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Analytics Dashboard" sheetId="2" r:id="rId4"/>
    <sheet name="Supplier and Item Master" sheetId="3" r:id="rId5"/>
    <sheet name="Receiving Inspection Log" sheetId="4" r:id="rId6"/>
    <sheet name="Inspection Details" sheetId="5" r:id="rId7"/>
    <sheet name="Putaway and Locations" sheetId="6" r:id="rId8"/>
    <sheet name="Exception Handling" sheetId="7" r:id="rId9"/>
    <sheet name="Lookup options" sheetId="8" r:id="rId10" state="hidden"/>
    <sheet name="Machine schema" sheetId="9" r:id="rId11" state="hidden"/>
  </sheets>
  <definedNames>
    <definedName name="boolean_labels">'Lookup options'!$C$72:$C$73</definedName>
    <definedName name="boolean_values">'Lookup options'!$B$72:$B$73</definedName>
    <definedName name="enum_case_status_labels">'Lookup options'!$C$64:$C$67</definedName>
    <definedName name="enum_case_status_values">'Lookup options'!$B$64:$B$67</definedName>
    <definedName name="enum_check_item_labels">'Lookup options'!$C$23:$C$27</definedName>
    <definedName name="enum_check_item_values">'Lookup options'!$B$23:$B$27</definedName>
    <definedName name="enum_exception_type_labels">'Lookup options'!$C$48:$C$52</definedName>
    <definedName name="enum_exception_type_values">'Lookup options'!$B$48:$B$52</definedName>
    <definedName name="enum_inspection_result_labels">'Lookup options'!$C$32:$C$35</definedName>
    <definedName name="enum_inspection_result_values">'Lookup options'!$B$32:$B$35</definedName>
    <definedName name="enum_inspection_status_labels">'Lookup options'!$C$14:$C$18</definedName>
    <definedName name="enum_inspection_status_values">'Lookup options'!$B$14:$B$18</definedName>
    <definedName name="enum_putaway_status_labels">'Lookup options'!$C$40:$C$43</definedName>
    <definedName name="enum_putaway_status_values">'Lookup options'!$B$40:$B$43</definedName>
    <definedName name="enum_severity_labels">'Lookup options'!$C$57:$C$59</definedName>
    <definedName name="enum_severity_values">'Lookup options'!$B$57:$B$59</definedName>
    <definedName name="enum_temperature_requirement_labels">'Lookup options'!$C$6:$C$9</definedName>
    <definedName name="enum_temperature_requirement_values">'Lookup options'!$B$6:$B$9</definedName>
    <definedName name="exception_cases_action_range">'Exception Handling'!$G$5:$G$26</definedName>
    <definedName name="exception_cases_affected_qty_range">'Exception Handling'!$F$5:$F$26</definedName>
    <definedName name="exception_cases_case_id_range">'Exception Handling'!$A$5:$A$26</definedName>
    <definedName name="exception_cases_case_status_range">'Exception Handling'!$E$5:$E$26</definedName>
    <definedName name="exception_cases_due_date_range">'Exception Handling'!$I$5:$I$26</definedName>
    <definedName name="exception_cases_exception_type_range">'Exception Handling'!$C$5:$C$26</definedName>
    <definedName name="exception_cases_notes_range">'Exception Handling'!$J$5:$J$26</definedName>
    <definedName name="exception_cases_owner_range">'Exception Handling'!$H$5:$H$26</definedName>
    <definedName name="exception_cases_receipt_id_range">'Exception Handling'!$B$5:$B$26</definedName>
    <definedName name="exception_cases_severity_range">'Exception Handling'!$D$5:$D$26</definedName>
    <definedName name="inspection_details_check_item_range">'Inspection Details'!$C$5:$C$26</definedName>
    <definedName name="inspection_details_defect_qty_range">'Inspection Details'!$F$5:$F$26</definedName>
    <definedName name="inspection_details_inspection_id_range">'Inspection Details'!$A$5:$A$26</definedName>
    <definedName name="inspection_details_inspection_note_range">'Inspection Details'!$I$5:$I$26</definedName>
    <definedName name="inspection_details_inspector_range">'Inspection Details'!$G$5:$G$26</definedName>
    <definedName name="inspection_details_receipt_id_range">'Inspection Details'!$B$5:$B$26</definedName>
    <definedName name="inspection_details_result_range">'Inspection Details'!$D$5:$D$26</definedName>
    <definedName name="inspection_details_reviewer_range">'Inspection Details'!$H$5:$H$26</definedName>
    <definedName name="inspection_details_sample_qty_range">'Inspection Details'!$E$5:$E$26</definedName>
    <definedName name="putaway_locations_due_date_range">'Putaway and Locations'!$H$5:$H$26</definedName>
    <definedName name="putaway_locations_notes_range">'Putaway and Locations'!$I$5:$I$26</definedName>
    <definedName name="putaway_locations_owner_range">'Putaway and Locations'!$G$5:$G$26</definedName>
    <definedName name="putaway_locations_putaway_id_range">'Putaway and Locations'!$A$5:$A$26</definedName>
    <definedName name="putaway_locations_putaway_qty_range">'Putaway and Locations'!$D$5:$D$26</definedName>
    <definedName name="putaway_locations_putaway_status_range">'Putaway and Locations'!$E$5:$E$26</definedName>
    <definedName name="putaway_locations_quarantine_required_range">'Putaway and Locations'!$F$5:$F$26</definedName>
    <definedName name="putaway_locations_receipt_id_range">'Putaway and Locations'!$B$5:$B$26</definedName>
    <definedName name="putaway_locations_target_location_range">'Putaway and Locations'!$C$5:$C$26</definedName>
    <definedName name="receiving_log_expected_qty_range">'Receiving Inspection Log'!$H$5:$H$26</definedName>
    <definedName name="receiving_log_inspection_status_range">'Receiving Inspection Log'!$J$5:$J$26</definedName>
    <definedName name="receiving_log_item_code_range">'Receiving Inspection Log'!$D$5:$D$26</definedName>
    <definedName name="receiving_log_item_name_range">'Receiving Inspection Log'!$E$5:$E$26</definedName>
    <definedName name="receiving_log_lot_number_range">'Receiving Inspection Log'!$G$5:$G$26</definedName>
    <definedName name="receiving_log_notes_range">'Receiving Inspection Log'!$M$5:$M$26</definedName>
    <definedName name="receiving_log_po_number_range">'Receiving Inspection Log'!$F$5:$F$26</definedName>
    <definedName name="receiving_log_receipt_id_range">'Receiving Inspection Log'!$A$5:$A$26</definedName>
    <definedName name="receiving_log_received_date_range">'Receiving Inspection Log'!$B$5:$B$26</definedName>
    <definedName name="receiving_log_received_qty_range">'Receiving Inspection Log'!$I$5:$I$26</definedName>
    <definedName name="receiving_log_receiver_range">'Receiving Inspection Log'!$K$5:$K$26</definedName>
    <definedName name="receiving_log_supplier_range">'Receiving Inspection Log'!$C$5:$C$26</definedName>
    <definedName name="receiving_log_warehouse_area_range">'Receiving Inspection Log'!$L$5:$L$26</definedName>
    <definedName name="supplier_items_certificate_required_range">'Supplier and Item Master'!$G$5:$G$26</definedName>
    <definedName name="supplier_items_default_location_range">'Supplier and Item Master'!$H$5:$H$26</definedName>
    <definedName name="supplier_items_item_code_range">'Supplier and Item Master'!$C$5:$C$26</definedName>
    <definedName name="supplier_items_item_id_range">'Supplier and Item Master'!$A$5:$A$26</definedName>
    <definedName name="supplier_items_item_name_range">'Supplier and Item Master'!$D$5:$D$26</definedName>
    <definedName name="supplier_items_notes_range">'Supplier and Item Master'!$J$5:$J$26</definedName>
    <definedName name="supplier_items_owner_range">'Supplier and Item Master'!$I$5:$I$26</definedName>
    <definedName name="supplier_items_specification_range">'Supplier and Item Master'!$E$5:$E$26</definedName>
    <definedName name="supplier_items_supplier_range">'Supplier and Item Master'!$B$5:$B$26</definedName>
    <definedName name="supplier_items_temperature_requirement_range">'Supplier and Item Master'!$F$5:$F$26</definedName>
    <definedName localSheetId="2" name="_xlnm.Print_Titles">'Supplier and Item Master'!$4:$4</definedName>
    <definedName localSheetId="3" name="_xlnm.Print_Titles">'Receiving Inspection Log'!$4:$4</definedName>
    <definedName localSheetId="4" name="_xlnm.Print_Titles">'Inspection Details'!$4:$4</definedName>
    <definedName localSheetId="5" name="_xlnm.Print_Titles">'Putaway and Locations'!$4:$4</definedName>
    <definedName localSheetId="6" name="_xlnm.Print_Titles">'Exception Handling'!$4:$4</definedName>
  </definedNames>
  <calcPr calcId="0" fullCalcOnLoad="1" forceFullCalc="1"/>
</workbook>
</file>

<file path=xl/sharedStrings.xml><?xml version="1.0" encoding="utf-8"?>
<sst xmlns="http://schemas.openxmlformats.org/spreadsheetml/2006/main" count="306" uniqueCount="306">
  <si>
    <t>Warehouse Stock Movement Log Template</t>
  </si>
  <si>
    <t>A free Excel template for organizing stock movement, status checks, history notes, and review records in one workbook.</t>
  </si>
  <si>
    <t>Analytics Dashboard</t>
  </si>
  <si>
    <t>Supplier and Item Master</t>
  </si>
  <si>
    <t>Receiving Inspection Log</t>
  </si>
  <si>
    <t>Inspection Details</t>
  </si>
  <si>
    <t>Putaway and Locations</t>
  </si>
  <si>
    <t>Exception Handling</t>
  </si>
  <si>
    <t>Lookup options</t>
  </si>
  <si>
    <t>Machine schema</t>
  </si>
  <si>
    <t>Receiving inspection workflow</t>
  </si>
  <si>
    <t>Keep supplier master data, receiving records, inspection results, putaway locations, and exceptions linked by receipt ID.</t>
  </si>
  <si>
    <t>Maintain master data</t>
  </si>
  <si>
    <t>Register suppliers, item codes, specifications, certificate needs, and default locations before receiving work starts.</t>
  </si>
  <si>
    <t>Record receipt</t>
  </si>
  <si>
    <t>Enter the actual receiving date, quantities, lot number, receiver, warehouse area, and initial inspection status.</t>
  </si>
  <si>
    <t>Inspect and review</t>
  </si>
  <si>
    <t>Record each check item, sample quantity, defect quantity, inspector, reviewer, and result before release.</t>
  </si>
  <si>
    <t>Put away or isolate</t>
  </si>
  <si>
    <t>Move accepted stock to the target location or quarantine it while exception actions remain open.</t>
  </si>
  <si>
    <t>Field legend</t>
  </si>
  <si>
    <t>Input</t>
  </si>
  <si>
    <t>Cells maintained by warehouse operators.</t>
  </si>
  <si>
    <t>Required</t>
  </si>
  <si>
    <t>Values needed for traceability and dashboard summaries.</t>
  </si>
  <si>
    <t>Dropdown</t>
  </si>
  <si>
    <t>Choose from the option sheet to keep status values consistent.</t>
  </si>
  <si>
    <t>Computed</t>
  </si>
  <si>
    <t>Formula or dashboard values generated by the workbook.</t>
  </si>
  <si>
    <t>linked_sheets</t>
  </si>
  <si>
    <t>sheet_id</t>
  </si>
  <si>
    <t>sheet_name</t>
  </si>
  <si>
    <t>kind</t>
  </si>
  <si>
    <t>module_id</t>
  </si>
  <si>
    <t>dashboard</t>
  </si>
  <si>
    <t>worksheet</t>
  </si>
  <si>
    <t>receiving_log</t>
  </si>
  <si>
    <t>supplier_items</t>
  </si>
  <si>
    <t>inspection_details</t>
  </si>
  <si>
    <t>putaway_locations</t>
  </si>
  <si>
    <t>exception_cases</t>
  </si>
  <si>
    <t>lookup_options</t>
  </si>
  <si>
    <t/>
  </si>
  <si>
    <t>machine_schema</t>
  </si>
  <si>
    <t>Total receipts</t>
  </si>
  <si>
    <t>Accepted</t>
  </si>
  <si>
    <t>Conditional release</t>
  </si>
  <si>
    <t>Rejected</t>
  </si>
  <si>
    <t>Received quantity</t>
  </si>
  <si>
    <t>Open cases</t>
  </si>
  <si>
    <t>Inspection status</t>
  </si>
  <si>
    <t>Count</t>
  </si>
  <si>
    <t>Share</t>
  </si>
  <si>
    <t>Pending</t>
  </si>
  <si>
    <t>Under inspection</t>
  </si>
  <si>
    <t>Inspection result</t>
  </si>
  <si>
    <t>Result</t>
  </si>
  <si>
    <t>Pass</t>
  </si>
  <si>
    <t>Conditional pass</t>
  </si>
  <si>
    <t>Hold</t>
  </si>
  <si>
    <t>Fail</t>
  </si>
  <si>
    <t>Exception status</t>
  </si>
  <si>
    <t>Case status</t>
  </si>
  <si>
    <t>Open</t>
  </si>
  <si>
    <t>Investigating</t>
  </si>
  <si>
    <t>Resolved</t>
  </si>
  <si>
    <t>Escalated</t>
  </si>
  <si>
    <t>Item ID</t>
  </si>
  <si>
    <t>Supplier</t>
  </si>
  <si>
    <t>Item code</t>
  </si>
  <si>
    <t>Item name</t>
  </si>
  <si>
    <t>Specification</t>
  </si>
  <si>
    <t>Temperature requirement</t>
  </si>
  <si>
    <t>Certificate required</t>
  </si>
  <si>
    <t>Default location</t>
  </si>
  <si>
    <t>Owner</t>
  </si>
  <si>
    <t>Notes</t>
  </si>
  <si>
    <t>SI-001</t>
  </si>
  <si>
    <t>North Star Electronics</t>
  </si>
  <si>
    <t>ELEC-2401</t>
  </si>
  <si>
    <t>Control board assembly</t>
  </si>
  <si>
    <t>Rev B with inspection certificate</t>
  </si>
  <si>
    <t>ambient</t>
  </si>
  <si>
    <t>Yes</t>
  </si>
  <si>
    <t>A-01-03</t>
  </si>
  <si>
    <t>John Smith</t>
  </si>
  <si>
    <t>Check certificate number before accepting the lot.</t>
  </si>
  <si>
    <t>SI-002</t>
  </si>
  <si>
    <t>Harbor Pack Solutions</t>
  </si>
  <si>
    <t>PACK-1180</t>
  </si>
  <si>
    <t>Insulated shipping carton</t>
  </si>
  <si>
    <t>12 L controlled-temperature carton</t>
  </si>
  <si>
    <t>controlled</t>
  </si>
  <si>
    <t>No</t>
  </si>
  <si>
    <t>B-03-02</t>
  </si>
  <si>
    <t>Emma Brooks</t>
  </si>
  <si>
    <t>Store away from heat sources.</t>
  </si>
  <si>
    <t>Receipt ID</t>
  </si>
  <si>
    <t>Received date</t>
  </si>
  <si>
    <t>PO number</t>
  </si>
  <si>
    <t>Lot number</t>
  </si>
  <si>
    <t>Expected qty</t>
  </si>
  <si>
    <t>Received qty</t>
  </si>
  <si>
    <t>Receiver</t>
  </si>
  <si>
    <t>Warehouse area</t>
  </si>
  <si>
    <t>RI-20260426-001</t>
  </si>
  <si>
    <t>PO-73018</t>
  </si>
  <si>
    <t>LOT-A0426</t>
  </si>
  <si>
    <t>conditional_release</t>
  </si>
  <si>
    <t>Inbound Zone A</t>
  </si>
  <si>
    <t>Four units are held for quantity review.</t>
  </si>
  <si>
    <t>RI-20260426-002</t>
  </si>
  <si>
    <t>PO-73042</t>
  </si>
  <si>
    <t>LOT-B0426</t>
  </si>
  <si>
    <t>accepted</t>
  </si>
  <si>
    <t>Cold-chain buffer</t>
  </si>
  <si>
    <t>Documents match the ASN and receiving plan.</t>
  </si>
  <si>
    <t>Inspection ID</t>
  </si>
  <si>
    <t>Check item</t>
  </si>
  <si>
    <t>Sample qty</t>
  </si>
  <si>
    <t>Defect qty</t>
  </si>
  <si>
    <t>Inspector</t>
  </si>
  <si>
    <t>Reviewer</t>
  </si>
  <si>
    <t>Inspection note</t>
  </si>
  <si>
    <t>CHK-001</t>
  </si>
  <si>
    <t>quantity</t>
  </si>
  <si>
    <t>conditional_pass</t>
  </si>
  <si>
    <t>Olivia Carter</t>
  </si>
  <si>
    <t>Shortage is within conditional release tolerance but needs supplier confirmation.</t>
  </si>
  <si>
    <t>CHK-002</t>
  </si>
  <si>
    <t>certificate</t>
  </si>
  <si>
    <t>pass</t>
  </si>
  <si>
    <t>Noah Parker</t>
  </si>
  <si>
    <t>Certificate and labels are complete.</t>
  </si>
  <si>
    <t>Putaway ID</t>
  </si>
  <si>
    <t>Target location</t>
  </si>
  <si>
    <t>Putaway qty</t>
  </si>
  <si>
    <t>Putaway status</t>
  </si>
  <si>
    <t>Quarantine required</t>
  </si>
  <si>
    <t>Due date</t>
  </si>
  <si>
    <t>PA-001</t>
  </si>
  <si>
    <t>QA-02-01</t>
  </si>
  <si>
    <t>blocked</t>
  </si>
  <si>
    <t>Keep in QA location until the shortage case is closed.</t>
  </si>
  <si>
    <t>PA-002</t>
  </si>
  <si>
    <t>completed</t>
  </si>
  <si>
    <t>Putaway completed after receiving supervisor review.</t>
  </si>
  <si>
    <t>Case ID</t>
  </si>
  <si>
    <t>Exception type</t>
  </si>
  <si>
    <t>Severity</t>
  </si>
  <si>
    <t>Affected qty</t>
  </si>
  <si>
    <t>Action</t>
  </si>
  <si>
    <t>EX-001</t>
  </si>
  <si>
    <t>shortage</t>
  </si>
  <si>
    <t>medium</t>
  </si>
  <si>
    <t>investigating</t>
  </si>
  <si>
    <t>Request supplier confirmation and decide whether replacement shipment is needed.</t>
  </si>
  <si>
    <t>Do not release the held quantity before supplier response.</t>
  </si>
  <si>
    <t>EX-002</t>
  </si>
  <si>
    <t>document_gap</t>
  </si>
  <si>
    <t>low</t>
  </si>
  <si>
    <t>resolved</t>
  </si>
  <si>
    <t>Attach corrected packing list to the receipt record.</t>
  </si>
  <si>
    <t>Resolved during receiving desk review.</t>
  </si>
  <si>
    <t>temperature_requirement</t>
  </si>
  <si>
    <t>enum_temperature_requirement_values</t>
  </si>
  <si>
    <t>enum_temperature_requirement_labels</t>
  </si>
  <si>
    <t>option_set</t>
  </si>
  <si>
    <t>value</t>
  </si>
  <si>
    <t>label</t>
  </si>
  <si>
    <t>sort</t>
  </si>
  <si>
    <t>active</t>
  </si>
  <si>
    <t>Ambient</t>
  </si>
  <si>
    <t>chilled</t>
  </si>
  <si>
    <t>Chilled</t>
  </si>
  <si>
    <t>frozen</t>
  </si>
  <si>
    <t>Frozen</t>
  </si>
  <si>
    <t>Controlled</t>
  </si>
  <si>
    <t>inspection_status</t>
  </si>
  <si>
    <t>enum_inspection_status_values</t>
  </si>
  <si>
    <t>enum_inspection_status_labels</t>
  </si>
  <si>
    <t>pending</t>
  </si>
  <si>
    <t>under_inspection</t>
  </si>
  <si>
    <t>rejected</t>
  </si>
  <si>
    <t>check_item</t>
  </si>
  <si>
    <t>enum_check_item_values</t>
  </si>
  <si>
    <t>enum_check_item_labels</t>
  </si>
  <si>
    <t>Quantity</t>
  </si>
  <si>
    <t>appearance</t>
  </si>
  <si>
    <t>Appearance</t>
  </si>
  <si>
    <t>Label</t>
  </si>
  <si>
    <t>Certificate</t>
  </si>
  <si>
    <t>temperature</t>
  </si>
  <si>
    <t>Temperature</t>
  </si>
  <si>
    <t>inspection_result</t>
  </si>
  <si>
    <t>enum_inspection_result_values</t>
  </si>
  <si>
    <t>enum_inspection_result_labels</t>
  </si>
  <si>
    <t>hold</t>
  </si>
  <si>
    <t>fail</t>
  </si>
  <si>
    <t>putaway_status</t>
  </si>
  <si>
    <t>enum_putaway_status_values</t>
  </si>
  <si>
    <t>enum_putaway_status_labels</t>
  </si>
  <si>
    <t>waiting</t>
  </si>
  <si>
    <t>Waiting</t>
  </si>
  <si>
    <t>in_progress</t>
  </si>
  <si>
    <t>In progress</t>
  </si>
  <si>
    <t>Completed</t>
  </si>
  <si>
    <t>Blocked</t>
  </si>
  <si>
    <t>exception_type</t>
  </si>
  <si>
    <t>enum_exception_type_values</t>
  </si>
  <si>
    <t>enum_exception_type_labels</t>
  </si>
  <si>
    <t>Shortage</t>
  </si>
  <si>
    <t>damage</t>
  </si>
  <si>
    <t>Damage</t>
  </si>
  <si>
    <t>wrong_item</t>
  </si>
  <si>
    <t>Wrong item</t>
  </si>
  <si>
    <t>Document gap</t>
  </si>
  <si>
    <t>temperature_gap</t>
  </si>
  <si>
    <t>Temperature gap</t>
  </si>
  <si>
    <t>severity</t>
  </si>
  <si>
    <t>enum_severity_values</t>
  </si>
  <si>
    <t>enum_severity_labels</t>
  </si>
  <si>
    <t>Low</t>
  </si>
  <si>
    <t>Medium</t>
  </si>
  <si>
    <t>high</t>
  </si>
  <si>
    <t>High</t>
  </si>
  <si>
    <t>case_status</t>
  </si>
  <si>
    <t>enum_case_status_values</t>
  </si>
  <si>
    <t>enum_case_status_labels</t>
  </si>
  <si>
    <t>open</t>
  </si>
  <si>
    <t>escalated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</si>
  <si>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</si>
  <si>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</si>
  <si>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</si>
  <si>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</si>
  <si>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</si>
  <si>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</si>
  <si>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</si>
  <si>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Supplier and item master</t>
  </si>
  <si>
    <t>Receiving inspection log</t>
  </si>
  <si>
    <t>Inspection details</t>
  </si>
  <si>
    <t>Putaway and locations</t>
  </si>
  <si>
    <t>Exception handling</t>
  </si>
  <si>
    <t>fields</t>
  </si>
  <si>
    <t>field_id</t>
  </si>
  <si>
    <t>type</t>
  </si>
  <si>
    <t>role</t>
  </si>
  <si>
    <t>enum_id</t>
  </si>
  <si>
    <t>required</t>
  </si>
  <si>
    <t>item_id</t>
  </si>
  <si>
    <t>text</t>
  </si>
  <si>
    <t>primary_key</t>
  </si>
  <si>
    <t>supplier</t>
  </si>
  <si>
    <t>display_name</t>
  </si>
  <si>
    <t>item_code</t>
  </si>
  <si>
    <t>input</t>
  </si>
  <si>
    <t>item_name</t>
  </si>
  <si>
    <t>specification</t>
  </si>
  <si>
    <t>enum</t>
  </si>
  <si>
    <t>certificate_required</t>
  </si>
  <si>
    <t>default_location</t>
  </si>
  <si>
    <t>owner</t>
  </si>
  <si>
    <t>notes</t>
  </si>
  <si>
    <t>long_text</t>
  </si>
  <si>
    <t>receipt_id</t>
  </si>
  <si>
    <t>received_date</t>
  </si>
  <si>
    <t>date</t>
  </si>
  <si>
    <t>created_at</t>
  </si>
  <si>
    <t>po_number</t>
  </si>
  <si>
    <t>lot_number</t>
  </si>
  <si>
    <t>expected_qty</t>
  </si>
  <si>
    <t>integer</t>
  </si>
  <si>
    <t>received_qty</t>
  </si>
  <si>
    <t>status</t>
  </si>
  <si>
    <t>receiver</t>
  </si>
  <si>
    <t>warehouse_area</t>
  </si>
  <si>
    <t>inspection_id</t>
  </si>
  <si>
    <t>foreign_key</t>
  </si>
  <si>
    <t>result</t>
  </si>
  <si>
    <t>sample_qty</t>
  </si>
  <si>
    <t>defect_qty</t>
  </si>
  <si>
    <t>inspector</t>
  </si>
  <si>
    <t>reviewer</t>
  </si>
  <si>
    <t>inspection_note</t>
  </si>
  <si>
    <t>putaway_id</t>
  </si>
  <si>
    <t>target_location</t>
  </si>
  <si>
    <t>putaway_qty</t>
  </si>
  <si>
    <t>quarantine_required</t>
  </si>
  <si>
    <t>due_date</t>
  </si>
  <si>
    <t>end_date</t>
  </si>
  <si>
    <t>case_id</t>
  </si>
  <si>
    <t>affected_qty</t>
  </si>
  <si>
    <t>action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</si>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</sst>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receiving_log_inspection_status_breakdown" displayName="dashboard_receiving_log_inspection_status_breakdown" ref="A14:C19">
  <autoFilter ref="A14:C19"/>
  <tableColumns count="3">
    <tableColumn id="1" name="Inspection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inspection_status" displayName="table_enum_inspection_status" ref="A13:E18">
  <autoFilter ref="A13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check_item" displayName="table_enum_check_item" ref="A22:E27">
  <autoFilter ref="A22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inspection_result" displayName="table_enum_inspection_result" ref="A31:E35">
  <autoFilter ref="A31:E3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putaway_status" displayName="table_enum_putaway_status" ref="A39:E43">
  <autoFilter ref="A39:E4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exception_type" displayName="table_enum_exception_type" ref="A47:E52">
  <autoFilter ref="A47:E5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severity" displayName="table_enum_severity" ref="A56:E59">
  <autoFilter ref="A56:E5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ase_status" displayName="table_enum_case_status" ref="A63:E67">
  <autoFilter ref="A63:E6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boolean" displayName="table_boolean" ref="A71:E73">
  <autoFilter ref="A71:E7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schema_fields" displayName="schema_fields" ref="A14:G65">
  <autoFilter ref="A14:G65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inspection_details_result_breakdown" displayName="dashboard_inspection_details_result_breakdown" ref="A23:C27">
  <autoFilter ref="A23:C27"/>
  <tableColumns count="3">
    <tableColumn id="1" name="Result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enum_values" displayName="schema_enum_values" ref="A69:E103">
  <autoFilter ref="A69:E103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exception_cases_case_status_breakdown" displayName="dashboard_exception_cases_case_status_breakdown" ref="A31:C35">
  <autoFilter ref="A31:C35"/>
  <tableColumns count="3">
    <tableColumn id="1" name="Case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upplier_items_table" displayName="supplier_items_table" ref="A4:J26">
  <autoFilter ref="A4:J26"/>
  <tableColumns count="10">
    <tableColumn id="1" name="Item ID"/>
    <tableColumn id="2" name="Supplier"/>
    <tableColumn id="3" name="Item code"/>
    <tableColumn id="4" name="Item name"/>
    <tableColumn id="5" name="Specification"/>
    <tableColumn id="6" name="Temperature requirement"/>
    <tableColumn id="7" name="Certificate required"/>
    <tableColumn id="8" name="Default location"/>
    <tableColumn id="9" name="Owner"/>
    <tableColumn id="10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ving_log_table" displayName="receiving_log_table" ref="A4:M26">
  <autoFilter ref="A4:M26"/>
  <tableColumns count="13">
    <tableColumn id="1" name="Receipt ID"/>
    <tableColumn id="2" name="Received date"/>
    <tableColumn id="3" name="Supplier"/>
    <tableColumn id="4" name="Item code"/>
    <tableColumn id="5" name="Item name"/>
    <tableColumn id="6" name="PO number"/>
    <tableColumn id="7" name="Lot number"/>
    <tableColumn id="8" name="Expected qty"/>
    <tableColumn id="9" name="Received qty"/>
    <tableColumn id="10" name="Inspection status"/>
    <tableColumn id="11" name="Receiver"/>
    <tableColumn id="12" name="Warehouse area"/>
    <tableColumn id="13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details_table" displayName="inspection_details_table" ref="A4:I26">
  <autoFilter ref="A4:I26"/>
  <tableColumns count="9">
    <tableColumn id="1" name="Inspection ID"/>
    <tableColumn id="2" name="Receipt ID"/>
    <tableColumn id="3" name="Check item"/>
    <tableColumn id="4" name="Result"/>
    <tableColumn id="5" name="Sample qty"/>
    <tableColumn id="6" name="Defect qty"/>
    <tableColumn id="7" name="Inspector"/>
    <tableColumn id="8" name="Reviewer"/>
    <tableColumn id="9" name="Inspec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utaway_locations_table" displayName="putaway_locations_table" ref="A4:I26">
  <autoFilter ref="A4:I26"/>
  <tableColumns count="9">
    <tableColumn id="1" name="Putaway ID"/>
    <tableColumn id="2" name="Receipt ID"/>
    <tableColumn id="3" name="Target location"/>
    <tableColumn id="4" name="Putaway qty"/>
    <tableColumn id="5" name="Putaway status"/>
    <tableColumn id="6" name="Quarantine required"/>
    <tableColumn id="7" name="Owner"/>
    <tableColumn id="8" name="Due date"/>
    <tableColumn id="9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exception_cases_table" displayName="exception_cases_table" ref="A4:J26">
  <autoFilter ref="A4:J26"/>
  <tableColumns count="10">
    <tableColumn id="1" name="Case ID"/>
    <tableColumn id="2" name="Receipt ID"/>
    <tableColumn id="3" name="Exception type"/>
    <tableColumn id="4" name="Severity"/>
    <tableColumn id="5" name="Case status"/>
    <tableColumn id="6" name="Affected qty"/>
    <tableColumn id="7" name="Action"/>
    <tableColumn id="8" name="Owner"/>
    <tableColumn id="9" name="Due date"/>
    <tableColumn id="10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temperature_requirement" displayName="table_enum_temperature_requirement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8.xml" Type="http://schemas.openxmlformats.org/officeDocument/2006/relationships/table"></Relationship><Relationship Id="rId2" Target="../tables/table19.xml" Type="http://schemas.openxmlformats.org/officeDocument/2006/relationships/table"></Relationship><Relationship Id="rId3" Target="../tables/table20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>
      <c r="A9" s="7">
        <v>4</v>
      </c>
      <c r="B9" s="4" t="s">
        <v>18</v>
      </c>
      <c r="C9" s="4" t="s">
        <v>19</v>
      </c>
    </row>
    <row r="10" ht="21" customHeight="true"/>
    <row r="11" ht="21" customHeight="true">
      <c r="A11" s="2" t="s">
        <v>20</v>
      </c>
      <c r="B11" s="2"/>
      <c r="C11" s="2"/>
      <c r="D11" s="2"/>
    </row>
    <row r="12" ht="21" customHeight="true">
      <c r="A12" s="4" t="s">
        <v>21</v>
      </c>
      <c r="B12" s="8" t="s">
        <v>22</v>
      </c>
      <c r="C12" s="8"/>
    </row>
    <row r="13" ht="21" customHeight="true">
      <c r="A13" s="6" t="s">
        <v>23</v>
      </c>
      <c r="B13" s="8" t="s">
        <v>24</v>
      </c>
      <c r="C13" s="8"/>
    </row>
    <row r="14" ht="21" customHeight="true">
      <c r="A14" s="4" t="s">
        <v>25</v>
      </c>
      <c r="B14" s="8" t="s">
        <v>26</v>
      </c>
      <c r="C14" s="8"/>
    </row>
    <row r="15" ht="21" customHeight="true">
      <c r="A15" s="5" t="s">
        <v>27</v>
      </c>
      <c r="B15" s="8" t="s">
        <v>28</v>
      </c>
      <c r="C15" s="8"/>
    </row>
    <row r="16" ht="21" customHeight="true"/>
    <row r="17" ht="21" customHeight="true">
      <c r="A17" s="2" t="s">
        <v>29</v>
      </c>
      <c r="B17" s="2"/>
      <c r="C17" s="2"/>
      <c r="D17" s="2"/>
    </row>
    <row r="18" ht="21" customHeight="true">
      <c r="A18" s="3" t="s">
        <v>30</v>
      </c>
      <c r="B18" s="3" t="s">
        <v>31</v>
      </c>
      <c r="C18" s="3" t="s">
        <v>32</v>
      </c>
      <c r="D18" s="3" t="s">
        <v>33</v>
      </c>
    </row>
    <row r="19" ht="21" customHeight="true">
      <c r="A19" t="s">
        <v>34</v>
      </c>
      <c r="B19" t="s">
        <v>2</v>
      </c>
      <c r="C19" t="s">
        <v>35</v>
      </c>
      <c r="D19" t="s">
        <v>36</v>
      </c>
    </row>
    <row r="20" ht="21" customHeight="true">
      <c r="A20" t="s">
        <v>37</v>
      </c>
      <c r="B20" t="s">
        <v>3</v>
      </c>
      <c r="C20" t="s">
        <v>35</v>
      </c>
      <c r="D20" t="s">
        <v>37</v>
      </c>
    </row>
    <row r="21" ht="21" customHeight="true">
      <c r="A21" t="s">
        <v>36</v>
      </c>
      <c r="B21" t="s">
        <v>4</v>
      </c>
      <c r="C21" t="s">
        <v>35</v>
      </c>
      <c r="D21" t="s">
        <v>36</v>
      </c>
    </row>
    <row r="22" ht="21" customHeight="true">
      <c r="A22" t="s">
        <v>38</v>
      </c>
      <c r="B22" t="s">
        <v>5</v>
      </c>
      <c r="C22" t="s">
        <v>35</v>
      </c>
      <c r="D22" t="s">
        <v>38</v>
      </c>
    </row>
    <row r="23" ht="21" customHeight="true">
      <c r="A23" t="s">
        <v>39</v>
      </c>
      <c r="B23" t="s">
        <v>6</v>
      </c>
      <c r="C23" t="s">
        <v>35</v>
      </c>
      <c r="D23" t="s">
        <v>39</v>
      </c>
    </row>
    <row r="24" ht="21" customHeight="true">
      <c r="A24" t="s">
        <v>40</v>
      </c>
      <c r="B24" t="s">
        <v>7</v>
      </c>
      <c r="C24" t="s">
        <v>35</v>
      </c>
      <c r="D24" t="s">
        <v>40</v>
      </c>
    </row>
    <row r="25">
      <c r="A25" t="s">
        <v>41</v>
      </c>
      <c r="B25" t="s">
        <v>8</v>
      </c>
      <c r="C25" t="s">
        <v>35</v>
      </c>
      <c r="D25" t="s">
        <v>42</v>
      </c>
    </row>
    <row r="26">
      <c r="A26" t="s">
        <v>43</v>
      </c>
      <c r="B26" t="s">
        <v>9</v>
      </c>
      <c r="C26" t="s">
        <v>35</v>
      </c>
      <c r="D26" t="s">
        <v>42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44</v>
      </c>
      <c r="B4" s="9"/>
      <c r="C4" s="9"/>
      <c r="D4" s="9" t="s">
        <v>45</v>
      </c>
      <c r="E4" s="9"/>
      <c r="G4" s="9" t="s">
        <v>46</v>
      </c>
      <c r="H4" s="9"/>
    </row>
    <row r="5" ht="21" customHeight="true">
      <c r="A5" s="9" t="str">
        <f>COUNTA(receiving_log_receipt_id_range)</f>
      </c>
      <c r="B5" s="9"/>
      <c r="C5" s="9"/>
      <c r="D5" s="9" t="str">
        <f>COUNTIF(receiving_log_inspection_status_range,"accepted")</f>
      </c>
      <c r="E5" s="9"/>
      <c r="G5" s="9" t="str">
        <f>COUNTIF(receiving_log_inspection_status_range,"conditional_release")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47</v>
      </c>
      <c r="B8" s="9"/>
      <c r="D8" s="9" t="s">
        <v>48</v>
      </c>
      <c r="E8" s="9"/>
      <c r="G8" s="9" t="s">
        <v>49</v>
      </c>
      <c r="H8" s="9"/>
    </row>
    <row r="9" ht="21" customHeight="true">
      <c r="A9" s="9" t="str">
        <f>COUNTIF(receiving_log_inspection_status_range,"rejected")</f>
      </c>
      <c r="B9" s="9"/>
      <c r="D9" s="9" t="str">
        <f>SUM(receiving_log_received_qty_range)</f>
      </c>
      <c r="E9" s="9"/>
      <c r="G9" s="9" t="str">
        <f>COUNTIF(exception_cases_case_status_range,"investigating")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50</v>
      </c>
      <c r="B13" s="2"/>
      <c r="C13" s="2"/>
    </row>
    <row r="14" ht="21" customHeight="true">
      <c r="A14" s="3" t="s">
        <v>50</v>
      </c>
      <c r="B14" s="3" t="s">
        <v>51</v>
      </c>
      <c r="C14" s="3" t="s">
        <v>52</v>
      </c>
    </row>
    <row r="15" ht="21" customHeight="true">
      <c r="A15" s="4" t="s">
        <v>53</v>
      </c>
      <c r="B15" s="4" t="str">
        <f>COUNTIF(receiving_log_inspection_status_range,"pending")</f>
        <v>42</v>
      </c>
      <c r="C15" s="4" t="str">
        <f>IFERROR(COUNTIF(receiving_log_inspection_status_range,"pending")/COUNTA(receiving_log_receipt_id_range),0)</f>
        <v>42</v>
      </c>
    </row>
    <row r="16" ht="21" customHeight="true">
      <c r="A16" s="10" t="s">
        <v>54</v>
      </c>
      <c r="B16" s="10" t="str">
        <f>COUNTIF(receiving_log_inspection_status_range,"under_inspection")</f>
        <v>42</v>
      </c>
      <c r="C16" s="10" t="str">
        <f>IFERROR(COUNTIF(receiving_log_inspection_status_range,"under_inspection")/COUNTA(receiving_log_receipt_id_range),0)</f>
        <v>42</v>
      </c>
    </row>
    <row r="17" ht="21" customHeight="true">
      <c r="A17" s="4" t="s">
        <v>45</v>
      </c>
      <c r="B17" s="4" t="str">
        <f>COUNTIF(receiving_log_inspection_status_range,"accepted")</f>
        <v>42</v>
      </c>
      <c r="C17" s="4" t="str">
        <f>IFERROR(COUNTIF(receiving_log_inspection_status_range,"accepted")/COUNTA(receiving_log_receipt_id_range),0)</f>
        <v>42</v>
      </c>
    </row>
    <row r="18" ht="21" customHeight="true">
      <c r="A18" s="10" t="s">
        <v>46</v>
      </c>
      <c r="B18" s="10" t="str">
        <f>COUNTIF(receiving_log_inspection_status_range,"conditional_release")</f>
        <v>42</v>
      </c>
      <c r="C18" s="10" t="str">
        <f>IFERROR(COUNTIF(receiving_log_inspection_status_range,"conditional_release")/COUNTA(receiving_log_receipt_id_range),0)</f>
        <v>42</v>
      </c>
    </row>
    <row r="19" ht="21" customHeight="true">
      <c r="A19" s="11" t="s">
        <v>47</v>
      </c>
      <c r="B19" s="11" t="str">
        <f>COUNTIF(receiving_log_inspection_status_range,"rejected")</f>
        <v>42</v>
      </c>
      <c r="C19" s="11" t="str">
        <f>IFERROR(COUNTIF(receiving_log_inspection_status_range,"rejected")/COUNTA(receiving_log_receipt_id_range),0)</f>
        <v>42</v>
      </c>
    </row>
    <row r="20" ht="21" customHeight="true"/>
    <row r="21" ht="21" customHeight="true"/>
    <row r="22" ht="21" customHeight="true">
      <c r="A22" s="2" t="s">
        <v>55</v>
      </c>
      <c r="B22" s="2"/>
      <c r="C22" s="2"/>
    </row>
    <row r="23" ht="21" customHeight="true">
      <c r="A23" s="3" t="s">
        <v>56</v>
      </c>
      <c r="B23" s="3" t="s">
        <v>51</v>
      </c>
      <c r="C23" s="3" t="s">
        <v>52</v>
      </c>
    </row>
    <row r="24" ht="21" customHeight="true">
      <c r="A24" s="4" t="s">
        <v>57</v>
      </c>
      <c r="B24" s="4" t="str">
        <f>COUNTIF(inspection_details_result_range,"pass")</f>
        <v>42</v>
      </c>
      <c r="C24" s="4" t="str">
        <f>IFERROR(COUNTIF(inspection_details_result_range,"pass")/COUNTA(inspection_details_inspection_id_range),0)</f>
        <v>42</v>
      </c>
    </row>
    <row r="25">
      <c r="A25" s="10" t="s">
        <v>58</v>
      </c>
      <c r="B25" s="10" t="str">
        <f>COUNTIF(inspection_details_result_range,"conditional_pass")</f>
        <v>42</v>
      </c>
      <c r="C25" s="10" t="str">
        <f>IFERROR(COUNTIF(inspection_details_result_range,"conditional_pass")/COUNTA(inspection_details_inspection_id_range),0)</f>
        <v>42</v>
      </c>
    </row>
    <row r="26">
      <c r="A26" s="10" t="s">
        <v>59</v>
      </c>
      <c r="B26" s="10" t="str">
        <f>COUNTIF(inspection_details_result_range,"hold")</f>
        <v>42</v>
      </c>
      <c r="C26" s="10" t="str">
        <f>IFERROR(COUNTIF(inspection_details_result_range,"hold")/COUNTA(inspection_details_inspection_id_range),0)</f>
        <v>42</v>
      </c>
    </row>
    <row r="27">
      <c r="A27" s="11" t="s">
        <v>60</v>
      </c>
      <c r="B27" s="11" t="str">
        <f>COUNTIF(inspection_details_result_range,"fail")</f>
        <v>42</v>
      </c>
      <c r="C27" s="11" t="str">
        <f>IFERROR(COUNTIF(inspection_details_result_range,"fail")/COUNTA(inspection_details_inspection_id_range),0)</f>
        <v>42</v>
      </c>
    </row>
    <row r="28"/>
    <row r="29"/>
    <row r="30">
      <c r="A30" s="2" t="s">
        <v>61</v>
      </c>
      <c r="B30" s="2"/>
      <c r="C30" s="2"/>
    </row>
    <row r="31">
      <c r="A31" s="3" t="s">
        <v>62</v>
      </c>
      <c r="B31" s="3" t="s">
        <v>51</v>
      </c>
      <c r="C31" s="3" t="s">
        <v>52</v>
      </c>
    </row>
    <row r="32">
      <c r="A32" s="10" t="s">
        <v>63</v>
      </c>
      <c r="B32" s="10" t="str">
        <f>COUNTIF(exception_cases_case_status_range,"open")</f>
        <v>42</v>
      </c>
      <c r="C32" s="10" t="str">
        <f>IFERROR(COUNTIF(exception_cases_case_status_range,"open")/COUNTA(exception_cases_case_id_range),0)</f>
        <v>42</v>
      </c>
    </row>
    <row r="33">
      <c r="A33" s="10" t="s">
        <v>64</v>
      </c>
      <c r="B33" s="10" t="str">
        <f>COUNTIF(exception_cases_case_status_range,"investigating")</f>
        <v>42</v>
      </c>
      <c r="C33" s="10" t="str">
        <f>IFERROR(COUNTIF(exception_cases_case_status_range,"investigating")/COUNTA(exception_cases_case_id_range),0)</f>
        <v>42</v>
      </c>
    </row>
    <row r="34">
      <c r="A34" s="4" t="s">
        <v>65</v>
      </c>
      <c r="B34" s="4" t="str">
        <f>COUNTIF(exception_cases_case_status_range,"resolved")</f>
        <v>42</v>
      </c>
      <c r="C34" s="4" t="str">
        <f>IFERROR(COUNTIF(exception_cases_case_status_range,"resolved")/COUNTA(exception_cases_case_id_range),0)</f>
        <v>42</v>
      </c>
    </row>
    <row r="35">
      <c r="A35" s="11" t="s">
        <v>66</v>
      </c>
      <c r="B35" s="11" t="str">
        <f>COUNTIF(exception_cases_case_status_range,"escalated")</f>
        <v>42</v>
      </c>
      <c r="C35" s="11" t="str">
        <f>IFERROR(COUNTIF(exception_cases_case_status_range,"escalated")/COUNTA(exception_cases_case_id_range),0)</f>
        <v>42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4"/>
    <col customWidth="true" max="3" min="3" width="16"/>
    <col customWidth="true" max="4" min="4" width="26"/>
    <col customWidth="true" max="5" min="5" width="22"/>
    <col customWidth="true" max="9" min="6" width="18"/>
    <col customWidth="true" max="10" min="10" width="3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  <c r="J4" s="3" t="s">
        <v>76</v>
      </c>
    </row>
    <row r="5" ht="21" customHeight="true">
      <c r="A5" s="6" t="s">
        <v>77</v>
      </c>
      <c r="B5" s="6" t="s">
        <v>78</v>
      </c>
      <c r="C5" s="6" t="s">
        <v>79</v>
      </c>
      <c r="D5" s="4" t="s">
        <v>80</v>
      </c>
      <c r="E5" s="4" t="s">
        <v>81</v>
      </c>
      <c r="F5" s="4" t="s">
        <v>82</v>
      </c>
      <c r="G5" s="4" t="s">
        <v>83</v>
      </c>
      <c r="H5" s="4" t="s">
        <v>84</v>
      </c>
      <c r="I5" s="4" t="s">
        <v>85</v>
      </c>
      <c r="J5" s="4" t="s">
        <v>86</v>
      </c>
    </row>
    <row r="6" ht="21" customHeight="true">
      <c r="A6" s="6" t="s">
        <v>87</v>
      </c>
      <c r="B6" s="6" t="s">
        <v>88</v>
      </c>
      <c r="C6" s="6" t="s">
        <v>89</v>
      </c>
      <c r="D6" s="4" t="s">
        <v>90</v>
      </c>
      <c r="E6" s="4" t="s">
        <v>91</v>
      </c>
      <c r="F6" s="4" t="s">
        <v>92</v>
      </c>
      <c r="G6" s="4" t="s">
        <v>93</v>
      </c>
      <c r="H6" s="4" t="s">
        <v>94</v>
      </c>
      <c r="I6" s="4" t="s">
        <v>95</v>
      </c>
      <c r="J6" s="4" t="s">
        <v>96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A$5:$A$26" type="custom">
      <formula1>LEN(TRIM(A5))&gt;0</formula1>
    </dataValidation>
    <dataValidation allowBlank="true" sqref="$F$5:$F$26" type="list">
      <formula1>enum_temperature_requirement_labels</formula1>
    </dataValidation>
    <dataValidation allowBlank="true" sqref="$G$5:$G$26" type="list">
      <formula1>boolean_labels</formula1>
    </dataValidation>
    <dataValidation allowBlank="false" sqref="$B$5:$B$26" type="custom">
      <formula1>LEN(TRIM(B5))&gt;0</formula1>
    </dataValidation>
    <dataValidation allowBlank="false" sqref="$C$5:$C$26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4" min="4" width="16"/>
    <col customWidth="true" max="5" min="5" width="26"/>
    <col customWidth="true" max="7" min="6" width="16"/>
    <col customWidth="true" max="9" min="8" width="14"/>
    <col customWidth="true" max="12" min="10" width="18"/>
    <col customWidth="true" max="13" min="13" width="36"/>
    <col customWidth="true" max="26" min="14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97</v>
      </c>
      <c r="B4" s="3" t="s">
        <v>98</v>
      </c>
      <c r="C4" s="3" t="s">
        <v>68</v>
      </c>
      <c r="D4" s="3" t="s">
        <v>69</v>
      </c>
      <c r="E4" s="3" t="s">
        <v>70</v>
      </c>
      <c r="F4" s="3" t="s">
        <v>99</v>
      </c>
      <c r="G4" s="3" t="s">
        <v>100</v>
      </c>
      <c r="H4" s="3" t="s">
        <v>101</v>
      </c>
      <c r="I4" s="3" t="s">
        <v>102</v>
      </c>
      <c r="J4" s="3" t="s">
        <v>50</v>
      </c>
      <c r="K4" s="3" t="s">
        <v>103</v>
      </c>
      <c r="L4" s="3" t="s">
        <v>104</v>
      </c>
      <c r="M4" s="3" t="s">
        <v>76</v>
      </c>
    </row>
    <row r="5" ht="21" customHeight="true">
      <c r="A5" s="6" t="s">
        <v>105</v>
      </c>
      <c r="B5" s="13">
        <v>46138</v>
      </c>
      <c r="C5" s="6" t="s">
        <v>78</v>
      </c>
      <c r="D5" s="4" t="s">
        <v>79</v>
      </c>
      <c r="E5" s="4" t="s">
        <v>80</v>
      </c>
      <c r="F5" s="4" t="s">
        <v>106</v>
      </c>
      <c r="G5" s="4" t="s">
        <v>107</v>
      </c>
      <c r="H5" s="14">
        <v>1200</v>
      </c>
      <c r="I5" s="14">
        <v>1196</v>
      </c>
      <c r="J5" s="6" t="s">
        <v>108</v>
      </c>
      <c r="K5" s="4" t="s">
        <v>85</v>
      </c>
      <c r="L5" s="4" t="s">
        <v>109</v>
      </c>
      <c r="M5" s="4" t="s">
        <v>110</v>
      </c>
    </row>
    <row r="6" ht="21" customHeight="true">
      <c r="A6" s="6" t="s">
        <v>111</v>
      </c>
      <c r="B6" s="13">
        <v>46138</v>
      </c>
      <c r="C6" s="6" t="s">
        <v>88</v>
      </c>
      <c r="D6" s="4" t="s">
        <v>89</v>
      </c>
      <c r="E6" s="4" t="s">
        <v>90</v>
      </c>
      <c r="F6" s="4" t="s">
        <v>112</v>
      </c>
      <c r="G6" s="4" t="s">
        <v>113</v>
      </c>
      <c r="H6" s="14">
        <v>800</v>
      </c>
      <c r="I6" s="14">
        <v>800</v>
      </c>
      <c r="J6" s="6" t="s">
        <v>114</v>
      </c>
      <c r="K6" s="4" t="s">
        <v>95</v>
      </c>
      <c r="L6" s="4" t="s">
        <v>115</v>
      </c>
      <c r="M6" s="4" t="s">
        <v>116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C$5:$C$26" type="custom">
      <formula1>LEN(TRIM(C5))&gt;0</formula1>
    </dataValidation>
    <dataValidation allowBlank="false" sqref="$J$5:$J$26" type="list">
      <formula1>enum_inspection_status_labels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6" min="5" width="14"/>
    <col customWidth="true" max="8" min="7" width="18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117</v>
      </c>
      <c r="B4" s="3" t="s">
        <v>97</v>
      </c>
      <c r="C4" s="3" t="s">
        <v>118</v>
      </c>
      <c r="D4" s="3" t="s">
        <v>56</v>
      </c>
      <c r="E4" s="3" t="s">
        <v>119</v>
      </c>
      <c r="F4" s="3" t="s">
        <v>120</v>
      </c>
      <c r="G4" s="3" t="s">
        <v>121</v>
      </c>
      <c r="H4" s="3" t="s">
        <v>122</v>
      </c>
      <c r="I4" s="3" t="s">
        <v>123</v>
      </c>
    </row>
    <row r="5" ht="21" customHeight="true">
      <c r="A5" s="6" t="s">
        <v>124</v>
      </c>
      <c r="B5" s="6" t="s">
        <v>105</v>
      </c>
      <c r="C5" s="6" t="s">
        <v>125</v>
      </c>
      <c r="D5" s="6" t="s">
        <v>126</v>
      </c>
      <c r="E5" s="14">
        <v>80</v>
      </c>
      <c r="F5" s="14">
        <v>4</v>
      </c>
      <c r="G5" s="4" t="s">
        <v>85</v>
      </c>
      <c r="H5" s="4" t="s">
        <v>127</v>
      </c>
      <c r="I5" s="4" t="s">
        <v>128</v>
      </c>
    </row>
    <row r="6" ht="21" customHeight="true">
      <c r="A6" s="6" t="s">
        <v>129</v>
      </c>
      <c r="B6" s="6" t="s">
        <v>111</v>
      </c>
      <c r="C6" s="6" t="s">
        <v>130</v>
      </c>
      <c r="D6" s="6" t="s">
        <v>131</v>
      </c>
      <c r="E6" s="14">
        <v>40</v>
      </c>
      <c r="F6" s="14">
        <v>0</v>
      </c>
      <c r="G6" s="4" t="s">
        <v>95</v>
      </c>
      <c r="H6" s="4" t="s">
        <v>132</v>
      </c>
      <c r="I6" s="4" t="s">
        <v>133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D$5:$D$26" type="list">
      <formula1>enum_inspection_result_labels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false" sqref="$C$5:$C$26" type="list">
      <formula1>enum_check_item_labels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7" min="5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97</v>
      </c>
      <c r="C4" s="3" t="s">
        <v>135</v>
      </c>
      <c r="D4" s="3" t="s">
        <v>136</v>
      </c>
      <c r="E4" s="3" t="s">
        <v>137</v>
      </c>
      <c r="F4" s="3" t="s">
        <v>138</v>
      </c>
      <c r="G4" s="3" t="s">
        <v>75</v>
      </c>
      <c r="H4" s="3" t="s">
        <v>139</v>
      </c>
      <c r="I4" s="3" t="s">
        <v>76</v>
      </c>
    </row>
    <row r="5" ht="21" customHeight="true">
      <c r="A5" s="6" t="s">
        <v>140</v>
      </c>
      <c r="B5" s="6" t="s">
        <v>105</v>
      </c>
      <c r="C5" s="4" t="s">
        <v>141</v>
      </c>
      <c r="D5" s="14">
        <v>1196</v>
      </c>
      <c r="E5" s="6" t="s">
        <v>142</v>
      </c>
      <c r="F5" s="4" t="s">
        <v>83</v>
      </c>
      <c r="G5" s="4" t="s">
        <v>127</v>
      </c>
      <c r="H5" s="15">
        <v>46139</v>
      </c>
      <c r="I5" s="4" t="s">
        <v>143</v>
      </c>
    </row>
    <row r="6" ht="21" customHeight="true">
      <c r="A6" s="6" t="s">
        <v>144</v>
      </c>
      <c r="B6" s="6" t="s">
        <v>111</v>
      </c>
      <c r="C6" s="4" t="s">
        <v>94</v>
      </c>
      <c r="D6" s="14">
        <v>800</v>
      </c>
      <c r="E6" s="6" t="s">
        <v>145</v>
      </c>
      <c r="F6" s="4" t="s">
        <v>93</v>
      </c>
      <c r="G6" s="4" t="s">
        <v>132</v>
      </c>
      <c r="H6" s="15">
        <v>46138</v>
      </c>
      <c r="I6" s="4" t="s">
        <v>146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false" sqref="$E$5:$E$26" type="list">
      <formula1>enum_putaway_status_labels</formula1>
    </dataValidation>
    <dataValidation allowBlank="true" sqref="$F$5:$F$26" type="list">
      <formula1>boolean_labels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34"/>
    <col customWidth="true" max="8" min="8" width="18"/>
    <col customWidth="true" max="9" min="9" width="14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97</v>
      </c>
      <c r="C4" s="3" t="s">
        <v>148</v>
      </c>
      <c r="D4" s="3" t="s">
        <v>149</v>
      </c>
      <c r="E4" s="3" t="s">
        <v>62</v>
      </c>
      <c r="F4" s="3" t="s">
        <v>150</v>
      </c>
      <c r="G4" s="3" t="s">
        <v>151</v>
      </c>
      <c r="H4" s="3" t="s">
        <v>75</v>
      </c>
      <c r="I4" s="3" t="s">
        <v>139</v>
      </c>
      <c r="J4" s="3" t="s">
        <v>76</v>
      </c>
    </row>
    <row r="5" ht="21" customHeight="true">
      <c r="A5" s="6" t="s">
        <v>152</v>
      </c>
      <c r="B5" s="6" t="s">
        <v>105</v>
      </c>
      <c r="C5" s="6" t="s">
        <v>153</v>
      </c>
      <c r="D5" s="6" t="s">
        <v>154</v>
      </c>
      <c r="E5" s="6" t="s">
        <v>155</v>
      </c>
      <c r="F5" s="14">
        <v>4</v>
      </c>
      <c r="G5" s="4" t="s">
        <v>156</v>
      </c>
      <c r="H5" s="4" t="s">
        <v>127</v>
      </c>
      <c r="I5" s="15">
        <v>46140</v>
      </c>
      <c r="J5" s="4" t="s">
        <v>157</v>
      </c>
    </row>
    <row r="6" ht="21" customHeight="true">
      <c r="A6" s="6" t="s">
        <v>158</v>
      </c>
      <c r="B6" s="6" t="s">
        <v>111</v>
      </c>
      <c r="C6" s="6" t="s">
        <v>159</v>
      </c>
      <c r="D6" s="6" t="s">
        <v>160</v>
      </c>
      <c r="E6" s="6" t="s">
        <v>161</v>
      </c>
      <c r="F6" s="14">
        <v>0</v>
      </c>
      <c r="G6" s="4" t="s">
        <v>162</v>
      </c>
      <c r="H6" s="4" t="s">
        <v>132</v>
      </c>
      <c r="I6" s="15">
        <v>46139</v>
      </c>
      <c r="J6" s="4" t="s">
        <v>163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B$5:$B$26" type="custom">
      <formula1>LEN(TRIM(B5))&gt;0</formula1>
    </dataValidation>
    <dataValidation allowBlank="false" sqref="$D$5:$D$26" type="list">
      <formula1>enum_severity_labels</formula1>
    </dataValidation>
    <dataValidation allowBlank="false" sqref="$E$5:$E$26" type="list">
      <formula1>enum_case_status_labels</formula1>
    </dataValidation>
    <dataValidation allowBlank="false" sqref="$A$5:$A$26" type="custom">
      <formula1>LEN(TRIM(A5))&gt;0</formula1>
    </dataValidation>
    <dataValidation allowBlank="false" sqref="$C$5:$C$26" type="list">
      <formula1>enum_exception_type_labels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164</v>
      </c>
      <c r="B4" s="2" t="s">
        <v>165</v>
      </c>
      <c r="C4" s="2" t="s">
        <v>166</v>
      </c>
      <c r="D4" s="2"/>
      <c r="E4" s="2"/>
    </row>
    <row r="5" ht="21" customHeight="true">
      <c r="A5" s="3" t="s">
        <v>167</v>
      </c>
      <c r="B5" s="3" t="s">
        <v>168</v>
      </c>
      <c r="C5" s="3" t="s">
        <v>169</v>
      </c>
      <c r="D5" s="3" t="s">
        <v>170</v>
      </c>
      <c r="E5" s="3" t="s">
        <v>171</v>
      </c>
    </row>
    <row r="6" ht="21" customHeight="true">
      <c r="A6" t="s">
        <v>164</v>
      </c>
      <c r="B6" t="s">
        <v>82</v>
      </c>
      <c r="C6" t="s">
        <v>172</v>
      </c>
      <c r="D6">
        <v>10</v>
      </c>
      <c r="E6" t="b">
        <v>1</v>
      </c>
    </row>
    <row r="7" ht="21" customHeight="true">
      <c r="A7" t="s">
        <v>164</v>
      </c>
      <c r="B7" t="s">
        <v>173</v>
      </c>
      <c r="C7" t="s">
        <v>174</v>
      </c>
      <c r="D7">
        <v>20</v>
      </c>
      <c r="E7" t="b">
        <v>1</v>
      </c>
    </row>
    <row r="8" ht="21" customHeight="true">
      <c r="A8" t="s">
        <v>164</v>
      </c>
      <c r="B8" t="s">
        <v>175</v>
      </c>
      <c r="C8" t="s">
        <v>176</v>
      </c>
      <c r="D8">
        <v>30</v>
      </c>
      <c r="E8" t="b">
        <v>1</v>
      </c>
    </row>
    <row r="9" ht="21" customHeight="true">
      <c r="A9" t="s">
        <v>164</v>
      </c>
      <c r="B9" t="s">
        <v>92</v>
      </c>
      <c r="C9" t="s">
        <v>177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178</v>
      </c>
      <c r="B12" s="2" t="s">
        <v>179</v>
      </c>
      <c r="C12" s="2" t="s">
        <v>180</v>
      </c>
      <c r="D12" s="2"/>
      <c r="E12" s="2"/>
    </row>
    <row r="13" ht="21" customHeight="true">
      <c r="A13" s="3" t="s">
        <v>167</v>
      </c>
      <c r="B13" s="3" t="s">
        <v>168</v>
      </c>
      <c r="C13" s="3" t="s">
        <v>169</v>
      </c>
      <c r="D13" s="3" t="s">
        <v>170</v>
      </c>
      <c r="E13" s="3" t="s">
        <v>171</v>
      </c>
    </row>
    <row r="14" ht="21" customHeight="true">
      <c r="A14" t="s">
        <v>178</v>
      </c>
      <c r="B14" t="s">
        <v>181</v>
      </c>
      <c r="C14" t="s">
        <v>53</v>
      </c>
      <c r="D14">
        <v>10</v>
      </c>
      <c r="E14" t="b">
        <v>1</v>
      </c>
    </row>
    <row r="15" ht="21" customHeight="true">
      <c r="A15" t="s">
        <v>178</v>
      </c>
      <c r="B15" t="s">
        <v>182</v>
      </c>
      <c r="C15" t="s">
        <v>54</v>
      </c>
      <c r="D15">
        <v>20</v>
      </c>
      <c r="E15" t="b">
        <v>1</v>
      </c>
    </row>
    <row r="16" ht="21" customHeight="true">
      <c r="A16" t="s">
        <v>178</v>
      </c>
      <c r="B16" t="s">
        <v>114</v>
      </c>
      <c r="C16" t="s">
        <v>45</v>
      </c>
      <c r="D16">
        <v>30</v>
      </c>
      <c r="E16" t="b">
        <v>1</v>
      </c>
    </row>
    <row r="17" ht="21" customHeight="true">
      <c r="A17" t="s">
        <v>178</v>
      </c>
      <c r="B17" t="s">
        <v>108</v>
      </c>
      <c r="C17" t="s">
        <v>46</v>
      </c>
      <c r="D17">
        <v>40</v>
      </c>
      <c r="E17" t="b">
        <v>1</v>
      </c>
    </row>
    <row r="18" ht="21" customHeight="true">
      <c r="A18" t="s">
        <v>178</v>
      </c>
      <c r="B18" t="s">
        <v>183</v>
      </c>
      <c r="C18" t="s">
        <v>47</v>
      </c>
      <c r="D18">
        <v>50</v>
      </c>
      <c r="E18" t="b">
        <v>1</v>
      </c>
    </row>
    <row r="19" ht="21" customHeight="true"/>
    <row r="20" ht="21" customHeight="true"/>
    <row r="21" ht="21" customHeight="true">
      <c r="A21" s="2" t="s">
        <v>184</v>
      </c>
      <c r="B21" s="2" t="s">
        <v>185</v>
      </c>
      <c r="C21" s="2" t="s">
        <v>186</v>
      </c>
      <c r="D21" s="2"/>
      <c r="E21" s="2"/>
    </row>
    <row r="22" ht="21" customHeight="true">
      <c r="A22" s="3" t="s">
        <v>167</v>
      </c>
      <c r="B22" s="3" t="s">
        <v>168</v>
      </c>
      <c r="C22" s="3" t="s">
        <v>169</v>
      </c>
      <c r="D22" s="3" t="s">
        <v>170</v>
      </c>
      <c r="E22" s="3" t="s">
        <v>171</v>
      </c>
    </row>
    <row r="23" ht="21" customHeight="true">
      <c r="A23" t="s">
        <v>184</v>
      </c>
      <c r="B23" t="s">
        <v>125</v>
      </c>
      <c r="C23" t="s">
        <v>187</v>
      </c>
      <c r="D23">
        <v>10</v>
      </c>
      <c r="E23" t="b">
        <v>1</v>
      </c>
    </row>
    <row r="24" ht="21" customHeight="true">
      <c r="A24" t="s">
        <v>184</v>
      </c>
      <c r="B24" t="s">
        <v>188</v>
      </c>
      <c r="C24" t="s">
        <v>189</v>
      </c>
      <c r="D24">
        <v>20</v>
      </c>
      <c r="E24" t="b">
        <v>1</v>
      </c>
    </row>
    <row r="25">
      <c r="A25" t="s">
        <v>184</v>
      </c>
      <c r="B25" t="s">
        <v>169</v>
      </c>
      <c r="C25" t="s">
        <v>190</v>
      </c>
      <c r="D25">
        <v>30</v>
      </c>
      <c r="E25" t="b">
        <v>1</v>
      </c>
    </row>
    <row r="26">
      <c r="A26" t="s">
        <v>184</v>
      </c>
      <c r="B26" t="s">
        <v>130</v>
      </c>
      <c r="C26" t="s">
        <v>191</v>
      </c>
      <c r="D26">
        <v>40</v>
      </c>
      <c r="E26" t="b">
        <v>1</v>
      </c>
    </row>
    <row r="27">
      <c r="A27" t="s">
        <v>184</v>
      </c>
      <c r="B27" t="s">
        <v>192</v>
      </c>
      <c r="C27" t="s">
        <v>193</v>
      </c>
      <c r="D27">
        <v>50</v>
      </c>
      <c r="E27" t="b">
        <v>1</v>
      </c>
    </row>
    <row r="28"/>
    <row r="29"/>
    <row r="30">
      <c r="A30" s="2" t="s">
        <v>194</v>
      </c>
      <c r="B30" s="2" t="s">
        <v>195</v>
      </c>
      <c r="C30" s="2" t="s">
        <v>196</v>
      </c>
      <c r="D30" s="2"/>
      <c r="E30" s="2"/>
    </row>
    <row r="31">
      <c r="A31" s="3" t="s">
        <v>167</v>
      </c>
      <c r="B31" s="3" t="s">
        <v>168</v>
      </c>
      <c r="C31" s="3" t="s">
        <v>169</v>
      </c>
      <c r="D31" s="3" t="s">
        <v>170</v>
      </c>
      <c r="E31" s="3" t="s">
        <v>171</v>
      </c>
    </row>
    <row r="32">
      <c r="A32" t="s">
        <v>194</v>
      </c>
      <c r="B32" t="s">
        <v>131</v>
      </c>
      <c r="C32" t="s">
        <v>57</v>
      </c>
      <c r="D32">
        <v>10</v>
      </c>
      <c r="E32" t="b">
        <v>1</v>
      </c>
    </row>
    <row r="33">
      <c r="A33" t="s">
        <v>194</v>
      </c>
      <c r="B33" t="s">
        <v>126</v>
      </c>
      <c r="C33" t="s">
        <v>58</v>
      </c>
      <c r="D33">
        <v>20</v>
      </c>
      <c r="E33" t="b">
        <v>1</v>
      </c>
    </row>
    <row r="34">
      <c r="A34" t="s">
        <v>194</v>
      </c>
      <c r="B34" t="s">
        <v>197</v>
      </c>
      <c r="C34" t="s">
        <v>59</v>
      </c>
      <c r="D34">
        <v>30</v>
      </c>
      <c r="E34" t="b">
        <v>1</v>
      </c>
    </row>
    <row r="35">
      <c r="A35" t="s">
        <v>194</v>
      </c>
      <c r="B35" t="s">
        <v>198</v>
      </c>
      <c r="C35" t="s">
        <v>60</v>
      </c>
      <c r="D35">
        <v>40</v>
      </c>
      <c r="E35" t="b">
        <v>1</v>
      </c>
    </row>
    <row r="36"/>
    <row r="37"/>
    <row r="38">
      <c r="A38" s="2" t="s">
        <v>199</v>
      </c>
      <c r="B38" s="2" t="s">
        <v>200</v>
      </c>
      <c r="C38" s="2" t="s">
        <v>201</v>
      </c>
      <c r="D38" s="2"/>
      <c r="E38" s="2"/>
    </row>
    <row r="39">
      <c r="A39" s="3" t="s">
        <v>167</v>
      </c>
      <c r="B39" s="3" t="s">
        <v>168</v>
      </c>
      <c r="C39" s="3" t="s">
        <v>169</v>
      </c>
      <c r="D39" s="3" t="s">
        <v>170</v>
      </c>
      <c r="E39" s="3" t="s">
        <v>171</v>
      </c>
    </row>
    <row r="40">
      <c r="A40" t="s">
        <v>199</v>
      </c>
      <c r="B40" t="s">
        <v>202</v>
      </c>
      <c r="C40" t="s">
        <v>203</v>
      </c>
      <c r="D40">
        <v>10</v>
      </c>
      <c r="E40" t="b">
        <v>1</v>
      </c>
    </row>
    <row r="41">
      <c r="A41" t="s">
        <v>199</v>
      </c>
      <c r="B41" t="s">
        <v>204</v>
      </c>
      <c r="C41" t="s">
        <v>205</v>
      </c>
      <c r="D41">
        <v>20</v>
      </c>
      <c r="E41" t="b">
        <v>1</v>
      </c>
    </row>
    <row r="42">
      <c r="A42" t="s">
        <v>199</v>
      </c>
      <c r="B42" t="s">
        <v>145</v>
      </c>
      <c r="C42" t="s">
        <v>206</v>
      </c>
      <c r="D42">
        <v>30</v>
      </c>
      <c r="E42" t="b">
        <v>1</v>
      </c>
    </row>
    <row r="43">
      <c r="A43" t="s">
        <v>199</v>
      </c>
      <c r="B43" t="s">
        <v>142</v>
      </c>
      <c r="C43" t="s">
        <v>207</v>
      </c>
      <c r="D43">
        <v>40</v>
      </c>
      <c r="E43" t="b">
        <v>1</v>
      </c>
    </row>
    <row r="44"/>
    <row r="45"/>
    <row r="46">
      <c r="A46" s="2" t="s">
        <v>208</v>
      </c>
      <c r="B46" s="2" t="s">
        <v>209</v>
      </c>
      <c r="C46" s="2" t="s">
        <v>210</v>
      </c>
      <c r="D46" s="2"/>
      <c r="E46" s="2"/>
    </row>
    <row r="47">
      <c r="A47" s="3" t="s">
        <v>167</v>
      </c>
      <c r="B47" s="3" t="s">
        <v>168</v>
      </c>
      <c r="C47" s="3" t="s">
        <v>169</v>
      </c>
      <c r="D47" s="3" t="s">
        <v>170</v>
      </c>
      <c r="E47" s="3" t="s">
        <v>171</v>
      </c>
    </row>
    <row r="48">
      <c r="A48" t="s">
        <v>208</v>
      </c>
      <c r="B48" t="s">
        <v>153</v>
      </c>
      <c r="C48" t="s">
        <v>211</v>
      </c>
      <c r="D48">
        <v>10</v>
      </c>
      <c r="E48" t="b">
        <v>1</v>
      </c>
    </row>
    <row r="49">
      <c r="A49" t="s">
        <v>208</v>
      </c>
      <c r="B49" t="s">
        <v>212</v>
      </c>
      <c r="C49" t="s">
        <v>213</v>
      </c>
      <c r="D49">
        <v>20</v>
      </c>
      <c r="E49" t="b">
        <v>1</v>
      </c>
    </row>
    <row r="50">
      <c r="A50" t="s">
        <v>208</v>
      </c>
      <c r="B50" t="s">
        <v>214</v>
      </c>
      <c r="C50" t="s">
        <v>215</v>
      </c>
      <c r="D50">
        <v>30</v>
      </c>
      <c r="E50" t="b">
        <v>1</v>
      </c>
    </row>
    <row r="51">
      <c r="A51" t="s">
        <v>208</v>
      </c>
      <c r="B51" t="s">
        <v>159</v>
      </c>
      <c r="C51" t="s">
        <v>216</v>
      </c>
      <c r="D51">
        <v>40</v>
      </c>
      <c r="E51" t="b">
        <v>1</v>
      </c>
    </row>
    <row r="52">
      <c r="A52" t="s">
        <v>208</v>
      </c>
      <c r="B52" t="s">
        <v>217</v>
      </c>
      <c r="C52" t="s">
        <v>218</v>
      </c>
      <c r="D52">
        <v>50</v>
      </c>
      <c r="E52" t="b">
        <v>1</v>
      </c>
    </row>
    <row r="53"/>
    <row r="54"/>
    <row r="55">
      <c r="A55" s="2" t="s">
        <v>219</v>
      </c>
      <c r="B55" s="2" t="s">
        <v>220</v>
      </c>
      <c r="C55" s="2" t="s">
        <v>221</v>
      </c>
      <c r="D55" s="2"/>
      <c r="E55" s="2"/>
    </row>
    <row r="56">
      <c r="A56" s="3" t="s">
        <v>167</v>
      </c>
      <c r="B56" s="3" t="s">
        <v>168</v>
      </c>
      <c r="C56" s="3" t="s">
        <v>169</v>
      </c>
      <c r="D56" s="3" t="s">
        <v>170</v>
      </c>
      <c r="E56" s="3" t="s">
        <v>171</v>
      </c>
    </row>
    <row r="57">
      <c r="A57" t="s">
        <v>219</v>
      </c>
      <c r="B57" t="s">
        <v>160</v>
      </c>
      <c r="C57" t="s">
        <v>222</v>
      </c>
      <c r="D57">
        <v>10</v>
      </c>
      <c r="E57" t="b">
        <v>1</v>
      </c>
    </row>
    <row r="58">
      <c r="A58" t="s">
        <v>219</v>
      </c>
      <c r="B58" t="s">
        <v>154</v>
      </c>
      <c r="C58" t="s">
        <v>223</v>
      </c>
      <c r="D58">
        <v>20</v>
      </c>
      <c r="E58" t="b">
        <v>1</v>
      </c>
    </row>
    <row r="59">
      <c r="A59" t="s">
        <v>219</v>
      </c>
      <c r="B59" t="s">
        <v>224</v>
      </c>
      <c r="C59" t="s">
        <v>225</v>
      </c>
      <c r="D59">
        <v>30</v>
      </c>
      <c r="E59" t="b">
        <v>1</v>
      </c>
    </row>
    <row r="60"/>
    <row r="61"/>
    <row r="62">
      <c r="A62" s="2" t="s">
        <v>226</v>
      </c>
      <c r="B62" s="2" t="s">
        <v>227</v>
      </c>
      <c r="C62" s="2" t="s">
        <v>228</v>
      </c>
      <c r="D62" s="2"/>
      <c r="E62" s="2"/>
    </row>
    <row r="63">
      <c r="A63" s="3" t="s">
        <v>167</v>
      </c>
      <c r="B63" s="3" t="s">
        <v>168</v>
      </c>
      <c r="C63" s="3" t="s">
        <v>169</v>
      </c>
      <c r="D63" s="3" t="s">
        <v>170</v>
      </c>
      <c r="E63" s="3" t="s">
        <v>171</v>
      </c>
    </row>
    <row r="64">
      <c r="A64" t="s">
        <v>226</v>
      </c>
      <c r="B64" t="s">
        <v>229</v>
      </c>
      <c r="C64" t="s">
        <v>63</v>
      </c>
      <c r="D64">
        <v>10</v>
      </c>
      <c r="E64" t="b">
        <v>1</v>
      </c>
    </row>
    <row r="65">
      <c r="A65" t="s">
        <v>226</v>
      </c>
      <c r="B65" t="s">
        <v>155</v>
      </c>
      <c r="C65" t="s">
        <v>64</v>
      </c>
      <c r="D65">
        <v>20</v>
      </c>
      <c r="E65" t="b">
        <v>1</v>
      </c>
    </row>
    <row r="66">
      <c r="A66" t="s">
        <v>226</v>
      </c>
      <c r="B66" t="s">
        <v>161</v>
      </c>
      <c r="C66" t="s">
        <v>65</v>
      </c>
      <c r="D66">
        <v>30</v>
      </c>
      <c r="E66" t="b">
        <v>1</v>
      </c>
    </row>
    <row r="67">
      <c r="A67" t="s">
        <v>226</v>
      </c>
      <c r="B67" t="s">
        <v>230</v>
      </c>
      <c r="C67" t="s">
        <v>66</v>
      </c>
      <c r="D67">
        <v>40</v>
      </c>
      <c r="E67" t="b">
        <v>1</v>
      </c>
    </row>
    <row r="68"/>
    <row r="69"/>
    <row r="70">
      <c r="A70" s="2" t="s">
        <v>231</v>
      </c>
      <c r="B70" s="2" t="s">
        <v>232</v>
      </c>
      <c r="C70" s="2" t="s">
        <v>233</v>
      </c>
      <c r="D70" s="2"/>
      <c r="E70" s="2"/>
    </row>
    <row r="71">
      <c r="A71" s="3" t="s">
        <v>167</v>
      </c>
      <c r="B71" s="3" t="s">
        <v>168</v>
      </c>
      <c r="C71" s="3" t="s">
        <v>169</v>
      </c>
      <c r="D71" s="3" t="s">
        <v>170</v>
      </c>
      <c r="E71" s="3" t="s">
        <v>171</v>
      </c>
    </row>
    <row r="72">
      <c r="A72" t="s">
        <v>231</v>
      </c>
      <c r="B72" t="s">
        <v>234</v>
      </c>
      <c r="C72" t="s">
        <v>83</v>
      </c>
      <c r="D72">
        <v>10</v>
      </c>
      <c r="E72" t="b">
        <v>1</v>
      </c>
    </row>
    <row r="73">
      <c r="A73" t="s">
        <v>231</v>
      </c>
      <c r="B73" t="s">
        <v>235</v>
      </c>
      <c r="C73" t="s">
        <v>93</v>
      </c>
      <c r="D73">
        <v>20</v>
      </c>
      <c r="E73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236</v>
      </c>
      <c r="B4" s="2"/>
      <c r="C4" s="2"/>
    </row>
    <row r="5" ht="21" customHeight="true">
      <c r="A5" s="3" t="s">
        <v>33</v>
      </c>
      <c r="B5" s="3" t="s">
        <v>169</v>
      </c>
      <c r="C5" s="3" t="s">
        <v>237</v>
      </c>
    </row>
    <row r="6" ht="21" customHeight="true">
      <c r="A6" t="s">
        <v>37</v>
      </c>
      <c r="B6" t="s">
        <v>238</v>
      </c>
      <c r="C6" t="s">
        <v>42</v>
      </c>
    </row>
    <row r="7" ht="21" customHeight="true">
      <c r="A7" t="s">
        <v>36</v>
      </c>
      <c r="B7" t="s">
        <v>239</v>
      </c>
      <c r="C7" t="s">
        <v>42</v>
      </c>
    </row>
    <row r="8" ht="21" customHeight="true">
      <c r="A8" t="s">
        <v>38</v>
      </c>
      <c r="B8" t="s">
        <v>240</v>
      </c>
      <c r="C8" t="s">
        <v>42</v>
      </c>
    </row>
    <row r="9" ht="21" customHeight="true">
      <c r="A9" t="s">
        <v>39</v>
      </c>
      <c r="B9" t="s">
        <v>241</v>
      </c>
      <c r="C9" t="s">
        <v>42</v>
      </c>
    </row>
    <row r="10" ht="21" customHeight="true">
      <c r="A10" t="s">
        <v>40</v>
      </c>
      <c r="B10" t="s">
        <v>242</v>
      </c>
      <c r="C10" t="s">
        <v>42</v>
      </c>
    </row>
    <row r="11" ht="21" customHeight="true"/>
    <row r="12" ht="21" customHeight="true"/>
    <row r="13" ht="21" customHeight="true">
      <c r="A13" s="2" t="s">
        <v>243</v>
      </c>
      <c r="B13" s="2"/>
      <c r="C13" s="2"/>
      <c r="D13" s="2"/>
      <c r="E13" s="2"/>
      <c r="F13" s="2"/>
      <c r="G13" s="2"/>
    </row>
    <row r="14" ht="21" customHeight="true">
      <c r="A14" s="3" t="s">
        <v>33</v>
      </c>
      <c r="B14" s="3" t="s">
        <v>244</v>
      </c>
      <c r="C14" s="3" t="s">
        <v>169</v>
      </c>
      <c r="D14" s="3" t="s">
        <v>245</v>
      </c>
      <c r="E14" s="3" t="s">
        <v>246</v>
      </c>
      <c r="F14" s="3" t="s">
        <v>247</v>
      </c>
      <c r="G14" s="3" t="s">
        <v>248</v>
      </c>
    </row>
    <row r="15" ht="21" customHeight="true">
      <c r="A15" t="s">
        <v>37</v>
      </c>
      <c r="B15" t="s">
        <v>249</v>
      </c>
      <c r="C15" t="s">
        <v>67</v>
      </c>
      <c r="D15" t="s">
        <v>250</v>
      </c>
      <c r="E15" t="s">
        <v>251</v>
      </c>
      <c r="F15" t="s">
        <v>42</v>
      </c>
      <c r="G15" t="b">
        <v>1</v>
      </c>
    </row>
    <row r="16" ht="21" customHeight="true">
      <c r="A16" t="s">
        <v>37</v>
      </c>
      <c r="B16" t="s">
        <v>252</v>
      </c>
      <c r="C16" t="s">
        <v>68</v>
      </c>
      <c r="D16" t="s">
        <v>250</v>
      </c>
      <c r="E16" t="s">
        <v>253</v>
      </c>
      <c r="F16" t="s">
        <v>42</v>
      </c>
      <c r="G16" t="b">
        <v>1</v>
      </c>
    </row>
    <row r="17" ht="21" customHeight="true">
      <c r="A17" t="s">
        <v>37</v>
      </c>
      <c r="B17" t="s">
        <v>254</v>
      </c>
      <c r="C17" t="s">
        <v>69</v>
      </c>
      <c r="D17" t="s">
        <v>250</v>
      </c>
      <c r="E17" t="s">
        <v>255</v>
      </c>
      <c r="F17" t="s">
        <v>42</v>
      </c>
      <c r="G17" t="b">
        <v>1</v>
      </c>
    </row>
    <row r="18" ht="21" customHeight="true">
      <c r="A18" t="s">
        <v>37</v>
      </c>
      <c r="B18" t="s">
        <v>256</v>
      </c>
      <c r="C18" t="s">
        <v>70</v>
      </c>
      <c r="D18" t="s">
        <v>250</v>
      </c>
      <c r="E18" t="s">
        <v>253</v>
      </c>
      <c r="F18" t="s">
        <v>42</v>
      </c>
      <c r="G18" t="b">
        <v>0</v>
      </c>
    </row>
    <row r="19" ht="21" customHeight="true">
      <c r="A19" t="s">
        <v>37</v>
      </c>
      <c r="B19" t="s">
        <v>257</v>
      </c>
      <c r="C19" t="s">
        <v>71</v>
      </c>
      <c r="D19" t="s">
        <v>250</v>
      </c>
      <c r="E19" t="s">
        <v>255</v>
      </c>
      <c r="F19" t="s">
        <v>42</v>
      </c>
      <c r="G19" t="b">
        <v>0</v>
      </c>
    </row>
    <row r="20" ht="21" customHeight="true">
      <c r="A20" t="s">
        <v>37</v>
      </c>
      <c r="B20" t="s">
        <v>164</v>
      </c>
      <c r="C20" t="s">
        <v>72</v>
      </c>
      <c r="D20" t="s">
        <v>258</v>
      </c>
      <c r="E20" t="s">
        <v>255</v>
      </c>
      <c r="F20" t="s">
        <v>164</v>
      </c>
      <c r="G20" t="b">
        <v>0</v>
      </c>
    </row>
    <row r="21" ht="21" customHeight="true">
      <c r="A21" t="s">
        <v>37</v>
      </c>
      <c r="B21" t="s">
        <v>259</v>
      </c>
      <c r="C21" t="s">
        <v>73</v>
      </c>
      <c r="D21" t="s">
        <v>231</v>
      </c>
      <c r="E21" t="s">
        <v>255</v>
      </c>
      <c r="F21" t="s">
        <v>42</v>
      </c>
      <c r="G21" t="b">
        <v>0</v>
      </c>
    </row>
    <row r="22" ht="21" customHeight="true">
      <c r="A22" t="s">
        <v>37</v>
      </c>
      <c r="B22" t="s">
        <v>260</v>
      </c>
      <c r="C22" t="s">
        <v>74</v>
      </c>
      <c r="D22" t="s">
        <v>250</v>
      </c>
      <c r="E22" t="s">
        <v>255</v>
      </c>
      <c r="F22" t="s">
        <v>42</v>
      </c>
      <c r="G22" t="b">
        <v>0</v>
      </c>
    </row>
    <row r="23" ht="21" customHeight="true">
      <c r="A23" t="s">
        <v>37</v>
      </c>
      <c r="B23" t="s">
        <v>261</v>
      </c>
      <c r="C23" t="s">
        <v>75</v>
      </c>
      <c r="D23" t="s">
        <v>250</v>
      </c>
      <c r="E23" t="s">
        <v>261</v>
      </c>
      <c r="F23" t="s">
        <v>42</v>
      </c>
      <c r="G23" t="b">
        <v>0</v>
      </c>
    </row>
    <row r="24" ht="21" customHeight="true">
      <c r="A24" t="s">
        <v>37</v>
      </c>
      <c r="B24" t="s">
        <v>262</v>
      </c>
      <c r="C24" t="s">
        <v>76</v>
      </c>
      <c r="D24" t="s">
        <v>263</v>
      </c>
      <c r="E24" t="s">
        <v>255</v>
      </c>
      <c r="F24" t="s">
        <v>42</v>
      </c>
      <c r="G24" t="b">
        <v>0</v>
      </c>
    </row>
    <row r="25">
      <c r="A25" t="s">
        <v>36</v>
      </c>
      <c r="B25" t="s">
        <v>264</v>
      </c>
      <c r="C25" t="s">
        <v>97</v>
      </c>
      <c r="D25" t="s">
        <v>250</v>
      </c>
      <c r="E25" t="s">
        <v>251</v>
      </c>
      <c r="F25" t="s">
        <v>42</v>
      </c>
      <c r="G25" t="b">
        <v>1</v>
      </c>
    </row>
    <row r="26">
      <c r="A26" t="s">
        <v>36</v>
      </c>
      <c r="B26" t="s">
        <v>265</v>
      </c>
      <c r="C26" t="s">
        <v>98</v>
      </c>
      <c r="D26" t="s">
        <v>266</v>
      </c>
      <c r="E26" t="s">
        <v>267</v>
      </c>
      <c r="F26" t="s">
        <v>42</v>
      </c>
      <c r="G26" t="b">
        <v>1</v>
      </c>
    </row>
    <row r="27">
      <c r="A27" t="s">
        <v>36</v>
      </c>
      <c r="B27" t="s">
        <v>252</v>
      </c>
      <c r="C27" t="s">
        <v>68</v>
      </c>
      <c r="D27" t="s">
        <v>250</v>
      </c>
      <c r="E27" t="s">
        <v>253</v>
      </c>
      <c r="F27" t="s">
        <v>42</v>
      </c>
      <c r="G27" t="b">
        <v>1</v>
      </c>
    </row>
    <row r="28">
      <c r="A28" t="s">
        <v>36</v>
      </c>
      <c r="B28" t="s">
        <v>254</v>
      </c>
      <c r="C28" t="s">
        <v>69</v>
      </c>
      <c r="D28" t="s">
        <v>250</v>
      </c>
      <c r="E28" t="s">
        <v>255</v>
      </c>
      <c r="F28" t="s">
        <v>42</v>
      </c>
      <c r="G28" t="b">
        <v>0</v>
      </c>
    </row>
    <row r="29">
      <c r="A29" t="s">
        <v>36</v>
      </c>
      <c r="B29" t="s">
        <v>256</v>
      </c>
      <c r="C29" t="s">
        <v>70</v>
      </c>
      <c r="D29" t="s">
        <v>250</v>
      </c>
      <c r="E29" t="s">
        <v>253</v>
      </c>
      <c r="F29" t="s">
        <v>42</v>
      </c>
      <c r="G29" t="b">
        <v>0</v>
      </c>
    </row>
    <row r="30">
      <c r="A30" t="s">
        <v>36</v>
      </c>
      <c r="B30" t="s">
        <v>268</v>
      </c>
      <c r="C30" t="s">
        <v>99</v>
      </c>
      <c r="D30" t="s">
        <v>250</v>
      </c>
      <c r="E30" t="s">
        <v>255</v>
      </c>
      <c r="F30" t="s">
        <v>42</v>
      </c>
      <c r="G30" t="b">
        <v>0</v>
      </c>
    </row>
    <row r="31">
      <c r="A31" t="s">
        <v>36</v>
      </c>
      <c r="B31" t="s">
        <v>269</v>
      </c>
      <c r="C31" t="s">
        <v>100</v>
      </c>
      <c r="D31" t="s">
        <v>250</v>
      </c>
      <c r="E31" t="s">
        <v>255</v>
      </c>
      <c r="F31" t="s">
        <v>42</v>
      </c>
      <c r="G31" t="b">
        <v>0</v>
      </c>
    </row>
    <row r="32">
      <c r="A32" t="s">
        <v>36</v>
      </c>
      <c r="B32" t="s">
        <v>270</v>
      </c>
      <c r="C32" t="s">
        <v>101</v>
      </c>
      <c r="D32" t="s">
        <v>271</v>
      </c>
      <c r="E32" t="s">
        <v>125</v>
      </c>
      <c r="F32" t="s">
        <v>42</v>
      </c>
      <c r="G32" t="b">
        <v>0</v>
      </c>
    </row>
    <row r="33">
      <c r="A33" t="s">
        <v>36</v>
      </c>
      <c r="B33" t="s">
        <v>272</v>
      </c>
      <c r="C33" t="s">
        <v>102</v>
      </c>
      <c r="D33" t="s">
        <v>271</v>
      </c>
      <c r="E33" t="s">
        <v>125</v>
      </c>
      <c r="F33" t="s">
        <v>42</v>
      </c>
      <c r="G33" t="b">
        <v>0</v>
      </c>
    </row>
    <row r="34">
      <c r="A34" t="s">
        <v>36</v>
      </c>
      <c r="B34" t="s">
        <v>178</v>
      </c>
      <c r="C34" t="s">
        <v>50</v>
      </c>
      <c r="D34" t="s">
        <v>258</v>
      </c>
      <c r="E34" t="s">
        <v>273</v>
      </c>
      <c r="F34" t="s">
        <v>178</v>
      </c>
      <c r="G34" t="b">
        <v>1</v>
      </c>
    </row>
    <row r="35">
      <c r="A35" t="s">
        <v>36</v>
      </c>
      <c r="B35" t="s">
        <v>274</v>
      </c>
      <c r="C35" t="s">
        <v>103</v>
      </c>
      <c r="D35" t="s">
        <v>250</v>
      </c>
      <c r="E35" t="s">
        <v>261</v>
      </c>
      <c r="F35" t="s">
        <v>42</v>
      </c>
      <c r="G35" t="b">
        <v>0</v>
      </c>
    </row>
    <row r="36">
      <c r="A36" t="s">
        <v>36</v>
      </c>
      <c r="B36" t="s">
        <v>275</v>
      </c>
      <c r="C36" t="s">
        <v>104</v>
      </c>
      <c r="D36" t="s">
        <v>250</v>
      </c>
      <c r="E36" t="s">
        <v>255</v>
      </c>
      <c r="F36" t="s">
        <v>42</v>
      </c>
      <c r="G36" t="b">
        <v>0</v>
      </c>
    </row>
    <row r="37">
      <c r="A37" t="s">
        <v>36</v>
      </c>
      <c r="B37" t="s">
        <v>262</v>
      </c>
      <c r="C37" t="s">
        <v>76</v>
      </c>
      <c r="D37" t="s">
        <v>263</v>
      </c>
      <c r="E37" t="s">
        <v>255</v>
      </c>
      <c r="F37" t="s">
        <v>42</v>
      </c>
      <c r="G37" t="b">
        <v>0</v>
      </c>
    </row>
    <row r="38">
      <c r="A38" t="s">
        <v>38</v>
      </c>
      <c r="B38" t="s">
        <v>276</v>
      </c>
      <c r="C38" t="s">
        <v>117</v>
      </c>
      <c r="D38" t="s">
        <v>250</v>
      </c>
      <c r="E38" t="s">
        <v>251</v>
      </c>
      <c r="F38" t="s">
        <v>42</v>
      </c>
      <c r="G38" t="b">
        <v>1</v>
      </c>
    </row>
    <row r="39">
      <c r="A39" t="s">
        <v>38</v>
      </c>
      <c r="B39" t="s">
        <v>264</v>
      </c>
      <c r="C39" t="s">
        <v>97</v>
      </c>
      <c r="D39" t="s">
        <v>250</v>
      </c>
      <c r="E39" t="s">
        <v>277</v>
      </c>
      <c r="F39" t="s">
        <v>42</v>
      </c>
      <c r="G39" t="b">
        <v>1</v>
      </c>
    </row>
    <row r="40">
      <c r="A40" t="s">
        <v>38</v>
      </c>
      <c r="B40" t="s">
        <v>184</v>
      </c>
      <c r="C40" t="s">
        <v>118</v>
      </c>
      <c r="D40" t="s">
        <v>258</v>
      </c>
      <c r="E40" t="s">
        <v>255</v>
      </c>
      <c r="F40" t="s">
        <v>184</v>
      </c>
      <c r="G40" t="b">
        <v>1</v>
      </c>
    </row>
    <row r="41">
      <c r="A41" t="s">
        <v>38</v>
      </c>
      <c r="B41" t="s">
        <v>278</v>
      </c>
      <c r="C41" t="s">
        <v>56</v>
      </c>
      <c r="D41" t="s">
        <v>258</v>
      </c>
      <c r="E41" t="s">
        <v>273</v>
      </c>
      <c r="F41" t="s">
        <v>194</v>
      </c>
      <c r="G41" t="b">
        <v>1</v>
      </c>
    </row>
    <row r="42">
      <c r="A42" t="s">
        <v>38</v>
      </c>
      <c r="B42" t="s">
        <v>279</v>
      </c>
      <c r="C42" t="s">
        <v>119</v>
      </c>
      <c r="D42" t="s">
        <v>271</v>
      </c>
      <c r="E42" t="s">
        <v>125</v>
      </c>
      <c r="F42" t="s">
        <v>42</v>
      </c>
      <c r="G42" t="b">
        <v>0</v>
      </c>
    </row>
    <row r="43">
      <c r="A43" t="s">
        <v>38</v>
      </c>
      <c r="B43" t="s">
        <v>280</v>
      </c>
      <c r="C43" t="s">
        <v>120</v>
      </c>
      <c r="D43" t="s">
        <v>271</v>
      </c>
      <c r="E43" t="s">
        <v>125</v>
      </c>
      <c r="F43" t="s">
        <v>42</v>
      </c>
      <c r="G43" t="b">
        <v>0</v>
      </c>
    </row>
    <row r="44">
      <c r="A44" t="s">
        <v>38</v>
      </c>
      <c r="B44" t="s">
        <v>281</v>
      </c>
      <c r="C44" t="s">
        <v>121</v>
      </c>
      <c r="D44" t="s">
        <v>250</v>
      </c>
      <c r="E44" t="s">
        <v>261</v>
      </c>
      <c r="F44" t="s">
        <v>42</v>
      </c>
      <c r="G44" t="b">
        <v>0</v>
      </c>
    </row>
    <row r="45">
      <c r="A45" t="s">
        <v>38</v>
      </c>
      <c r="B45" t="s">
        <v>282</v>
      </c>
      <c r="C45" t="s">
        <v>122</v>
      </c>
      <c r="D45" t="s">
        <v>250</v>
      </c>
      <c r="E45" t="s">
        <v>261</v>
      </c>
      <c r="F45" t="s">
        <v>42</v>
      </c>
      <c r="G45" t="b">
        <v>0</v>
      </c>
    </row>
    <row r="46">
      <c r="A46" t="s">
        <v>38</v>
      </c>
      <c r="B46" t="s">
        <v>283</v>
      </c>
      <c r="C46" t="s">
        <v>123</v>
      </c>
      <c r="D46" t="s">
        <v>263</v>
      </c>
      <c r="E46" t="s">
        <v>255</v>
      </c>
      <c r="F46" t="s">
        <v>42</v>
      </c>
      <c r="G46" t="b">
        <v>0</v>
      </c>
    </row>
    <row r="47">
      <c r="A47" t="s">
        <v>39</v>
      </c>
      <c r="B47" t="s">
        <v>284</v>
      </c>
      <c r="C47" t="s">
        <v>134</v>
      </c>
      <c r="D47" t="s">
        <v>250</v>
      </c>
      <c r="E47" t="s">
        <v>251</v>
      </c>
      <c r="F47" t="s">
        <v>42</v>
      </c>
      <c r="G47" t="b">
        <v>1</v>
      </c>
    </row>
    <row r="48">
      <c r="A48" t="s">
        <v>39</v>
      </c>
      <c r="B48" t="s">
        <v>264</v>
      </c>
      <c r="C48" t="s">
        <v>97</v>
      </c>
      <c r="D48" t="s">
        <v>250</v>
      </c>
      <c r="E48" t="s">
        <v>277</v>
      </c>
      <c r="F48" t="s">
        <v>42</v>
      </c>
      <c r="G48" t="b">
        <v>1</v>
      </c>
    </row>
    <row r="49">
      <c r="A49" t="s">
        <v>39</v>
      </c>
      <c r="B49" t="s">
        <v>285</v>
      </c>
      <c r="C49" t="s">
        <v>135</v>
      </c>
      <c r="D49" t="s">
        <v>250</v>
      </c>
      <c r="E49" t="s">
        <v>253</v>
      </c>
      <c r="F49" t="s">
        <v>42</v>
      </c>
      <c r="G49" t="b">
        <v>0</v>
      </c>
    </row>
    <row r="50">
      <c r="A50" t="s">
        <v>39</v>
      </c>
      <c r="B50" t="s">
        <v>286</v>
      </c>
      <c r="C50" t="s">
        <v>136</v>
      </c>
      <c r="D50" t="s">
        <v>271</v>
      </c>
      <c r="E50" t="s">
        <v>125</v>
      </c>
      <c r="F50" t="s">
        <v>42</v>
      </c>
      <c r="G50" t="b">
        <v>0</v>
      </c>
    </row>
    <row r="51">
      <c r="A51" t="s">
        <v>39</v>
      </c>
      <c r="B51" t="s">
        <v>199</v>
      </c>
      <c r="C51" t="s">
        <v>137</v>
      </c>
      <c r="D51" t="s">
        <v>258</v>
      </c>
      <c r="E51" t="s">
        <v>273</v>
      </c>
      <c r="F51" t="s">
        <v>199</v>
      </c>
      <c r="G51" t="b">
        <v>1</v>
      </c>
    </row>
    <row r="52">
      <c r="A52" t="s">
        <v>39</v>
      </c>
      <c r="B52" t="s">
        <v>287</v>
      </c>
      <c r="C52" t="s">
        <v>138</v>
      </c>
      <c r="D52" t="s">
        <v>231</v>
      </c>
      <c r="E52" t="s">
        <v>255</v>
      </c>
      <c r="F52" t="s">
        <v>42</v>
      </c>
      <c r="G52" t="b">
        <v>0</v>
      </c>
    </row>
    <row r="53">
      <c r="A53" t="s">
        <v>39</v>
      </c>
      <c r="B53" t="s">
        <v>261</v>
      </c>
      <c r="C53" t="s">
        <v>75</v>
      </c>
      <c r="D53" t="s">
        <v>250</v>
      </c>
      <c r="E53" t="s">
        <v>261</v>
      </c>
      <c r="F53" t="s">
        <v>42</v>
      </c>
      <c r="G53" t="b">
        <v>0</v>
      </c>
    </row>
    <row r="54">
      <c r="A54" t="s">
        <v>39</v>
      </c>
      <c r="B54" t="s">
        <v>288</v>
      </c>
      <c r="C54" t="s">
        <v>139</v>
      </c>
      <c r="D54" t="s">
        <v>266</v>
      </c>
      <c r="E54" t="s">
        <v>289</v>
      </c>
      <c r="F54" t="s">
        <v>42</v>
      </c>
      <c r="G54" t="b">
        <v>0</v>
      </c>
    </row>
    <row r="55">
      <c r="A55" t="s">
        <v>39</v>
      </c>
      <c r="B55" t="s">
        <v>262</v>
      </c>
      <c r="C55" t="s">
        <v>76</v>
      </c>
      <c r="D55" t="s">
        <v>263</v>
      </c>
      <c r="E55" t="s">
        <v>255</v>
      </c>
      <c r="F55" t="s">
        <v>42</v>
      </c>
      <c r="G55" t="b">
        <v>0</v>
      </c>
    </row>
    <row r="56">
      <c r="A56" t="s">
        <v>40</v>
      </c>
      <c r="B56" t="s">
        <v>290</v>
      </c>
      <c r="C56" t="s">
        <v>147</v>
      </c>
      <c r="D56" t="s">
        <v>250</v>
      </c>
      <c r="E56" t="s">
        <v>251</v>
      </c>
      <c r="F56" t="s">
        <v>42</v>
      </c>
      <c r="G56" t="b">
        <v>1</v>
      </c>
    </row>
    <row r="57">
      <c r="A57" t="s">
        <v>40</v>
      </c>
      <c r="B57" t="s">
        <v>264</v>
      </c>
      <c r="C57" t="s">
        <v>97</v>
      </c>
      <c r="D57" t="s">
        <v>250</v>
      </c>
      <c r="E57" t="s">
        <v>277</v>
      </c>
      <c r="F57" t="s">
        <v>42</v>
      </c>
      <c r="G57" t="b">
        <v>1</v>
      </c>
    </row>
    <row r="58">
      <c r="A58" t="s">
        <v>40</v>
      </c>
      <c r="B58" t="s">
        <v>208</v>
      </c>
      <c r="C58" t="s">
        <v>148</v>
      </c>
      <c r="D58" t="s">
        <v>258</v>
      </c>
      <c r="E58" t="s">
        <v>255</v>
      </c>
      <c r="F58" t="s">
        <v>208</v>
      </c>
      <c r="G58" t="b">
        <v>1</v>
      </c>
    </row>
    <row r="59">
      <c r="A59" t="s">
        <v>40</v>
      </c>
      <c r="B59" t="s">
        <v>219</v>
      </c>
      <c r="C59" t="s">
        <v>149</v>
      </c>
      <c r="D59" t="s">
        <v>258</v>
      </c>
      <c r="E59" t="s">
        <v>255</v>
      </c>
      <c r="F59" t="s">
        <v>219</v>
      </c>
      <c r="G59" t="b">
        <v>1</v>
      </c>
    </row>
    <row r="60">
      <c r="A60" t="s">
        <v>40</v>
      </c>
      <c r="B60" t="s">
        <v>226</v>
      </c>
      <c r="C60" t="s">
        <v>62</v>
      </c>
      <c r="D60" t="s">
        <v>258</v>
      </c>
      <c r="E60" t="s">
        <v>273</v>
      </c>
      <c r="F60" t="s">
        <v>226</v>
      </c>
      <c r="G60" t="b">
        <v>1</v>
      </c>
    </row>
    <row r="61">
      <c r="A61" t="s">
        <v>40</v>
      </c>
      <c r="B61" t="s">
        <v>291</v>
      </c>
      <c r="C61" t="s">
        <v>150</v>
      </c>
      <c r="D61" t="s">
        <v>271</v>
      </c>
      <c r="E61" t="s">
        <v>125</v>
      </c>
      <c r="F61" t="s">
        <v>42</v>
      </c>
      <c r="G61" t="b">
        <v>0</v>
      </c>
    </row>
    <row r="62">
      <c r="A62" t="s">
        <v>40</v>
      </c>
      <c r="B62" t="s">
        <v>292</v>
      </c>
      <c r="C62" t="s">
        <v>151</v>
      </c>
      <c r="D62" t="s">
        <v>263</v>
      </c>
      <c r="E62" t="s">
        <v>255</v>
      </c>
      <c r="F62" t="s">
        <v>42</v>
      </c>
      <c r="G62" t="b">
        <v>0</v>
      </c>
    </row>
    <row r="63">
      <c r="A63" t="s">
        <v>40</v>
      </c>
      <c r="B63" t="s">
        <v>261</v>
      </c>
      <c r="C63" t="s">
        <v>75</v>
      </c>
      <c r="D63" t="s">
        <v>250</v>
      </c>
      <c r="E63" t="s">
        <v>261</v>
      </c>
      <c r="F63" t="s">
        <v>42</v>
      </c>
      <c r="G63" t="b">
        <v>0</v>
      </c>
    </row>
    <row r="64">
      <c r="A64" t="s">
        <v>40</v>
      </c>
      <c r="B64" t="s">
        <v>288</v>
      </c>
      <c r="C64" t="s">
        <v>139</v>
      </c>
      <c r="D64" t="s">
        <v>266</v>
      </c>
      <c r="E64" t="s">
        <v>289</v>
      </c>
      <c r="F64" t="s">
        <v>42</v>
      </c>
      <c r="G64" t="b">
        <v>0</v>
      </c>
    </row>
    <row r="65">
      <c r="A65" t="s">
        <v>40</v>
      </c>
      <c r="B65" t="s">
        <v>262</v>
      </c>
      <c r="C65" t="s">
        <v>76</v>
      </c>
      <c r="D65" t="s">
        <v>263</v>
      </c>
      <c r="E65" t="s">
        <v>255</v>
      </c>
      <c r="F65" t="s">
        <v>42</v>
      </c>
      <c r="G65" t="b">
        <v>0</v>
      </c>
    </row>
    <row r="66"/>
    <row r="67"/>
    <row r="68">
      <c r="A68" s="2" t="s">
        <v>293</v>
      </c>
      <c r="B68" s="2"/>
      <c r="C68" s="2"/>
      <c r="D68" s="2"/>
      <c r="E68" s="2"/>
    </row>
    <row r="69">
      <c r="A69" s="3" t="s">
        <v>247</v>
      </c>
      <c r="B69" s="3" t="s">
        <v>168</v>
      </c>
      <c r="C69" s="3" t="s">
        <v>169</v>
      </c>
      <c r="D69" s="3" t="s">
        <v>170</v>
      </c>
      <c r="E69" s="3" t="s">
        <v>294</v>
      </c>
    </row>
    <row r="70">
      <c r="A70" t="s">
        <v>164</v>
      </c>
      <c r="B70" t="s">
        <v>82</v>
      </c>
      <c r="C70" t="s">
        <v>172</v>
      </c>
      <c r="D70">
        <v>10</v>
      </c>
      <c r="E70" t="s">
        <v>295</v>
      </c>
    </row>
    <row r="71">
      <c r="A71" t="s">
        <v>164</v>
      </c>
      <c r="B71" t="s">
        <v>173</v>
      </c>
      <c r="C71" t="s">
        <v>174</v>
      </c>
      <c r="D71">
        <v>20</v>
      </c>
      <c r="E71" t="s">
        <v>296</v>
      </c>
    </row>
    <row r="72">
      <c r="A72" t="s">
        <v>164</v>
      </c>
      <c r="B72" t="s">
        <v>175</v>
      </c>
      <c r="C72" t="s">
        <v>176</v>
      </c>
      <c r="D72">
        <v>30</v>
      </c>
      <c r="E72" t="s">
        <v>296</v>
      </c>
    </row>
    <row r="73">
      <c r="A73" t="s">
        <v>164</v>
      </c>
      <c r="B73" t="s">
        <v>92</v>
      </c>
      <c r="C73" t="s">
        <v>177</v>
      </c>
      <c r="D73">
        <v>40</v>
      </c>
      <c r="E73" t="s">
        <v>297</v>
      </c>
    </row>
    <row r="74">
      <c r="A74" t="s">
        <v>178</v>
      </c>
      <c r="B74" t="s">
        <v>181</v>
      </c>
      <c r="C74" t="s">
        <v>53</v>
      </c>
      <c r="D74">
        <v>10</v>
      </c>
      <c r="E74" t="s">
        <v>295</v>
      </c>
    </row>
    <row r="75">
      <c r="A75" t="s">
        <v>178</v>
      </c>
      <c r="B75" t="s">
        <v>182</v>
      </c>
      <c r="C75" t="s">
        <v>54</v>
      </c>
      <c r="D75">
        <v>20</v>
      </c>
      <c r="E75" t="s">
        <v>296</v>
      </c>
    </row>
    <row r="76">
      <c r="A76" t="s">
        <v>178</v>
      </c>
      <c r="B76" t="s">
        <v>114</v>
      </c>
      <c r="C76" t="s">
        <v>45</v>
      </c>
      <c r="D76">
        <v>30</v>
      </c>
      <c r="E76" t="s">
        <v>298</v>
      </c>
    </row>
    <row r="77">
      <c r="A77" t="s">
        <v>178</v>
      </c>
      <c r="B77" t="s">
        <v>108</v>
      </c>
      <c r="C77" t="s">
        <v>46</v>
      </c>
      <c r="D77">
        <v>40</v>
      </c>
      <c r="E77" t="s">
        <v>296</v>
      </c>
    </row>
    <row r="78">
      <c r="A78" t="s">
        <v>178</v>
      </c>
      <c r="B78" t="s">
        <v>183</v>
      </c>
      <c r="C78" t="s">
        <v>47</v>
      </c>
      <c r="D78">
        <v>50</v>
      </c>
      <c r="E78" t="s">
        <v>297</v>
      </c>
    </row>
    <row r="79">
      <c r="A79" t="s">
        <v>184</v>
      </c>
      <c r="B79" t="s">
        <v>125</v>
      </c>
      <c r="C79" t="s">
        <v>187</v>
      </c>
      <c r="D79">
        <v>10</v>
      </c>
      <c r="E79" t="s">
        <v>295</v>
      </c>
    </row>
    <row r="80">
      <c r="A80" t="s">
        <v>184</v>
      </c>
      <c r="B80" t="s">
        <v>188</v>
      </c>
      <c r="C80" t="s">
        <v>189</v>
      </c>
      <c r="D80">
        <v>20</v>
      </c>
      <c r="E80" t="s">
        <v>295</v>
      </c>
    </row>
    <row r="81">
      <c r="A81" t="s">
        <v>184</v>
      </c>
      <c r="B81" t="s">
        <v>169</v>
      </c>
      <c r="C81" t="s">
        <v>190</v>
      </c>
      <c r="D81">
        <v>30</v>
      </c>
      <c r="E81" t="s">
        <v>295</v>
      </c>
    </row>
    <row r="82">
      <c r="A82" t="s">
        <v>184</v>
      </c>
      <c r="B82" t="s">
        <v>130</v>
      </c>
      <c r="C82" t="s">
        <v>191</v>
      </c>
      <c r="D82">
        <v>40</v>
      </c>
      <c r="E82" t="s">
        <v>296</v>
      </c>
    </row>
    <row r="83">
      <c r="A83" t="s">
        <v>184</v>
      </c>
      <c r="B83" t="s">
        <v>192</v>
      </c>
      <c r="C83" t="s">
        <v>193</v>
      </c>
      <c r="D83">
        <v>50</v>
      </c>
      <c r="E83" t="s">
        <v>297</v>
      </c>
    </row>
    <row r="84">
      <c r="A84" t="s">
        <v>194</v>
      </c>
      <c r="B84" t="s">
        <v>131</v>
      </c>
      <c r="C84" t="s">
        <v>57</v>
      </c>
      <c r="D84">
        <v>10</v>
      </c>
      <c r="E84" t="s">
        <v>298</v>
      </c>
    </row>
    <row r="85">
      <c r="A85" t="s">
        <v>194</v>
      </c>
      <c r="B85" t="s">
        <v>126</v>
      </c>
      <c r="C85" t="s">
        <v>58</v>
      </c>
      <c r="D85">
        <v>20</v>
      </c>
      <c r="E85" t="s">
        <v>296</v>
      </c>
    </row>
    <row r="86">
      <c r="A86" t="s">
        <v>194</v>
      </c>
      <c r="B86" t="s">
        <v>197</v>
      </c>
      <c r="C86" t="s">
        <v>59</v>
      </c>
      <c r="D86">
        <v>30</v>
      </c>
      <c r="E86" t="s">
        <v>296</v>
      </c>
    </row>
    <row r="87">
      <c r="A87" t="s">
        <v>194</v>
      </c>
      <c r="B87" t="s">
        <v>198</v>
      </c>
      <c r="C87" t="s">
        <v>60</v>
      </c>
      <c r="D87">
        <v>40</v>
      </c>
      <c r="E87" t="s">
        <v>297</v>
      </c>
    </row>
    <row r="88">
      <c r="A88" t="s">
        <v>199</v>
      </c>
      <c r="B88" t="s">
        <v>202</v>
      </c>
      <c r="C88" t="s">
        <v>203</v>
      </c>
      <c r="D88">
        <v>10</v>
      </c>
      <c r="E88" t="s">
        <v>295</v>
      </c>
    </row>
    <row r="89">
      <c r="A89" t="s">
        <v>199</v>
      </c>
      <c r="B89" t="s">
        <v>204</v>
      </c>
      <c r="C89" t="s">
        <v>205</v>
      </c>
      <c r="D89">
        <v>20</v>
      </c>
      <c r="E89" t="s">
        <v>296</v>
      </c>
    </row>
    <row r="90">
      <c r="A90" t="s">
        <v>199</v>
      </c>
      <c r="B90" t="s">
        <v>145</v>
      </c>
      <c r="C90" t="s">
        <v>206</v>
      </c>
      <c r="D90">
        <v>30</v>
      </c>
      <c r="E90" t="s">
        <v>298</v>
      </c>
    </row>
    <row r="91">
      <c r="A91" t="s">
        <v>199</v>
      </c>
      <c r="B91" t="s">
        <v>142</v>
      </c>
      <c r="C91" t="s">
        <v>207</v>
      </c>
      <c r="D91">
        <v>40</v>
      </c>
      <c r="E91" t="s">
        <v>297</v>
      </c>
    </row>
    <row r="92">
      <c r="A92" t="s">
        <v>208</v>
      </c>
      <c r="B92" t="s">
        <v>153</v>
      </c>
      <c r="C92" t="s">
        <v>211</v>
      </c>
      <c r="D92">
        <v>10</v>
      </c>
      <c r="E92" t="s">
        <v>296</v>
      </c>
    </row>
    <row r="93">
      <c r="A93" t="s">
        <v>208</v>
      </c>
      <c r="B93" t="s">
        <v>212</v>
      </c>
      <c r="C93" t="s">
        <v>213</v>
      </c>
      <c r="D93">
        <v>20</v>
      </c>
      <c r="E93" t="s">
        <v>297</v>
      </c>
    </row>
    <row r="94">
      <c r="A94" t="s">
        <v>208</v>
      </c>
      <c r="B94" t="s">
        <v>214</v>
      </c>
      <c r="C94" t="s">
        <v>215</v>
      </c>
      <c r="D94">
        <v>30</v>
      </c>
      <c r="E94" t="s">
        <v>297</v>
      </c>
    </row>
    <row r="95">
      <c r="A95" t="s">
        <v>208</v>
      </c>
      <c r="B95" t="s">
        <v>159</v>
      </c>
      <c r="C95" t="s">
        <v>216</v>
      </c>
      <c r="D95">
        <v>40</v>
      </c>
      <c r="E95" t="s">
        <v>296</v>
      </c>
    </row>
    <row r="96">
      <c r="A96" t="s">
        <v>208</v>
      </c>
      <c r="B96" t="s">
        <v>217</v>
      </c>
      <c r="C96" t="s">
        <v>218</v>
      </c>
      <c r="D96">
        <v>50</v>
      </c>
      <c r="E96" t="s">
        <v>297</v>
      </c>
    </row>
    <row r="97">
      <c r="A97" t="s">
        <v>219</v>
      </c>
      <c r="B97" t="s">
        <v>160</v>
      </c>
      <c r="C97" t="s">
        <v>222</v>
      </c>
      <c r="D97">
        <v>10</v>
      </c>
      <c r="E97" t="s">
        <v>295</v>
      </c>
    </row>
    <row r="98">
      <c r="A98" t="s">
        <v>219</v>
      </c>
      <c r="B98" t="s">
        <v>154</v>
      </c>
      <c r="C98" t="s">
        <v>223</v>
      </c>
      <c r="D98">
        <v>20</v>
      </c>
      <c r="E98" t="s">
        <v>296</v>
      </c>
    </row>
    <row r="99">
      <c r="A99" t="s">
        <v>219</v>
      </c>
      <c r="B99" t="s">
        <v>224</v>
      </c>
      <c r="C99" t="s">
        <v>225</v>
      </c>
      <c r="D99">
        <v>30</v>
      </c>
      <c r="E99" t="s">
        <v>297</v>
      </c>
    </row>
    <row r="100">
      <c r="A100" t="s">
        <v>226</v>
      </c>
      <c r="B100" t="s">
        <v>229</v>
      </c>
      <c r="C100" t="s">
        <v>63</v>
      </c>
      <c r="D100">
        <v>10</v>
      </c>
      <c r="E100" t="s">
        <v>296</v>
      </c>
    </row>
    <row r="101">
      <c r="A101" t="s">
        <v>226</v>
      </c>
      <c r="B101" t="s">
        <v>155</v>
      </c>
      <c r="C101" t="s">
        <v>64</v>
      </c>
      <c r="D101">
        <v>20</v>
      </c>
      <c r="E101" t="s">
        <v>296</v>
      </c>
    </row>
    <row r="102">
      <c r="A102" t="s">
        <v>226</v>
      </c>
      <c r="B102" t="s">
        <v>161</v>
      </c>
      <c r="C102" t="s">
        <v>65</v>
      </c>
      <c r="D102">
        <v>30</v>
      </c>
      <c r="E102" t="s">
        <v>298</v>
      </c>
    </row>
    <row r="103">
      <c r="A103" t="s">
        <v>226</v>
      </c>
      <c r="B103" t="s">
        <v>230</v>
      </c>
      <c r="C103" t="s">
        <v>66</v>
      </c>
      <c r="D103">
        <v>40</v>
      </c>
      <c r="E103" t="s">
        <v>297</v>
      </c>
    </row>
    <row r="104"/>
    <row r="105"/>
    <row r="106">
      <c r="A106" s="2" t="s">
        <v>299</v>
      </c>
      <c r="B106" s="2"/>
      <c r="C106" s="2"/>
      <c r="D106" s="2"/>
      <c r="E106" s="2"/>
      <c r="F106" s="2"/>
    </row>
    <row r="107">
      <c r="A107" s="3" t="s">
        <v>300</v>
      </c>
      <c r="B107" s="3" t="s">
        <v>301</v>
      </c>
      <c r="C107" s="3" t="s">
        <v>302</v>
      </c>
      <c r="D107" s="3" t="s">
        <v>303</v>
      </c>
      <c r="E107" s="3" t="s">
        <v>304</v>
      </c>
      <c r="F107" s="3" t="s">
        <v>305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 Stock Movement Log Template</dc:title>
  <dc:creator>Finite Field</dc:creator>
  <dc:description>A free Excel template for organizing stock movement, status checks, history notes, and review records in one workbook.</dc:description>
  <lastModifiedBy>Finite Field</lastModifiedBy>
  <dc:language>lt</dc:language>
  <dcterms:created xsi:type="dcterms:W3CDTF">2006-09-16T00:00:00Z</dcterms:created>
  <dcterms:modified xsi:type="dcterms:W3CDTF">2006-09-16T00:00:00Z</dcterms:modified>
  <category>Warehouse management</category>
</coreProperties>
</file>