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sheets/sheet5.xml" ContentType="application/vnd.openxmlformats-officedocument.spreadsheetml.worksheet+xml"/>
  <Override PartName="/xl/tables/table6.xml" ContentType="application/vnd.openxmlformats-officedocument.spreadsheetml.table+xml"/>
  <Override PartName="/xl/worksheets/sheet6.xml" ContentType="application/vnd.openxmlformats-officedocument.spreadsheetml.worksheet+xml"/>
  <Override PartName="/xl/tables/table7.xml" ContentType="application/vnd.openxmlformats-officedocument.spreadsheetml.table+xml"/>
  <Override PartName="/xl/worksheets/sheet7.xml" ContentType="application/vnd.openxmlformats-officedocument.spreadsheetml.worksheet+xml"/>
  <Override PartName="/xl/tables/table8.xml" ContentType="application/vnd.openxmlformats-officedocument.spreadsheetml.table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281d5055341c4fd1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Wareneingang und Warenausgang i" sheetId="1" r:id="Rc3e2e05e1f98419b"/>
    <sheet name="Blatt 2" sheetId="2" r:id="R3bef45b940c84e16"/>
    <sheet name="Monatliches Versandblatt" sheetId="3" r:id="R44a96d8fedf04cc7"/>
    <sheet name="Woechentliches Packblatt" sheetId="4" r:id="R50e1c24903704030"/>
    <sheet name="Blatt 5" sheetId="5" r:id="R36d5b59c36a242a6"/>
    <sheet name="上架与库位" sheetId="6" r:id="Rc1d5219f3c744695"/>
    <sheet name="异常处理" sheetId="7" r:id="R7000f7d38ffb48f2"/>
    <sheet name="统计看板" sheetId="8" r:id="Rdfd806eaa5da4873"/>
  </sheets>
</workbook>
</file>

<file path=xl/sharedStrings.xml><?xml version="1.0" encoding="utf-8"?>
<sst xmlns="http://schemas.openxmlformats.org/spreadsheetml/2006/main" count="2279" uniqueCount="225">
  <si>
    <t>20</t>
  </si>
  <si>
    <t>14</t>
  </si>
  <si>
    <t>2</t>
  </si>
  <si>
    <t>4</t>
  </si>
  <si>
    <t>0.26</t>
  </si>
  <si>
    <t>1</t>
  </si>
  <si>
    <t>3</t>
  </si>
  <si>
    <t>0</t>
  </si>
  <si>
    <t>5</t>
  </si>
  <si>
    <t>6</t>
  </si>
  <si>
    <t>7</t>
  </si>
  <si>
    <t/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</si>
  <si>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</si>
  <si>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</si>
  <si>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</si>
  <si>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</si>
  <si>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</si>
  <si>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</si>
  <si>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</si>
  <si>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</si>
  <si>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</si>
  <si>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</si>
  <si>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</si>
  <si>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2026/04/18</t>
  </si>
  <si>
    <t>2026/04/17</t>
  </si>
  <si>
    <t>2026/04/19</t>
  </si>
  <si>
    <t>2026/04/20</t>
  </si>
  <si>
    <t>2026/04/21</t>
  </si>
  <si>
    <t>2026/04/22</t>
  </si>
  <si>
    <t>2026/04/23</t>
  </si>
  <si>
    <t>2026/04/24</t>
  </si>
  <si>
    <t>2026/04/25</t>
  </si>
  <si>
    <t>2026/04/26</t>
  </si>
  <si>
    <t>2026/04/27</t>
  </si>
  <si>
    <t>2026/04/28</t>
  </si>
  <si>
    <t>2026/04/29</t>
  </si>
  <si>
    <t>2026/04/30</t>
  </si>
  <si>
    <t>2026/04/01</t>
  </si>
  <si>
    <t>2026/04/02</t>
  </si>
  <si>
    <t>2026/04/03</t>
  </si>
  <si>
    <t>2026/04/04</t>
  </si>
  <si>
    <t>2026/04/05</t>
  </si>
  <si>
    <t>2026/04/06</t>
  </si>
  <si>
    <t>2026/04/07</t>
  </si>
  <si>
    <t>2026/04/08</t>
  </si>
  <si>
    <t>2026/04/09</t>
  </si>
  <si>
    <t>2026/04/10</t>
  </si>
  <si>
    <t>2026/04/11</t>
  </si>
  <si>
    <t>2026/04/12</t>
  </si>
  <si>
    <t>2026/04/13</t>
  </si>
  <si>
    <t>2026/04/14</t>
  </si>
  <si>
    <t>2026/04/15</t>
  </si>
  <si>
    <t>2026/04/16</t>
  </si>
  <si>
    <t>0.7</t>
  </si>
  <si>
    <t>0.5</t>
  </si>
  <si>
    <t>■</t>
  </si>
  <si>
    <t>2026/05/01</t>
  </si>
  <si>
    <t>2026/05/04</t>
  </si>
  <si>
    <t>2026/05/06</t>
  </si>
  <si>
    <t>2026/05/10</t>
  </si>
  <si>
    <t>2026/05/08</t>
  </si>
  <si>
    <t>2026/05/16</t>
  </si>
  <si>
    <t>2026/05/15</t>
  </si>
  <si>
    <t>2026/05/17</t>
  </si>
  <si>
    <t>2026/05/21</t>
  </si>
  <si>
    <t>2026/05/22</t>
  </si>
  <si>
    <t>2026/05/27</t>
  </si>
  <si>
    <t>2026/05/28</t>
  </si>
  <si>
    <t>2026/05/31</t>
  </si>
  <si>
    <t>2026/06/01</t>
  </si>
  <si>
    <t>2026/06/08</t>
  </si>
  <si>
    <t>2026/06/09</t>
  </si>
  <si>
    <t>2026/06/16</t>
  </si>
  <si>
    <t>2026/06/20</t>
  </si>
  <si>
    <t>2026/06/22</t>
  </si>
  <si>
    <t>2026/06/23</t>
  </si>
  <si>
    <t>2026/06/27</t>
  </si>
  <si>
    <t>2026/06/30</t>
  </si>
  <si>
    <t>Taro Yamada</t>
  </si>
  <si>
    <t>Beschreibungen</t>
  </si>
  <si>
    <t>Retoureneingang</t>
  </si>
  <si>
    <t>Eingang aus Umlagerung</t>
  </si>
  <si>
    <t>Fremdbearbeitung</t>
  </si>
  <si>
    <t>Wochentlich / monatlich</t>
  </si>
  <si>
    <t>Benutzerfreundlichkeit</t>
  </si>
  <si>
    <t>Blatt 2</t>
  </si>
  <si>
    <t>Artikelergebnis</t>
  </si>
  <si>
    <t>Ergebnis</t>
  </si>
  <si>
    <t>Standardwert</t>
  </si>
  <si>
    <t>Status</t>
  </si>
  <si>
    <t>Bemerkungen</t>
  </si>
  <si>
    <t>100%-Prufung</t>
  </si>
  <si>
    <t>1. OG</t>
  </si>
  <si>
    <t>Randbereich</t>
  </si>
  <si>
    <t>Gesamtes Fundament</t>
  </si>
  <si>
    <t>Lieferantencode</t>
  </si>
  <si>
    <t>Materialcode</t>
  </si>
  <si>
    <t>Standardlagerplatz</t>
  </si>
  <si>
    <t>Aktiviert</t>
  </si>
  <si>
    <t>Wareneingangsdatum</t>
  </si>
  <si>
    <t>Aufträge</t>
  </si>
  <si>
    <t>Ziellagerplatz</t>
  </si>
  <si>
    <t>Ausnahme-Nr.</t>
  </si>
  <si>
    <t>Prufende Person</t>
  </si>
  <si>
    <t>Prufbereich</t>
  </si>
  <si>
    <t>Rei Yamamoto</t>
  </si>
  <si>
    <t>Noah Carter</t>
  </si>
  <si>
    <t>Blatt 5</t>
  </si>
  <si>
    <t>Detail No.</t>
  </si>
  <si>
    <t>Nonconformance description</t>
  </si>
  <si>
    <t>Fotos / Anhänge</t>
  </si>
  <si>
    <t>Prufzeit</t>
  </si>
  <si>
    <t>Prüfresultate</t>
  </si>
  <si>
    <t>Bob Jones</t>
  </si>
  <si>
    <t>Entdeckungsdatum</t>
  </si>
  <si>
    <t>Verantwortliche Partei</t>
  </si>
  <si>
    <t>Problembeschreibung</t>
  </si>
  <si>
    <t>Kritisch</t>
  </si>
  <si>
    <t>Offen</t>
  </si>
  <si>
    <t>Offene Ausnahmen</t>
  </si>
  <si>
    <t>Los</t>
  </si>
  <si>
    <t>Tokyo Sample Location 1-2-3</t>
  </si>
  <si>
    <t>Not Started</t>
  </si>
  <si>
    <t>Standortleiter</t>
  </si>
  <si>
    <t>In Progress</t>
  </si>
  <si>
    <t>Abgeschlossen</t>
  </si>
  <si>
    <t>Monatliches Versandblatt 1</t>
  </si>
  <si>
    <t>1. Uebersicht Bestandsaufnahme-Abweichungen Datum
2. Blatt 2
3. Woechentliches Versandblatt</t>
  </si>
  <si>
    <t>Woechentliches Packblatt Wochenstarttag</t>
  </si>
  <si>
    <t>Input Cell</t>
  </si>
  <si>
    <t>Felder, die direkt vom Benutzer eingegeben werden</t>
  </si>
  <si>
    <t>Control Cell</t>
  </si>
  <si>
    <t>Einstellungen fuer Basisdatum und Basismonat</t>
  </si>
  <si>
    <t>Verknuepfung/automatische Uebernahme</t>
  </si>
  <si>
    <t>Notizen/Verzoegerung</t>
  </si>
  <si>
    <t>Elemente, die Verzoegerungsbehandlung oder Review erfordern</t>
  </si>
  <si>
    <t>Blatt 2 + Monatliches Versandblatt + Woechentliches Packblatt + Blatt 5 1</t>
  </si>
  <si>
    <t>Kategorie</t>
  </si>
  <si>
    <t>Task Name</t>
  </si>
  <si>
    <t>Personal</t>
  </si>
  <si>
    <t>Planned Start</t>
  </si>
  <si>
    <t>Planned End</t>
  </si>
  <si>
    <t>Actual Start</t>
  </si>
  <si>
    <t>Actual End</t>
  </si>
  <si>
    <t>Ist</t>
  </si>
  <si>
    <t>Progress Rate</t>
  </si>
  <si>
    <t>Prioritaet</t>
  </si>
  <si>
    <t>Lagerort</t>
  </si>
  <si>
    <t>Zaehlung</t>
  </si>
  <si>
    <t>Ersteinrichtung</t>
  </si>
  <si>
    <t>Aoki Stocktake</t>
  </si>
  <si>
    <t>Hoch</t>
  </si>
  <si>
    <t>Umfang</t>
  </si>
  <si>
    <t>Vorbereitung der Bestandsaufnahme</t>
  </si>
  <si>
    <t>Erdarbeiten</t>
  </si>
  <si>
    <t>Planning Review</t>
  </si>
  <si>
    <t>Rund um das Fundament</t>
  </si>
  <si>
    <t>Einschliesslich Bodenaushub-Entsorgung</t>
  </si>
  <si>
    <t>Fundamentarbeiten</t>
  </si>
  <si>
    <t>Schotter und Sauberkeitsschicht</t>
  </si>
  <si>
    <t>Partner E</t>
  </si>
  <si>
    <t>Bewehrung</t>
  </si>
  <si>
    <t>Tanaka Rebar</t>
  </si>
  <si>
    <t>Bewehrungspruefung erforderlich</t>
  </si>
  <si>
    <t>Partner D</t>
  </si>
  <si>
    <t>Teilweise nachgearbeitet</t>
  </si>
  <si>
    <t>Fundamentbetonage</t>
  </si>
  <si>
    <t>Chuo Ready-Mix</t>
  </si>
  <si>
    <t>Wetterpruefung erforderlich</t>
  </si>
  <si>
    <t>Pruefung</t>
  </si>
  <si>
    <t>Mittel</t>
  </si>
  <si>
    <t>Tragwerksarbeiten</t>
  </si>
  <si>
    <t>Yamaguchi Stocktake</t>
  </si>
  <si>
    <t>Abdichtungsarbeiten</t>
  </si>
  <si>
    <t>Qualitaetspruefung</t>
  </si>
  <si>
    <t>Partner C</t>
  </si>
  <si>
    <t>Dachflaeche</t>
  </si>
  <si>
    <t>Tischlerarbeiten</t>
  </si>
  <si>
    <t>Suzuki Sash</t>
  </si>
  <si>
    <t>Elektroarbeiten</t>
  </si>
  <si>
    <t>Elektroverkabelung (Rohinstallation)</t>
  </si>
  <si>
    <t>Toko Electrical</t>
  </si>
  <si>
    <t>Jedes Geschoss</t>
  </si>
  <si>
    <t>Sanitaerinstallation</t>
  </si>
  <si>
    <t>Sanitaerinstallation (Vorverrohrung)</t>
  </si>
  <si>
    <t>Daiichi Equipment</t>
  </si>
  <si>
    <t>Innenausbauarbeiten</t>
  </si>
  <si>
    <t>Leichtbau-Staenderwerk</t>
  </si>
  <si>
    <t>Interior Service</t>
  </si>
  <si>
    <t>Gipskartonplatten-Montage</t>
  </si>
  <si>
    <t>Malerarbeiten</t>
  </si>
  <si>
    <t>Chuo Painting</t>
  </si>
  <si>
    <t>TGA-Ausbau</t>
  </si>
  <si>
    <t>Einbau der Anlagen und Inbetriebnahme</t>
  </si>
  <si>
    <t>Aussenarbeiten</t>
  </si>
  <si>
    <t>Baustelleneinrichtung</t>
  </si>
  <si>
    <t>Aussenbereich</t>
  </si>
  <si>
    <t>Inspektion</t>
  </si>
  <si>
    <t>Manager / Zentrale</t>
  </si>
  <si>
    <t>Nacharbeit</t>
  </si>
  <si>
    <t>Buero</t>
  </si>
  <si>
    <t>Aktualisieren Sie die blauen und violetten Zellen. Status, Tage und Verzögerungen werden automatisch berechnet. Kopieren Sie die Formeln unter Zeile 35, wenn Sie weitere Zeilen benötigen.</t>
  </si>
  <si>
    <t>20264 Monatlich Versand Blatt</t>
  </si>
  <si>
    <t>Blatt 2 Content Markierung Ist Ist Medium Ist</t>
  </si>
  <si>
    <t>2026413 Woechentlich Packen Blatt</t>
  </si>
  <si>
    <t>Ausfuehrung</t>
  </si>
  <si>
    <t>Daily geplant staff is aggregated automatically</t>
  </si>
  <si>
    <t>Daily geplant staff</t>
  </si>
  <si>
    <t>Woechentlich Blatt 2 Daily geplant staff Staff</t>
  </si>
  <si>
    <t>Datum</t>
  </si>
  <si>
    <t>Uhrzeit</t>
  </si>
  <si>
    <t>Inhalt</t>
  </si>
  <si>
    <t>Related Company</t>
  </si>
  <si>
    <t>Woechentlich</t>
  </si>
  <si>
    <t>Baubuero</t>
  </si>
  <si>
    <t>Every Monday</t>
  </si>
  <si>
    <t>Fundament-Bewehrungspruefung</t>
  </si>
  <si>
    <t>Aufsicht/Tanaka Rebar</t>
  </si>
  <si>
    <t>Baustelle</t>
  </si>
  <si>
    <t>Letzte Pruefung vor Betonage</t>
  </si>
  <si>
    <t>Fundamentpruefung nach Betonage</t>
  </si>
  <si>
    <t>Generalunternehmer/Chuo Ready-Mix</t>
  </si>
  <si>
    <t>Aussenlager</t>
  </si>
  <si>
    <t>Kunde/Aufsicht</t>
  </si>
  <si>
    <t>Pruefung der Korrekturmassnahme</t>
  </si>
</sst>
</file>

<file path=xl/styles.xml><?xml version="1.0" encoding="utf-8"?>
<styleSheet xmlns="http://schemas.openxmlformats.org/spreadsheetml/2006/main">
  <numFmts count="5">
    <numFmt numFmtId="200" formatCode="0%"/>
    <numFmt numFmtId="201" formatCode="yyyy-mm-dd"/>
    <numFmt numFmtId="202" formatCode="0"/>
    <numFmt numFmtId="203" formatCode="yyyy-mm-dd hh:mm"/>
    <numFmt numFmtId="204" formatCode="¥#,##0.00"/>
  </numFmts>
  <fonts count="9">
    <font>
      <sz val="11"/>
      <name val="Carlito"/>
    </font>
    <font>
      <b val="1"/>
      <sz val="16"/>
      <color rgb="FFFFFFFF"/>
      <name val="Carlito"/>
    </font>
    <font>
      <sz val="10"/>
      <color rgb="FF64748B"/>
      <name val="Carlito"/>
    </font>
    <font>
      <sz val="9"/>
      <color rgb="FF64748B"/>
      <name val="Carlito"/>
    </font>
    <font>
      <b val="1"/>
      <sz val="10"/>
      <color rgb="FF0F172A"/>
      <name val="Carlito"/>
    </font>
    <font>
      <sz val="10"/>
      <color rgb="FF0F172A"/>
      <name val="Carlito"/>
    </font>
    <font>
      <sz val="11"/>
      <color rgb="FF0F172A"/>
      <name val="Carlito"/>
    </font>
    <font>
      <b val="1"/>
      <sz val="11"/>
      <color rgb="FF0F172A"/>
      <name val="Carlito"/>
    </font>
    <font>
      <b val="1"/>
      <sz val="14"/>
      <color rgb="FF0F766E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8FAFC"/>
      </patternFill>
    </fill>
    <fill>
      <patternFill patternType="solid">
        <fgColor rgb="FFE0F2FE"/>
      </patternFill>
    </fill>
    <fill>
      <patternFill patternType="solid">
        <fgColor rgb="FFFFFFFF"/>
      </patternFill>
    </fill>
    <fill>
      <patternFill patternType="solid">
        <fgColor rgb="FFCCFBF1"/>
      </patternFill>
    </fill>
  </fills>
  <borders count="2">
    <border/>
    <border/>
  </borders>
  <cellStyleXfs count="1">
    <xf numFmtId="0" fontId="0" fillId="0" borderId="0"/>
  </cellStyleXfs>
  <cellXfs count="84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0" fillId="2" borderId="1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0" xfId="0" applyNumberFormat="true" applyFont="true" applyFill="true" applyBorder="true" applyAlignment="true">
      <alignment horizontal="left"/>
    </xf>
    <xf numFmtId="0" fontId="1" fillId="2" borderId="1" xfId="0" applyNumberFormat="true" applyFont="true" applyFill="true" applyBorder="true" applyAlignment="true">
      <alignment horizontal="left"/>
    </xf>
    <xf numFmtId="0" fontId="1" fillId="2" borderId="0" xfId="0" applyNumberFormat="true" applyFont="true" applyFill="true" applyBorder="true" applyAlignment="true">
      <alignment horizontal="left" vertical="center"/>
    </xf>
    <xf numFmtId="0" fontId="1" fillId="2" borderId="1" xfId="0" applyNumberFormat="true" applyFont="true" applyFill="true" applyBorder="true" applyAlignment="true">
      <alignment horizontal="left" vertical="center"/>
    </xf>
    <xf numFmtId="0" fontId="0" fillId="3" borderId="0" xfId="0" applyNumberFormat="true" applyFont="true" applyFill="true" applyBorder="true"/>
    <xf numFmtId="0" fontId="0" fillId="3" borderId="1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0" xfId="0" applyNumberFormat="true" applyFont="true" applyFill="true" applyBorder="true" applyAlignment="true">
      <alignment horizontal="left"/>
    </xf>
    <xf numFmtId="0" fontId="2" fillId="3" borderId="1" xfId="0" applyNumberFormat="true" applyFont="true" applyFill="true" applyBorder="true" applyAlignment="true">
      <alignment horizontal="left"/>
    </xf>
    <xf numFmtId="0" fontId="2" fillId="3" borderId="0" xfId="0" applyNumberFormat="true" applyFont="true" applyFill="true" applyBorder="true" applyAlignment="true">
      <alignment horizontal="left" vertical="center"/>
    </xf>
    <xf numFmtId="0" fontId="2" fillId="3" borderId="1" xfId="0" applyNumberFormat="true" applyFont="true" applyFill="true" applyBorder="true" applyAlignment="true">
      <alignment horizontal="left" vertical="center"/>
    </xf>
    <xf numFmtId="0" fontId="2" fillId="3" borderId="0" xfId="0" applyNumberFormat="true" applyFont="true" applyFill="true" applyBorder="true" applyAlignment="true">
      <alignment horizontal="left" vertical="center" wrapText="true"/>
    </xf>
    <xf numFmtId="0" fontId="2" fillId="3" borderId="1" xfId="0" applyNumberFormat="true" applyFont="true" applyFill="true" applyBorder="true" applyAlignment="true">
      <alignment horizontal="left" vertical="center" wrapText="true"/>
    </xf>
    <xf numFmtId="0" fontId="0" fillId="4" borderId="0" xfId="0" applyNumberFormat="true" applyFont="true" applyFill="true" applyBorder="true"/>
    <xf numFmtId="0" fontId="0" fillId="4" borderId="1" xfId="0" applyNumberFormat="true" applyFont="true" applyFill="true" applyBorder="true"/>
    <xf numFmtId="0" fontId="3" fillId="4" borderId="0" xfId="0" applyNumberFormat="true" applyFont="true" applyFill="true" applyBorder="true"/>
    <xf numFmtId="0" fontId="3" fillId="4" borderId="1" xfId="0" applyNumberFormat="true" applyFont="true" applyFill="true" applyBorder="true"/>
    <xf numFmtId="0" fontId="3" fillId="4" borderId="0" xfId="0" applyNumberFormat="true" applyFont="true" applyFill="true" applyBorder="true" applyAlignment="true">
      <alignment horizontal="left"/>
    </xf>
    <xf numFmtId="0" fontId="3" fillId="4" borderId="1" xfId="0" applyNumberFormat="true" applyFont="true" applyFill="true" applyBorder="true" applyAlignment="true">
      <alignment horizontal="left"/>
    </xf>
    <xf numFmtId="0" fontId="3" fillId="4" borderId="0" xfId="0" applyNumberFormat="true" applyFont="true" applyFill="true" applyBorder="true" applyAlignment="true">
      <alignment horizontal="left" vertical="center"/>
    </xf>
    <xf numFmtId="0" fontId="3" fillId="4" borderId="1" xfId="0" applyNumberFormat="true" applyFont="true" applyFill="true" applyBorder="true" applyAlignment="true">
      <alignment horizontal="left" vertical="center"/>
    </xf>
    <xf numFmtId="0" fontId="3" fillId="4" borderId="0" xfId="0" applyNumberFormat="true" applyFont="true" applyFill="true" applyBorder="true" applyAlignment="true">
      <alignment horizontal="left" vertical="center" wrapText="true"/>
    </xf>
    <xf numFmtId="0" fontId="3" fillId="4" borderId="1" xfId="0" applyNumberFormat="true" applyFont="true" applyFill="true" applyBorder="true" applyAlignment="true">
      <alignment horizontal="left" vertical="center" wrapText="true"/>
    </xf>
    <xf numFmtId="0" fontId="0" fillId="5" borderId="0" xfId="0" applyNumberFormat="true" applyFont="true" applyFill="true" applyBorder="true"/>
    <xf numFmtId="0" fontId="0" fillId="5" borderId="1" xfId="0" applyNumberFormat="true" applyFont="true" applyFill="true" applyBorder="true"/>
    <xf numFmtId="0" fontId="4" fillId="5" borderId="0" xfId="0" applyNumberFormat="true" applyFont="true" applyFill="true" applyBorder="true"/>
    <xf numFmtId="0" fontId="4" fillId="5" borderId="1" xfId="0" applyNumberFormat="true" applyFont="true" applyFill="true" applyBorder="true"/>
    <xf numFmtId="0" fontId="4" fillId="5" borderId="0" xfId="0" applyNumberFormat="true" applyFont="true" applyFill="true" applyBorder="true" applyAlignment="true">
      <alignment horizontal="center"/>
    </xf>
    <xf numFmtId="0" fontId="4" fillId="5" borderId="1" xfId="0" applyNumberFormat="true" applyFont="true" applyFill="true" applyBorder="true" applyAlignment="true">
      <alignment horizontal="center"/>
    </xf>
    <xf numFmtId="0" fontId="4" fillId="5" borderId="0" xfId="0" applyNumberFormat="true" applyFont="true" applyFill="true" applyBorder="true" applyAlignment="true">
      <alignment horizontal="center" vertical="center"/>
    </xf>
    <xf numFmtId="0" fontId="4" fillId="5" borderId="1" xfId="0" applyNumberFormat="true" applyFont="true" applyFill="true" applyBorder="true" applyAlignment="true">
      <alignment horizontal="center" vertical="center"/>
    </xf>
    <xf numFmtId="0" fontId="4" fillId="5" borderId="0" xfId="0" applyNumberFormat="true" applyFont="true" applyFill="true" applyBorder="true" applyAlignment="true">
      <alignment horizontal="center" vertical="center" wrapText="true"/>
    </xf>
    <xf numFmtId="0" fontId="4" fillId="5" borderId="1" xfId="0" applyNumberFormat="true" applyFont="true" applyFill="true" applyBorder="true" applyAlignment="true">
      <alignment horizontal="center" vertical="center" wrapText="true"/>
    </xf>
    <xf numFmtId="0" fontId="0" fillId="6" borderId="0" xfId="0" applyNumberFormat="true" applyFont="true" applyFill="true" applyBorder="true"/>
    <xf numFmtId="0" fontId="0" fillId="6" borderId="1" xfId="0" applyNumberFormat="true" applyFont="true" applyFill="true" applyBorder="true"/>
    <xf numFmtId="0" fontId="5" fillId="6" borderId="0" xfId="0" applyNumberFormat="true" applyFont="true" applyFill="true" applyBorder="true"/>
    <xf numFmtId="0" fontId="5" fillId="6" borderId="1" xfId="0" applyNumberFormat="true" applyFont="true" applyFill="true" applyBorder="true"/>
    <xf numFmtId="0" fontId="5" fillId="6" borderId="0" xfId="0" applyNumberFormat="true" applyFont="true" applyFill="true" applyBorder="true" applyAlignment="true">
      <alignment vertical="top"/>
    </xf>
    <xf numFmtId="0" fontId="5" fillId="6" borderId="1" xfId="0" applyNumberFormat="true" applyFont="true" applyFill="true" applyBorder="true" applyAlignment="true">
      <alignment vertical="top"/>
    </xf>
    <xf numFmtId="0" fontId="5" fillId="6" borderId="0" xfId="0" applyNumberFormat="true" applyFont="true" applyFill="true" applyBorder="true" applyAlignment="true">
      <alignment vertical="top" wrapText="true"/>
    </xf>
    <xf numFmtId="0" fontId="5" fillId="6" borderId="1" xfId="0" applyNumberFormat="true" applyFont="true" applyFill="true" applyBorder="true" applyAlignment="true">
      <alignment vertical="top" wrapText="true"/>
    </xf>
    <xf numFmtId="0" fontId="5" fillId="3" borderId="0" xfId="0" applyNumberFormat="true" applyFont="true" applyFill="true" applyBorder="true"/>
    <xf numFmtId="0" fontId="5" fillId="3" borderId="1" xfId="0" applyNumberFormat="true" applyFont="true" applyFill="true" applyBorder="true"/>
    <xf numFmtId="0" fontId="5" fillId="3" borderId="0" xfId="0" applyNumberFormat="true" applyFont="true" applyFill="true" applyBorder="true" applyAlignment="true">
      <alignment vertical="top"/>
    </xf>
    <xf numFmtId="0" fontId="5" fillId="3" borderId="1" xfId="0" applyNumberFormat="true" applyFont="true" applyFill="true" applyBorder="true" applyAlignment="true">
      <alignment vertical="top"/>
    </xf>
    <xf numFmtId="0" fontId="5" fillId="3" borderId="0" xfId="0" applyNumberFormat="true" applyFont="true" applyFill="true" applyBorder="true" applyAlignment="true">
      <alignment vertical="top" wrapText="true"/>
    </xf>
    <xf numFmtId="0" fontId="5" fillId="3" borderId="1" xfId="0" applyNumberFormat="true" applyFont="true" applyFill="true" applyBorder="true" applyAlignment="true">
      <alignment vertical="top" wrapText="true"/>
    </xf>
    <xf numFmtId="0" fontId="5" fillId="6" borderId="0" xfId="0" applyNumberFormat="true" applyFont="true" applyFill="true" applyBorder="true" applyAlignment="true">
      <alignment wrapText="true"/>
    </xf>
    <xf numFmtId="0" fontId="5" fillId="6" borderId="1" xfId="0" applyNumberFormat="true" applyFont="true" applyFill="true" applyBorder="true" applyAlignment="true">
      <alignment wrapText="true"/>
    </xf>
    <xf numFmtId="200" fontId="5" fillId="6" borderId="0" xfId="0" applyNumberFormat="true" applyFont="true" applyFill="true" applyBorder="true" applyAlignment="true">
      <alignment wrapText="true"/>
    </xf>
    <xf numFmtId="200" fontId="5" fillId="6" borderId="1" xfId="0" applyNumberFormat="true" applyFont="true" applyFill="true" applyBorder="true" applyAlignment="true">
      <alignment wrapText="true"/>
    </xf>
    <xf numFmtId="201" fontId="5" fillId="6" borderId="0" xfId="0" applyNumberFormat="true" applyFont="true" applyFill="true" applyBorder="true" applyAlignment="true">
      <alignment wrapText="true"/>
    </xf>
    <xf numFmtId="201" fontId="5" fillId="6" borderId="1" xfId="0" applyNumberFormat="true" applyFont="true" applyFill="true" applyBorder="true" applyAlignment="true">
      <alignment wrapText="true"/>
    </xf>
    <xf numFmtId="202" fontId="5" fillId="6" borderId="0" xfId="0" applyNumberFormat="true" applyFont="true" applyFill="true" applyBorder="true" applyAlignment="true">
      <alignment wrapText="true"/>
    </xf>
    <xf numFmtId="202" fontId="5" fillId="6" borderId="1" xfId="0" applyNumberFormat="true" applyFont="true" applyFill="true" applyBorder="true" applyAlignment="true">
      <alignment wrapText="true"/>
    </xf>
    <xf numFmtId="203" fontId="5" fillId="6" borderId="0" xfId="0" applyNumberFormat="true" applyFont="true" applyFill="true" applyBorder="true" applyAlignment="true">
      <alignment wrapText="true"/>
    </xf>
    <xf numFmtId="203" fontId="5" fillId="6" borderId="1" xfId="0" applyNumberFormat="true" applyFont="true" applyFill="true" applyBorder="true" applyAlignment="true">
      <alignment wrapText="true"/>
    </xf>
    <xf numFmtId="204" fontId="5" fillId="6" borderId="0" xfId="0" applyNumberFormat="true" applyFont="true" applyFill="true" applyBorder="true" applyAlignment="true">
      <alignment wrapText="true"/>
    </xf>
    <xf numFmtId="204" fontId="5" fillId="6" borderId="1" xfId="0" applyNumberFormat="true" applyFont="true" applyFill="true" applyBorder="true" applyAlignment="true">
      <alignment wrapText="true"/>
    </xf>
    <xf numFmtId="0" fontId="6" fillId="6" borderId="0" xfId="0" applyNumberFormat="true" applyFont="true" applyFill="true" applyBorder="true"/>
    <xf numFmtId="0" fontId="6" fillId="6" borderId="1" xfId="0" applyNumberFormat="true" applyFont="true" applyFill="true" applyBorder="true"/>
    <xf numFmtId="0" fontId="6" fillId="6" borderId="0" xfId="0" applyNumberFormat="true" applyFont="true" applyFill="true" applyBorder="true" applyAlignment="true">
      <alignment horizontal="center"/>
    </xf>
    <xf numFmtId="0" fontId="6" fillId="6" borderId="1" xfId="0" applyNumberFormat="true" applyFont="true" applyFill="true" applyBorder="true" applyAlignment="true">
      <alignment horizontal="center"/>
    </xf>
    <xf numFmtId="0" fontId="6" fillId="6" borderId="0" xfId="0" applyNumberFormat="true" applyFont="true" applyFill="true" applyBorder="true" applyAlignment="true">
      <alignment horizontal="center" vertical="center"/>
    </xf>
    <xf numFmtId="0" fontId="6" fillId="6" borderId="1" xfId="0" applyNumberFormat="true" applyFont="true" applyFill="true" applyBorder="true" applyAlignment="true">
      <alignment horizontal="center" vertical="center"/>
    </xf>
    <xf numFmtId="0" fontId="6" fillId="7" borderId="0" xfId="0" applyNumberFormat="true" applyFont="true" applyFill="true" applyBorder="true" applyAlignment="true">
      <alignment horizontal="center" vertical="center"/>
    </xf>
    <xf numFmtId="0" fontId="6" fillId="7" borderId="1" xfId="0" applyNumberFormat="true" applyFont="true" applyFill="true" applyBorder="true" applyAlignment="true">
      <alignment horizontal="center" vertical="center"/>
    </xf>
    <xf numFmtId="0" fontId="7" fillId="7" borderId="0" xfId="0" applyNumberFormat="true" applyFont="true" applyFill="true" applyBorder="true" applyAlignment="true">
      <alignment horizontal="center" vertical="center"/>
    </xf>
    <xf numFmtId="0" fontId="7" fillId="7" borderId="1" xfId="0" applyNumberFormat="true" applyFont="true" applyFill="true" applyBorder="true" applyAlignment="true">
      <alignment horizontal="center" vertical="center"/>
    </xf>
    <xf numFmtId="0" fontId="6" fillId="4" borderId="0" xfId="0" applyNumberFormat="true" applyFont="true" applyFill="true" applyBorder="true" applyAlignment="true">
      <alignment horizontal="center" vertical="center"/>
    </xf>
    <xf numFmtId="0" fontId="6" fillId="4" borderId="1" xfId="0" applyNumberFormat="true" applyFont="true" applyFill="true" applyBorder="true" applyAlignment="true">
      <alignment horizontal="center" vertical="center"/>
    </xf>
    <xf numFmtId="0" fontId="8" fillId="4" borderId="0" xfId="0" applyNumberFormat="true" applyFont="true" applyFill="true" applyBorder="true" applyAlignment="true">
      <alignment horizontal="center" vertical="center"/>
    </xf>
    <xf numFmtId="0" fontId="8" fillId="4" borderId="1" xfId="0" applyNumberFormat="true" applyFont="true" applyFill="true" applyBorder="true" applyAlignment="true">
      <alignment horizontal="center" vertical="center"/>
    </xf>
    <xf numFmtId="200" fontId="8" fillId="4" borderId="0" xfId="0" applyNumberFormat="true" applyFont="true" applyFill="true" applyBorder="true" applyAlignment="true">
      <alignment horizontal="center" vertical="center"/>
    </xf>
    <xf numFmtId="200" fontId="8" fillId="4" borderId="1" xfId="0" applyNumberFormat="true" applyFont="true" applyFill="true" applyBorder="true" applyAlignment="true">
      <alignment horizontal="center" vertical="center"/>
    </xf>
    <xf numFmtId="202" fontId="8" fillId="4" borderId="0" xfId="0" applyNumberFormat="true" applyFont="true" applyFill="true" applyBorder="true" applyAlignment="true">
      <alignment horizontal="center" vertical="center"/>
    </xf>
    <xf numFmtId="202" fontId="8" fillId="4" borderId="1" xfId="0" applyNumberFormat="true" applyFont="true" applyFill="true" applyBorder="true" applyAlignment="true">
      <alignment horizontal="center" vertical="center"/>
    </xf>
  </cellXfs>
  <cellStyles count="1">
    <cellStyle name="Normal" xfId="0"/>
  </cellStyles>
  <dxfs count="17"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</dxfs>
</styleSheet>
</file>

<file path=xl/_rels/workbook.xml.rels><?xml version="1.0" encoding="UTF-8"?>
<Relationships xmlns="http://schemas.openxmlformats.org/package/2006/relationships"><Relationship Id="R11198e336437437d" Target="styles.xml" Type="http://schemas.openxmlformats.org/officeDocument/2006/relationships/styles"></Relationship><Relationship Id="R27d6dc36f3714a12" Target="theme/theme1.xml" Type="http://schemas.openxmlformats.org/officeDocument/2006/relationships/theme"></Relationship><Relationship Id="Rcb4f006abd154b77" Target="sharedStrings.xml" Type="http://schemas.openxmlformats.org/officeDocument/2006/relationships/sharedStrings"></Relationship><Relationship Id="Rc3e2e05e1f98419b" Target="worksheets/sheet1.xml" Type="http://schemas.openxmlformats.org/officeDocument/2006/relationships/worksheet"></Relationship><Relationship Id="R3bef45b940c84e16" Target="worksheets/sheet2.xml" Type="http://schemas.openxmlformats.org/officeDocument/2006/relationships/worksheet"></Relationship><Relationship Id="R44a96d8fedf04cc7" Target="worksheets/sheet3.xml" Type="http://schemas.openxmlformats.org/officeDocument/2006/relationships/worksheet"></Relationship><Relationship Id="R50e1c24903704030" Target="worksheets/sheet4.xml" Type="http://schemas.openxmlformats.org/officeDocument/2006/relationships/worksheet"></Relationship><Relationship Id="R36d5b59c36a242a6" Target="worksheets/sheet5.xml" Type="http://schemas.openxmlformats.org/officeDocument/2006/relationships/worksheet"></Relationship><Relationship Id="Rc1d5219f3c744695" Target="worksheets/sheet6.xml" Type="http://schemas.openxmlformats.org/officeDocument/2006/relationships/worksheet"></Relationship><Relationship Id="R7000f7d38ffb48f2" Target="worksheets/sheet7.xml" Type="http://schemas.openxmlformats.org/officeDocument/2006/relationships/worksheet"></Relationship><Relationship Id="Rdfd806eaa5da4873" Target="worksheets/sheet8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TblParameters" displayName="TblParameters" ref="A4:M14" headerRowCount="1">
  <x:tableColumns count="13">
    <x:tableColumn id="1" name="公司/主体"/>
    <x:tableColumn id="2" name="仓库"/>
    <x:tableColumn id="3" name="Receiving Area域"/>
    <x:tableColumn id="4" name="業務シーン"/>
    <x:tableColumn id="5" name="检验方式"/>
    <x:tableColumn id="6" name="Artikelergebnis"/>
    <x:tableColumn id="7" name="Ergebnis"/>
    <x:tableColumn id="8" name="处置结论"/>
    <x:tableColumn id="9" name="上架状態"/>
    <x:tableColumn id="10" name="In Progress"/>
    <x:tableColumn id="11" name="2"/>
    <x:tableColumn id="12" name="处理状態"/>
    <x:tableColumn id="13" name="单位"/>
  </x:tableColumns>
  <x:tableStyleInfo name="TableStyleMedium2" showRowStripes="1"/>
</x:table>
</file>

<file path=xl/tables/table2.xml><?xml version="1.0" encoding="utf-8"?>
<x:table xmlns:x="http://schemas.openxmlformats.org/spreadsheetml/2006/main" id="2" name="TblTemplateSettings" displayName="TblTemplateSettings" ref="N4:P11" headerRowCount="1">
  <x:tableColumns count="3">
    <x:tableColumn id="1" name="参数项"/>
    <x:tableColumn id="2" name="Standardwert"/>
    <x:tableColumn id="3" name="说明"/>
  </x:tableColumns>
  <x:tableStyleInfo name="TableStyleMedium4" showRowStripes="1"/>
</x:table>
</file>

<file path=xl/tables/table3.xml><?xml version="1.0" encoding="utf-8"?>
<x:table xmlns:x="http://schemas.openxmlformats.org/spreadsheetml/2006/main" id="3" name="TblSuppliers" displayName="TblSuppliers" ref="A4:K204" headerRowCount="1">
  <x:tableColumns count="11">
    <x:tableColumn id="1" name="Lieferantencode"/>
    <x:tableColumn id="2" name="供应商/来源名称"/>
    <x:tableColumn id="3" name="类型"/>
    <x:tableColumn id="4" name="联系人"/>
    <x:tableColumn id="5" name="联系方式"/>
    <x:tableColumn id="6" name="质量等级"/>
    <x:tableColumn id="7" name="默认检验方式"/>
    <x:tableColumn id="8" name="默认回复日数"/>
    <x:tableColumn id="9" name="证照/资质要求"/>
    <x:tableColumn id="10" name="启用状態"/>
    <x:tableColumn id="11" name="Bemerkungen"/>
  </x:tableColumns>
  <x:tableStyleInfo name="TableStyleMedium2" showRowStripes="1"/>
</x:table>
</file>

<file path=xl/tables/table4.xml><?xml version="1.0" encoding="utf-8"?>
<x:table xmlns:x="http://schemas.openxmlformats.org/spreadsheetml/2006/main" id="4" name="TblMaterials" displayName="TblMaterials" ref="N4:Y204" headerRowCount="1">
  <x:tableColumns count="12">
    <x:tableColumn id="1" name="Materialcode"/>
    <x:tableColumn id="2" name="物料名称"/>
    <x:tableColumn id="3" name="类别"/>
    <x:tableColumn id="4" name="规格型号"/>
    <x:tableColumn id="5" name="单位"/>
    <x:tableColumn id="6" name="默认检验方式"/>
    <x:tableColumn id="7" name="默认抽样规则"/>
    <x:tableColumn id="8" name="效期要求"/>
    <x:tableColumn id="9" name="温控要求"/>
    <x:tableColumn id="10" name="关键物料"/>
    <x:tableColumn id="11" name="Standardlagerplatz"/>
    <x:tableColumn id="12" name="Bemerkungen"/>
  </x:tableColumns>
  <x:tableStyleInfo name="TableStyleMedium2" showRowStripes="1"/>
</x:table>
</file>

<file path=xl/tables/table5.xml><?xml version="1.0" encoding="utf-8"?>
<x:table xmlns:x="http://schemas.openxmlformats.org/spreadsheetml/2006/main" id="5" name="TblReceivingInspection" displayName="TblReceivingInspection" ref="A4:AL204" headerRowCount="1">
  <x:tableColumns count="38">
    <x:tableColumn id="1" name="记录编号"/>
    <x:tableColumn id="2" name="Wareneingangsdatum"/>
    <x:tableColumn id="3" name="公司/主体"/>
    <x:tableColumn id="4" name="仓库"/>
    <x:tableColumn id="5" name="Receiving Area域/站台"/>
    <x:tableColumn id="6" name="收货单/PO号"/>
    <x:tableColumn id="7" name="供应商/来源"/>
    <x:tableColumn id="8" name="Materialcode"/>
    <x:tableColumn id="9" name="物料名称"/>
    <x:tableColumn id="10" name="批次/序列号"/>
    <x:tableColumn id="11" name="规格型号"/>
    <x:tableColumn id="12" name="業務シーン"/>
    <x:tableColumn id="13" name="Aufträge"/>
    <x:tableColumn id="14" name="实收数量"/>
    <x:tableColumn id="15" name="抽检数量"/>
    <x:tableColumn id="16" name="Bestandene Anzahl量"/>
    <x:tableColumn id="17" name="不Bestandene Anzahl量"/>
    <x:tableColumn id="18" name="短溢数量"/>
    <x:tableColumn id="19" name="单位"/>
    <x:tableColumn id="20" name="检验方式"/>
    <x:tableColumn id="21" name="包装/标签"/>
    <x:tableColumn id="22" name="外观/破损"/>
    <x:tableColumn id="23" name="规格/证书"/>
    <x:tableColumn id="24" name="温控/效期"/>
    <x:tableColumn id="25" name="Ergebnis"/>
    <x:tableColumn id="26" name="处置结论"/>
    <x:tableColumn id="27" name="上架状態"/>
    <x:tableColumn id="28" name="Ziellagerplatz"/>
    <x:tableColumn id="29" name="上架数量"/>
    <x:tableColumn id="30" name="待Verarbeitete Anzahl"/>
    <x:tableColumn id="31" name="Ausnahme-Nr."/>
    <x:tableColumn id="32" name="Prufende Person"/>
    <x:tableColumn id="33" name="复核人"/>
    <x:tableColumn id="34" name="预计完了日期"/>
    <x:tableColumn id="35" name="完了日期"/>
    <x:tableColumn id="36" name="当前状態"/>
    <x:tableColumn id="37" name="Bemerkungen"/>
    <x:tableColumn id="38" name="附件/照片链接"/>
  </x:tableColumns>
  <x:tableStyleInfo name="TableStyleMedium2" showRowStripes="1"/>
</x:table>
</file>

<file path=xl/tables/table6.xml><?xml version="1.0" encoding="utf-8"?>
<x:table xmlns:x="http://schemas.openxmlformats.org/spreadsheetml/2006/main" id="6" name="TblInspectionDetails" displayName="TblInspectionDetails" ref="A4:P204" headerRowCount="1">
  <x:tableColumns count="16">
    <x:tableColumn id="1" name="Detail No."/>
    <x:tableColumn id="2" name="Datum"/>
    <x:tableColumn id="3" name="Uhrzeit"/>
    <x:tableColumn id="4" name="Kategorie"/>
    <x:tableColumn id="5" name="Inhalt"/>
    <x:tableColumn id="6" name="Related Company"/>
    <x:tableColumn id="7" name="Lagerort"/>
    <x:tableColumn id="8" name="Status"/>
    <x:tableColumn id="9" name="備考"/>
    <x:tableColumn id="10" name="单位"/>
    <x:tableColumn id="11" name="判定"/>
    <x:tableColumn id="12" name="Nonconformance description"/>
    <x:tableColumn id="13" name="Fotos / Anhänge"/>
    <x:tableColumn id="14" name="Prufende Person"/>
    <x:tableColumn id="15" name="Prufzeit"/>
    <x:tableColumn id="16" name="Prüfresultate"/>
  </x:tableColumns>
  <x:tableStyleInfo name="TableStyleMedium2" showRowStripes="1"/>
</x:table>
</file>

<file path=xl/tables/table7.xml><?xml version="1.0" encoding="utf-8"?>
<x:table xmlns:x="http://schemas.openxmlformats.org/spreadsheetml/2006/main" id="7" name="TblPutaway" displayName="TblPutaway" ref="A4:P204" headerRowCount="1">
  <x:tableColumns count="16">
    <x:tableColumn id="1" name="上架任务号"/>
    <x:tableColumn id="2" name="记录编号"/>
    <x:tableColumn id="3" name="仓库"/>
    <x:tableColumn id="4" name="業務シーン"/>
    <x:tableColumn id="5" name="Materialcode"/>
    <x:tableColumn id="6" name="收货数量"/>
    <x:tableColumn id="7" name="推荐库位"/>
    <x:tableColumn id="8" name="实际库位"/>
    <x:tableColumn id="9" name="上架数量"/>
    <x:tableColumn id="10" name="待上架数量"/>
    <x:tableColumn id="11" name="上架担当者"/>
    <x:tableColumn id="12" name="计划上架日期"/>
    <x:tableColumn id="13" name="实际上架日期"/>
    <x:tableColumn id="14" name="上架状態"/>
    <x:tableColumn id="15" name="是否期限超過"/>
    <x:tableColumn id="16" name="Bemerkungen"/>
  </x:tableColumns>
  <x:tableStyleInfo name="TableStyleMedium2" showRowStripes="1"/>
</x:table>
</file>

<file path=xl/tables/table8.xml><?xml version="1.0" encoding="utf-8"?>
<x:table xmlns:x="http://schemas.openxmlformats.org/spreadsheetml/2006/main" id="8" name="TblExceptions" displayName="TblExceptions" ref="A4:S204" headerRowCount="1">
  <x:tableColumns count="19">
    <x:tableColumn id="1" name="Ausnahme-Nr."/>
    <x:tableColumn id="2" name="记录编号"/>
    <x:tableColumn id="3" name="Entdeckungsdatum"/>
    <x:tableColumn id="4" name="异常类型"/>
    <x:tableColumn id="5" name="严重度"/>
    <x:tableColumn id="6" name="Verantwortliche Partei"/>
    <x:tableColumn id="7" name="Problembeschreibung"/>
    <x:tableColumn id="8" name="临时隔离/处理"/>
    <x:tableColumn id="9" name="根因/反馈"/>
    <x:tableColumn id="10" name="处置结论"/>
    <x:tableColumn id="11" name="要求回复日期"/>
    <x:tableColumn id="12" name="实际回复日期"/>
    <x:tableColumn id="13" name="担当者"/>
    <x:tableColumn id="14" name="处理状態"/>
    <x:tableColumn id="15" name="是否期限超過"/>
    <x:tableColumn id="16" name="成本/损失"/>
    <x:tableColumn id="17" name="CAPA编号"/>
    <x:tableColumn id="18" name="关闭日期"/>
    <x:tableColumn id="19" name="Bemerkungen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aa54d8fdda444d07" /><Relationship Type="http://schemas.openxmlformats.org/officeDocument/2006/relationships/table" Target="../tables/table2.xml" Id="R844b35c5ee444ce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b9c602d59b9f416f" /><Relationship Type="http://schemas.openxmlformats.org/officeDocument/2006/relationships/table" Target="../tables/table4.xml" Id="Rccdde46dbf65460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5.xml" Id="R6865a8c9ad084bd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6.xml" Id="R846413c2dfdb487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7.xml" Id="R4b601cf1278c4a6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8.xml" Id="R8ea0891b67d040bd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12"/>
    <col customWidth="true" max="2" min="2" width="26"/>
    <col customWidth="true" max="3" min="3" width="50"/>
    <col customWidth="true" max="4" min="4" width="18"/>
    <col customWidth="true" max="5" min="5" width="20"/>
    <col customWidth="true" max="6" min="6" width="18"/>
    <col customWidth="true" max="7" min="7" width="20"/>
    <col customWidth="true" max="8" min="8" width="50"/>
    <col customWidth="true" max="12" min="9" width="18"/>
  </cols>
  <sheetData>
    <row r="1" ht="32" customHeight="true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34" customHeight="true">
      <c r="A2" s="18" t="str">
        <v>适用于Wareneingang Einkauf、Retoureneingang、Eingang aus Umlagerung、Fremdbearbeitung、生产入库、售后返修、客户来料、冷链/温控等场景。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" customHeight="true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>
      <c r="A4" t="s">
        <v>11</v>
      </c>
      <c r="B4" t="s">
        <v>121</v>
      </c>
      <c r="D4" t="s">
        <v>122</v>
      </c>
      <c r="E4" t="s">
        <v>1</v>
      </c>
    </row>
    <row r="5" ht="30" customHeight="true">
      <c r="A5" s="38" t="s">
        <v>123</v>
      </c>
      <c r="B5" s="38" t="s">
        <v>78</v>
      </c>
      <c r="C5" s="38" t="s">
        <v>79</v>
      </c>
      <c r="D5" s="38" t="s">
        <v>124</v>
      </c>
      <c r="E5" s="38" t="s">
        <v>2</v>
      </c>
      <c r="G5" s="38" t="str">
        <v>适用業務シーン</v>
      </c>
      <c r="H5" s="38" t="str">
        <v>字段/流程关注点</v>
      </c>
    </row>
    <row r="6" ht="34" customHeight="true">
      <c r="A6" s="46" t="s">
        <v>11</v>
      </c>
      <c r="B6" s="46" t="str">
        <v>维护参数</v>
      </c>
      <c r="C6" s="46" t="str">
        <v>在【Blatt 2】维护公司主体、仓库、Receiving Area域、業務シーン和状態字典。</v>
      </c>
      <c r="D6" s="46" t="s">
        <v>125</v>
      </c>
      <c r="E6" s="46" t="s">
        <v>3</v>
      </c>
      <c r="G6" s="46" t="str">
        <v>常规采购</v>
      </c>
      <c r="H6" s="46" t="str">
        <v>重点核对 PO/收货单、供应商、Aufträge、实收数量、抽检结果、库位。</v>
      </c>
    </row>
    <row r="7" ht="34" customHeight="true">
      <c r="A7" s="46" t="s">
        <v>11</v>
      </c>
      <c r="B7" s="46" t="str">
        <v>维护主数据</v>
      </c>
      <c r="C7" s="46" t="str">
        <v>在【Monatliches Versandblatt】录入供应商、来源方、Materialcode、规格、默认检验方式和Standardlagerplatz。</v>
      </c>
      <c r="D7" s="46" t="s">
        <v>11</v>
      </c>
      <c r="E7" s="46" t="s">
        <v>4</v>
      </c>
      <c r="G7" s="46" t="s">
        <v>80</v>
      </c>
      <c r="H7" s="46" t="str">
        <v>关注退货来源、外观状態、是否可再入库、返修/报废/隔离结论。</v>
      </c>
    </row>
    <row r="8" ht="34" customHeight="true">
      <c r="A8" s="46" t="s">
        <v>11</v>
      </c>
      <c r="B8" s="46" t="str">
        <v>登记收货</v>
      </c>
      <c r="C8" s="46" t="str">
        <v>在【Woechentliches Packblatt】按收货单或批次录入数量、批次、检验方式和初始结论。</v>
      </c>
      <c r="D8" s="46" t="str">
        <v>形成主台账</v>
      </c>
      <c r="E8" s="46" t="str">
        <v>每日</v>
      </c>
      <c r="G8" s="46" t="s">
        <v>81</v>
      </c>
      <c r="H8" s="46" t="str">
        <v>关注调出仓、在途差异、批次一致性、库位转移。</v>
      </c>
    </row>
    <row r="9" ht="34" customHeight="true">
      <c r="A9" s="46" t="s">
        <v>126</v>
      </c>
      <c r="B9" s="46" t="str">
        <v>记录检验</v>
      </c>
      <c r="C9" s="46" t="str">
        <v>在【Blatt 5】记录抽检项、Messwert、判定和Fotos / Anhänge链接。</v>
      </c>
      <c r="D9" s="46" t="s">
        <v>127</v>
      </c>
      <c r="E9" s="46" t="str">
        <v>每批/每单</v>
      </c>
      <c r="G9" s="46" t="s">
        <v>82</v>
      </c>
      <c r="H9" s="46" t="str">
        <v>关注委外单号、加工批次、返厂数量、质量复核。</v>
      </c>
    </row>
    <row r="10" ht="34" customHeight="true">
      <c r="A10" s="46" t="s">
        <v>128</v>
      </c>
      <c r="B10" s="46" t="str">
        <v>确认上架</v>
      </c>
      <c r="C10" s="46" t="str">
        <v>在【上架与库位】确认推荐库位、实际库位、上架数量和完了时间。</v>
      </c>
      <c r="D10" s="46" t="str">
        <v>收货与上架闭环</v>
      </c>
      <c r="E10" s="46" t="str">
        <v>每日</v>
      </c>
      <c r="G10" s="46" t="str">
        <v>生产入库</v>
      </c>
      <c r="H10" s="46" t="str">
        <v>关注成品批次、生产批号、首件/抽检、Einlagerungsfreigabe。</v>
      </c>
    </row>
    <row r="11" ht="34" customHeight="true">
      <c r="A11" s="46" t="n">
        <v>6</v>
      </c>
      <c r="B11" s="46" t="str">
        <v>处理异常</v>
      </c>
      <c r="C11" s="46" t="str">
        <v>在【异常处理】跟踪短少、破损、证书缺失、温控异常、不合格等事项。</v>
      </c>
      <c r="D11" s="46" t="str">
        <v>闭环责任与期限</v>
      </c>
      <c r="E11" s="46" t="str">
        <v>每日/每周</v>
      </c>
      <c r="G11" s="46" t="str">
        <v>售后返修</v>
      </c>
      <c r="H11" s="46" t="str">
        <v>关注序列号、故障描述、维修状態、是否返库。</v>
      </c>
    </row>
    <row r="12" ht="34" customHeight="true">
      <c r="A12" s="46" t="n">
        <v>7</v>
      </c>
      <c r="B12" s="46" t="str">
        <v>复盘指标</v>
      </c>
      <c r="C12" s="46" t="str">
        <v>在【统计看板】查看通过率、待上架、Offene Ausnahmen、業務シーン分布等。</v>
      </c>
      <c r="D12" s="46" t="str">
        <v>月度回顾</v>
      </c>
      <c r="E12" s="46" t="s">
        <v>83</v>
      </c>
      <c r="G12" s="46" t="str">
        <v>客户来料</v>
      </c>
      <c r="H12" s="46" t="str">
        <v>关注客户批次、物料归属、隔离标识、专属库位。</v>
      </c>
    </row>
    <row r="13" ht="34" customHeight="true">
      <c r="A13" t="s">
        <v>11</v>
      </c>
      <c r="G13" s="46" t="str">
        <v>冷链/温控</v>
      </c>
      <c r="H13" s="46" t="str">
        <v>关注温度记录、效期、运输时长、温控异常处置。</v>
      </c>
    </row>
    <row r="14" ht="34" customHeight="true">
      <c r="A14" t="s">
        <v>129</v>
      </c>
      <c r="B14" t="s">
        <v>130</v>
      </c>
      <c r="G14" s="46"/>
      <c r="H14" s="46"/>
    </row>
    <row r="15" ht="48" customHeight="true">
      <c r="A15" s="52" t="s">
        <v>131</v>
      </c>
      <c r="B15" s="52" t="s">
        <v>132</v>
      </c>
      <c r="C15" s="52"/>
      <c r="D15" s="52"/>
      <c r="E15" s="52"/>
    </row>
    <row r="16" ht="48" customHeight="true">
      <c r="A16" s="52" t="s">
        <v>133</v>
      </c>
      <c r="B16" s="52" t="s">
        <v>85</v>
      </c>
      <c r="C16" s="52"/>
      <c r="D16" s="52"/>
      <c r="E16" s="52"/>
    </row>
    <row r="17" ht="48" customHeight="true">
      <c r="A17" s="52" t="s">
        <v>134</v>
      </c>
      <c r="B17" s="52" t="s">
        <v>135</v>
      </c>
      <c r="C17" s="52"/>
      <c r="D17" s="52"/>
      <c r="E17" s="52"/>
    </row>
    <row r="18" ht="48" customHeight="true">
      <c r="A18" s="52" t="s">
        <v>84</v>
      </c>
      <c r="B18" s="52" t="str">
        <v>Schlusselfelder设置下拉，自动计算短溢数量、待Verarbeitete Anzahl和期限超過状態。</v>
      </c>
      <c r="C18" s="52"/>
      <c r="D18" s="52"/>
      <c r="E18" s="52"/>
    </row>
    <row r="19">
      <c r="A19" t="s">
        <v>136</v>
      </c>
    </row>
  </sheetData>
  <mergeCells count="7">
    <mergeCell ref="A1:L1"/>
    <mergeCell ref="A2:L2"/>
    <mergeCell ref="A3:L3"/>
    <mergeCell ref="B15:E15"/>
    <mergeCell ref="B16:E16"/>
    <mergeCell ref="B17:E17"/>
    <mergeCell ref="B18:E1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6" min="1" width="16"/>
  </cols>
  <sheetData>
    <row r="1" ht="32" customHeight="true">
      <c r="A1" s="8" t="s">
        <v>85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4" customHeight="true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>
      <c r="J3" t="s">
        <v>122</v>
      </c>
      <c r="K3" t="s">
        <v>1</v>
      </c>
    </row>
    <row r="4" ht="30" customHeight="true">
      <c r="A4" s="38" t="str">
        <v>公司/主体</v>
      </c>
      <c r="B4" s="38" t="str">
        <v>仓库</v>
      </c>
      <c r="C4" s="38" t="str">
        <v>Receiving Area域</v>
      </c>
      <c r="D4" s="38" t="str">
        <v>業務シーン</v>
      </c>
      <c r="E4" s="38" t="str">
        <v>检验方式</v>
      </c>
      <c r="F4" s="38" t="s">
        <v>86</v>
      </c>
      <c r="G4" s="38" t="s">
        <v>87</v>
      </c>
      <c r="H4" s="38" t="str">
        <v>处置结论</v>
      </c>
      <c r="I4" s="38" t="str">
        <v>上架状態</v>
      </c>
      <c r="J4" s="38" t="s">
        <v>124</v>
      </c>
      <c r="K4" s="38" t="s">
        <v>2</v>
      </c>
      <c r="L4" s="38" t="str">
        <v>处理状態</v>
      </c>
      <c r="M4" s="38" t="str">
        <v>单位</v>
      </c>
      <c r="N4" s="38" t="str">
        <v>参数项</v>
      </c>
      <c r="O4" s="38" t="s">
        <v>88</v>
      </c>
      <c r="P4" s="38" t="str">
        <v>说明</v>
      </c>
    </row>
    <row r="5" ht="24" customHeight="true">
      <c r="A5" s="42" t="str">
        <v>总部</v>
      </c>
      <c r="B5" s="42" t="s">
        <v>137</v>
      </c>
      <c r="C5" s="42" t="s">
        <v>138</v>
      </c>
      <c r="D5" s="42" t="s">
        <v>11</v>
      </c>
      <c r="E5" s="42" t="s">
        <v>139</v>
      </c>
      <c r="F5" s="42" t="s">
        <v>140</v>
      </c>
      <c r="G5" s="42" t="s">
        <v>141</v>
      </c>
      <c r="H5" s="42" t="s">
        <v>11</v>
      </c>
      <c r="I5" s="42" t="s">
        <v>142</v>
      </c>
      <c r="J5" s="42" t="s">
        <v>143</v>
      </c>
      <c r="K5" s="42" t="s">
        <v>144</v>
      </c>
      <c r="L5" s="42" t="s">
        <v>145</v>
      </c>
      <c r="M5" s="42" t="s">
        <v>89</v>
      </c>
      <c r="N5" s="54" t="s">
        <v>11</v>
      </c>
      <c r="O5" s="54" t="s">
        <v>146</v>
      </c>
      <c r="P5" s="54" t="s">
        <v>147</v>
      </c>
      <c r="Q5" t="s">
        <v>11</v>
      </c>
    </row>
    <row r="6" ht="24" customHeight="true">
      <c r="A6" s="42" t="s">
        <v>5</v>
      </c>
      <c r="B6" s="42" t="s">
        <v>148</v>
      </c>
      <c r="C6" s="42" t="s">
        <v>149</v>
      </c>
      <c r="D6" s="42" t="s">
        <v>150</v>
      </c>
      <c r="E6" s="42" t="s">
        <v>91</v>
      </c>
      <c r="F6" s="42" t="str">
        <v>不合格</v>
      </c>
      <c r="G6" s="42" t="str">
        <v>不合格</v>
      </c>
      <c r="H6" s="42" t="s">
        <v>6</v>
      </c>
      <c r="I6" s="42" t="str">
        <v>部分上架</v>
      </c>
      <c r="J6" s="42" t="str">
        <v>数量溢出</v>
      </c>
      <c r="K6" s="42" t="s">
        <v>6</v>
      </c>
      <c r="L6" s="42" t="str">
        <v>处理中</v>
      </c>
      <c r="M6" s="42" t="s">
        <v>125</v>
      </c>
      <c r="N6" s="54" t="s">
        <v>7</v>
      </c>
      <c r="O6" s="54" t="s">
        <v>151</v>
      </c>
      <c r="P6" s="54" t="s">
        <v>152</v>
      </c>
      <c r="Q6" t="s">
        <v>153</v>
      </c>
    </row>
    <row r="7" ht="24" customHeight="true">
      <c r="A7" s="42" t="s">
        <v>2</v>
      </c>
      <c r="B7" s="42" t="s">
        <v>154</v>
      </c>
      <c r="C7" s="42" t="s">
        <v>155</v>
      </c>
      <c r="D7" s="42" t="s">
        <v>150</v>
      </c>
      <c r="E7" s="42" t="str">
        <v>免检</v>
      </c>
      <c r="F7" s="42" t="str">
        <v>不适用</v>
      </c>
      <c r="G7" s="42" t="str">
        <v>让步接收</v>
      </c>
      <c r="H7" s="42" t="s">
        <v>8</v>
      </c>
      <c r="I7" s="42" t="str">
        <v>已上架</v>
      </c>
      <c r="J7" s="42" t="str">
        <v>外观破损</v>
      </c>
      <c r="K7" s="42" t="s">
        <v>8</v>
      </c>
      <c r="L7" s="42" t="str">
        <v>等待供应商</v>
      </c>
      <c r="M7" s="42" t="s">
        <v>125</v>
      </c>
      <c r="N7" s="54" t="s">
        <v>7</v>
      </c>
      <c r="O7" s="56" t="s">
        <v>151</v>
      </c>
      <c r="P7" s="54" t="s">
        <v>156</v>
      </c>
      <c r="Q7" t="s">
        <v>157</v>
      </c>
    </row>
    <row r="8" ht="24" customHeight="true">
      <c r="A8" s="42" t="s">
        <v>6</v>
      </c>
      <c r="B8" s="42" t="s">
        <v>158</v>
      </c>
      <c r="C8" s="42" t="s">
        <v>159</v>
      </c>
      <c r="D8" s="42" t="s">
        <v>160</v>
      </c>
      <c r="E8" s="42" t="str">
        <v>首件</v>
      </c>
      <c r="F8" s="42" t="str">
        <v>確認待ちちちちちちちちちちちちちちち</v>
      </c>
      <c r="G8" s="42" t="str">
        <v>待复检</v>
      </c>
      <c r="H8" s="42" t="s">
        <v>2</v>
      </c>
      <c r="I8" s="42" t="str">
        <v>隔离</v>
      </c>
      <c r="J8" s="42" t="str">
        <v>包装/标签异常</v>
      </c>
      <c r="K8" s="42" t="s">
        <v>2</v>
      </c>
      <c r="L8" s="42" t="str">
        <v>已关闭</v>
      </c>
      <c r="M8" s="42" t="s">
        <v>125</v>
      </c>
      <c r="N8" s="54" t="s">
        <v>7</v>
      </c>
      <c r="O8" s="54" t="s">
        <v>151</v>
      </c>
      <c r="P8" s="54" t="s">
        <v>94</v>
      </c>
    </row>
    <row r="9" ht="24" customHeight="true">
      <c r="A9" s="42" t="s">
        <v>3</v>
      </c>
      <c r="B9" s="42" t="s">
        <v>158</v>
      </c>
      <c r="C9" s="42" t="s">
        <v>161</v>
      </c>
      <c r="D9" s="42" t="s">
        <v>162</v>
      </c>
      <c r="E9" s="42" t="str">
        <v>复检</v>
      </c>
      <c r="F9" s="42"/>
      <c r="G9" s="42" t="str">
        <v>免检</v>
      </c>
      <c r="H9" s="42" t="s">
        <v>3</v>
      </c>
      <c r="I9" s="42" t="str">
        <v>不适用</v>
      </c>
      <c r="J9" s="42" t="str">
        <v>规格不符</v>
      </c>
      <c r="K9" s="42" t="s">
        <v>3</v>
      </c>
      <c r="L9" s="42" t="str">
        <v>取消</v>
      </c>
      <c r="M9" s="42" t="s">
        <v>125</v>
      </c>
      <c r="N9" s="54" t="s">
        <v>7</v>
      </c>
      <c r="O9" s="54" t="s">
        <v>151</v>
      </c>
      <c r="P9" s="54" t="s">
        <v>94</v>
      </c>
      <c r="Q9" t="s">
        <v>163</v>
      </c>
    </row>
    <row r="10" ht="24" customHeight="true">
      <c r="A10" s="42" t="s">
        <v>8</v>
      </c>
      <c r="B10" s="42" t="s">
        <v>158</v>
      </c>
      <c r="C10" s="42" t="s">
        <v>11</v>
      </c>
      <c r="D10" s="42" t="s">
        <v>164</v>
      </c>
      <c r="E10" s="42" t="str">
        <v>加严抽检</v>
      </c>
      <c r="F10" s="42"/>
      <c r="G10" s="42"/>
      <c r="H10" s="42" t="s">
        <v>3</v>
      </c>
      <c r="I10" s="42"/>
      <c r="J10" s="42" t="str">
        <v>证书缺失</v>
      </c>
      <c r="K10" s="42" t="s">
        <v>9</v>
      </c>
      <c r="L10" s="42"/>
      <c r="M10" s="42" t="s">
        <v>124</v>
      </c>
      <c r="N10" s="54" t="s">
        <v>2</v>
      </c>
      <c r="O10" s="54" t="s">
        <v>151</v>
      </c>
      <c r="P10" s="54" t="s">
        <v>94</v>
      </c>
      <c r="Q10" t="s">
        <v>165</v>
      </c>
    </row>
    <row r="11" ht="24" customHeight="true">
      <c r="A11" s="42" t="s">
        <v>9</v>
      </c>
      <c r="B11" s="42" t="s">
        <v>158</v>
      </c>
      <c r="C11" s="42" t="s">
        <v>166</v>
      </c>
      <c r="D11" s="42" t="s">
        <v>167</v>
      </c>
      <c r="E11" s="42"/>
      <c r="F11" s="42"/>
      <c r="G11" s="42"/>
      <c r="H11" s="42" t="s">
        <v>2</v>
      </c>
      <c r="I11" s="42"/>
      <c r="J11" s="42" t="str">
        <v>温控/效期异常</v>
      </c>
      <c r="K11" s="42" t="s">
        <v>2</v>
      </c>
      <c r="L11" s="42"/>
      <c r="M11" s="42" t="s">
        <v>124</v>
      </c>
      <c r="N11" s="54" t="s">
        <v>7</v>
      </c>
      <c r="O11" s="58" t="s">
        <v>151</v>
      </c>
      <c r="P11" s="54" t="s">
        <v>94</v>
      </c>
      <c r="Q11" t="s">
        <v>168</v>
      </c>
    </row>
    <row r="12" ht="20" customHeight="true">
      <c r="A12" s="42" t="s">
        <v>10</v>
      </c>
      <c r="B12" s="42" t="s">
        <v>158</v>
      </c>
      <c r="C12" s="42" t="s">
        <v>169</v>
      </c>
      <c r="D12" s="42" t="s">
        <v>164</v>
      </c>
      <c r="E12" s="42"/>
      <c r="F12" s="42"/>
      <c r="G12" s="42"/>
      <c r="H12" s="42" t="s">
        <v>3</v>
      </c>
      <c r="I12" s="42"/>
      <c r="J12" s="42" t="str">
        <v>质量不合格</v>
      </c>
      <c r="K12" s="42" t="s">
        <v>11</v>
      </c>
      <c r="L12" s="42"/>
      <c r="M12" s="42" t="s">
        <v>122</v>
      </c>
      <c r="N12" t="s">
        <v>7</v>
      </c>
      <c r="O12" t="s">
        <v>170</v>
      </c>
      <c r="P12" t="s">
        <v>94</v>
      </c>
    </row>
    <row r="13" ht="20" customHeight="true">
      <c r="A13" s="42" t="s">
        <v>12</v>
      </c>
      <c r="B13" s="42" t="s">
        <v>171</v>
      </c>
      <c r="C13" s="42" t="s">
        <v>92</v>
      </c>
      <c r="D13" s="42" t="s">
        <v>172</v>
      </c>
      <c r="E13" s="42"/>
      <c r="F13" s="42"/>
      <c r="G13" s="42"/>
      <c r="H13" s="42" t="s">
        <v>12</v>
      </c>
      <c r="I13" s="42"/>
      <c r="J13" s="42" t="str">
        <v>系统单据差异</v>
      </c>
      <c r="K13" s="42" t="s">
        <v>11</v>
      </c>
      <c r="L13" s="42"/>
      <c r="M13" s="42" t="s">
        <v>122</v>
      </c>
      <c r="N13" t="s">
        <v>7</v>
      </c>
      <c r="O13" t="s">
        <v>151</v>
      </c>
    </row>
    <row r="14" ht="20" customHeight="true">
      <c r="A14" s="42" t="s">
        <v>13</v>
      </c>
      <c r="B14" s="42" t="s">
        <v>173</v>
      </c>
      <c r="C14" s="42" t="s">
        <v>174</v>
      </c>
      <c r="D14" s="42" t="s">
        <v>175</v>
      </c>
      <c r="E14" s="42"/>
      <c r="F14" s="42"/>
      <c r="G14" s="42"/>
      <c r="H14" s="42" t="s">
        <v>3</v>
      </c>
      <c r="I14" s="42"/>
      <c r="J14" s="42" t="str">
        <v>其他</v>
      </c>
      <c r="K14" s="42" t="s">
        <v>11</v>
      </c>
      <c r="L14" s="42"/>
      <c r="M14" s="42" t="s">
        <v>122</v>
      </c>
      <c r="N14" t="s">
        <v>7</v>
      </c>
      <c r="O14" t="s">
        <v>170</v>
      </c>
      <c r="P14" t="s">
        <v>176</v>
      </c>
    </row>
    <row r="15">
      <c r="A15" t="s">
        <v>14</v>
      </c>
      <c r="B15" t="s">
        <v>177</v>
      </c>
      <c r="C15" t="s">
        <v>11</v>
      </c>
      <c r="D15" t="s">
        <v>178</v>
      </c>
      <c r="H15" t="s">
        <v>8</v>
      </c>
      <c r="K15" t="s">
        <v>11</v>
      </c>
      <c r="M15" t="s">
        <v>122</v>
      </c>
      <c r="N15" t="s">
        <v>7</v>
      </c>
      <c r="O15" t="s">
        <v>170</v>
      </c>
      <c r="P15" t="s">
        <v>93</v>
      </c>
    </row>
    <row r="16">
      <c r="A16" t="s">
        <v>15</v>
      </c>
      <c r="B16" t="s">
        <v>179</v>
      </c>
      <c r="C16" t="s">
        <v>180</v>
      </c>
      <c r="D16" t="s">
        <v>181</v>
      </c>
      <c r="H16" t="s">
        <v>13</v>
      </c>
      <c r="K16" t="s">
        <v>11</v>
      </c>
      <c r="M16" t="s">
        <v>122</v>
      </c>
      <c r="N16" t="s">
        <v>7</v>
      </c>
      <c r="O16" t="s">
        <v>170</v>
      </c>
      <c r="P16" t="s">
        <v>182</v>
      </c>
    </row>
    <row r="17">
      <c r="A17" t="s">
        <v>16</v>
      </c>
      <c r="B17" t="s">
        <v>183</v>
      </c>
      <c r="C17" t="s">
        <v>184</v>
      </c>
      <c r="D17" t="s">
        <v>185</v>
      </c>
      <c r="H17" t="s">
        <v>12</v>
      </c>
      <c r="K17" t="s">
        <v>11</v>
      </c>
      <c r="M17" t="s">
        <v>122</v>
      </c>
      <c r="N17" t="s">
        <v>7</v>
      </c>
      <c r="O17" t="s">
        <v>170</v>
      </c>
      <c r="P17" t="s">
        <v>182</v>
      </c>
    </row>
    <row r="18">
      <c r="A18" t="s">
        <v>17</v>
      </c>
      <c r="B18" t="s">
        <v>186</v>
      </c>
      <c r="C18" t="s">
        <v>187</v>
      </c>
      <c r="D18" t="s">
        <v>188</v>
      </c>
      <c r="H18" t="s">
        <v>8</v>
      </c>
      <c r="K18" t="s">
        <v>11</v>
      </c>
      <c r="M18" t="s">
        <v>122</v>
      </c>
      <c r="N18" t="s">
        <v>7</v>
      </c>
      <c r="O18" t="s">
        <v>170</v>
      </c>
      <c r="P18" t="s">
        <v>182</v>
      </c>
    </row>
    <row r="19">
      <c r="A19" t="s">
        <v>1</v>
      </c>
      <c r="B19" t="s">
        <v>186</v>
      </c>
      <c r="C19" t="s">
        <v>189</v>
      </c>
      <c r="D19" t="s">
        <v>188</v>
      </c>
      <c r="H19" t="s">
        <v>9</v>
      </c>
      <c r="K19" t="s">
        <v>11</v>
      </c>
      <c r="M19" t="s">
        <v>122</v>
      </c>
      <c r="N19" t="s">
        <v>7</v>
      </c>
      <c r="O19" t="s">
        <v>170</v>
      </c>
      <c r="P19" t="s">
        <v>182</v>
      </c>
    </row>
    <row r="20">
      <c r="A20" t="s">
        <v>18</v>
      </c>
      <c r="B20" t="s">
        <v>186</v>
      </c>
      <c r="C20" t="s">
        <v>190</v>
      </c>
      <c r="D20" t="s">
        <v>191</v>
      </c>
      <c r="H20" t="s">
        <v>3</v>
      </c>
      <c r="K20" t="s">
        <v>11</v>
      </c>
      <c r="M20" t="s">
        <v>122</v>
      </c>
      <c r="N20" t="s">
        <v>7</v>
      </c>
      <c r="O20" t="s">
        <v>170</v>
      </c>
      <c r="P20" t="s">
        <v>182</v>
      </c>
    </row>
    <row r="21">
      <c r="A21" t="s">
        <v>19</v>
      </c>
      <c r="B21" t="s">
        <v>192</v>
      </c>
      <c r="C21" t="s">
        <v>193</v>
      </c>
      <c r="D21" t="s">
        <v>185</v>
      </c>
      <c r="H21" t="s">
        <v>12</v>
      </c>
      <c r="K21" t="s">
        <v>11</v>
      </c>
      <c r="M21" t="s">
        <v>122</v>
      </c>
      <c r="N21" t="s">
        <v>7</v>
      </c>
      <c r="O21" t="s">
        <v>151</v>
      </c>
      <c r="P21" t="s">
        <v>182</v>
      </c>
    </row>
    <row r="22">
      <c r="A22" t="s">
        <v>20</v>
      </c>
      <c r="B22" t="s">
        <v>194</v>
      </c>
      <c r="C22" t="s">
        <v>195</v>
      </c>
      <c r="D22" t="s">
        <v>160</v>
      </c>
      <c r="H22" t="s">
        <v>12</v>
      </c>
      <c r="K22" t="s">
        <v>11</v>
      </c>
      <c r="M22" t="s">
        <v>122</v>
      </c>
      <c r="N22" t="s">
        <v>7</v>
      </c>
      <c r="O22" t="s">
        <v>170</v>
      </c>
      <c r="P22" t="s">
        <v>196</v>
      </c>
    </row>
    <row r="23">
      <c r="A23" t="s">
        <v>21</v>
      </c>
      <c r="B23" t="s">
        <v>197</v>
      </c>
      <c r="C23" t="s">
        <v>197</v>
      </c>
      <c r="D23" t="s">
        <v>198</v>
      </c>
      <c r="H23" t="s">
        <v>6</v>
      </c>
      <c r="K23" t="s">
        <v>11</v>
      </c>
      <c r="M23" t="s">
        <v>122</v>
      </c>
      <c r="N23" t="s">
        <v>7</v>
      </c>
      <c r="O23" t="s">
        <v>151</v>
      </c>
      <c r="P23" t="s">
        <v>11</v>
      </c>
    </row>
    <row r="24">
      <c r="A24" t="s">
        <v>22</v>
      </c>
      <c r="B24" t="s">
        <v>11</v>
      </c>
      <c r="C24" t="s">
        <v>199</v>
      </c>
      <c r="D24" t="s">
        <v>11</v>
      </c>
      <c r="H24" t="s">
        <v>8</v>
      </c>
      <c r="K24" t="s">
        <v>11</v>
      </c>
      <c r="M24" t="s">
        <v>122</v>
      </c>
      <c r="N24" t="s">
        <v>7</v>
      </c>
      <c r="O24" t="s">
        <v>151</v>
      </c>
      <c r="P24" t="s">
        <v>11</v>
      </c>
    </row>
    <row r="25">
      <c r="A25" t="s">
        <v>0</v>
      </c>
      <c r="B25" t="s">
        <v>11</v>
      </c>
      <c r="C25" t="s">
        <v>11</v>
      </c>
      <c r="D25" t="s">
        <v>198</v>
      </c>
      <c r="H25" t="s">
        <v>5</v>
      </c>
      <c r="K25" t="s">
        <v>11</v>
      </c>
      <c r="M25" t="s">
        <v>122</v>
      </c>
      <c r="N25" t="s">
        <v>7</v>
      </c>
      <c r="O25" t="s">
        <v>151</v>
      </c>
      <c r="P25" t="s">
        <v>200</v>
      </c>
    </row>
    <row r="26">
      <c r="A26" t="s">
        <v>11</v>
      </c>
      <c r="H26" t="s">
        <v>11</v>
      </c>
      <c r="K26" t="s">
        <v>11</v>
      </c>
      <c r="M26" t="s">
        <v>11</v>
      </c>
      <c r="N26" t="s">
        <v>11</v>
      </c>
    </row>
    <row r="27">
      <c r="A27" t="s">
        <v>11</v>
      </c>
      <c r="H27" t="s">
        <v>11</v>
      </c>
      <c r="K27" t="s">
        <v>11</v>
      </c>
      <c r="M27" t="s">
        <v>11</v>
      </c>
      <c r="N27" t="s">
        <v>11</v>
      </c>
    </row>
    <row r="28">
      <c r="A28" t="s">
        <v>11</v>
      </c>
      <c r="H28" t="s">
        <v>11</v>
      </c>
      <c r="K28" t="s">
        <v>11</v>
      </c>
      <c r="M28" t="s">
        <v>11</v>
      </c>
      <c r="N28" t="s">
        <v>11</v>
      </c>
    </row>
    <row r="29">
      <c r="A29" t="s">
        <v>11</v>
      </c>
      <c r="H29" t="s">
        <v>11</v>
      </c>
      <c r="K29" t="s">
        <v>11</v>
      </c>
      <c r="M29" t="s">
        <v>11</v>
      </c>
      <c r="N29" t="s">
        <v>11</v>
      </c>
    </row>
    <row r="30">
      <c r="A30" t="s">
        <v>11</v>
      </c>
      <c r="H30" t="s">
        <v>11</v>
      </c>
      <c r="K30" t="s">
        <v>11</v>
      </c>
      <c r="M30" t="s">
        <v>11</v>
      </c>
      <c r="N30" t="s">
        <v>11</v>
      </c>
    </row>
    <row r="31">
      <c r="A31" t="s">
        <v>11</v>
      </c>
      <c r="H31" t="s">
        <v>11</v>
      </c>
      <c r="K31" t="s">
        <v>11</v>
      </c>
      <c r="M31" t="s">
        <v>11</v>
      </c>
      <c r="N31" t="s">
        <v>11</v>
      </c>
    </row>
    <row r="32">
      <c r="A32" t="s">
        <v>11</v>
      </c>
      <c r="H32" t="s">
        <v>11</v>
      </c>
      <c r="K32" t="s">
        <v>11</v>
      </c>
      <c r="M32" t="s">
        <v>11</v>
      </c>
      <c r="N32" t="s">
        <v>11</v>
      </c>
    </row>
    <row r="33">
      <c r="A33" t="s">
        <v>11</v>
      </c>
      <c r="H33" t="s">
        <v>11</v>
      </c>
      <c r="K33" t="s">
        <v>11</v>
      </c>
      <c r="M33" t="s">
        <v>11</v>
      </c>
      <c r="N33" t="s">
        <v>11</v>
      </c>
    </row>
    <row r="34">
      <c r="A34" t="s">
        <v>11</v>
      </c>
      <c r="H34" t="s">
        <v>11</v>
      </c>
      <c r="K34" t="s">
        <v>11</v>
      </c>
      <c r="M34" t="s">
        <v>11</v>
      </c>
      <c r="N34" t="s">
        <v>11</v>
      </c>
    </row>
    <row r="35">
      <c r="A35" t="s">
        <v>11</v>
      </c>
      <c r="H35" t="s">
        <v>11</v>
      </c>
      <c r="K35" t="s">
        <v>11</v>
      </c>
      <c r="M35" t="s">
        <v>11</v>
      </c>
      <c r="N35" t="s">
        <v>11</v>
      </c>
    </row>
    <row r="36"/>
    <row r="37">
      <c r="A37" t="s">
        <v>201</v>
      </c>
    </row>
  </sheetData>
  <mergeCells count="2">
    <mergeCell ref="A1:P1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aa54d8fdda444d07"/>
    <tablePart r:id="R844b35c5ee444ce9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6" min="1" width="15"/>
  </cols>
  <sheetData>
    <row r="1" ht="32" customHeight="true">
      <c r="A1" s="8" t="s">
        <v>202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34" customHeight="true">
      <c r="A2" s="18" t="s">
        <v>144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/>
    <row r="4" ht="30" customHeight="true">
      <c r="A4" s="38" t="s">
        <v>95</v>
      </c>
      <c r="B4" s="38" t="str">
        <v>供应商/来源名称</v>
      </c>
      <c r="C4" s="38" t="str">
        <v>类型</v>
      </c>
      <c r="D4" s="38" t="str">
        <v>联系人</v>
      </c>
      <c r="E4" s="38" t="str">
        <v>联系方式</v>
      </c>
      <c r="F4" s="38" t="str">
        <v>质量等级</v>
      </c>
      <c r="G4" s="38" t="str">
        <v>默认检验方式</v>
      </c>
      <c r="H4" s="38" t="str">
        <v>默认回复日数</v>
      </c>
      <c r="I4" s="38" t="str">
        <v>证照/资质要求</v>
      </c>
      <c r="J4" s="38" t="str">
        <v>启用状態</v>
      </c>
      <c r="K4" s="38" t="s">
        <v>90</v>
      </c>
      <c r="N4" s="38" t="s">
        <v>96</v>
      </c>
      <c r="O4" s="38" t="str">
        <v>物料名称</v>
      </c>
      <c r="P4" s="38" t="str">
        <v>类别</v>
      </c>
      <c r="Q4" s="38" t="str">
        <v>规格型号</v>
      </c>
      <c r="R4" s="38" t="str">
        <v>单位</v>
      </c>
      <c r="S4" s="38" t="str">
        <v>默认检验方式</v>
      </c>
      <c r="T4" s="38" t="str">
        <v>默认抽样规则</v>
      </c>
      <c r="U4" s="38" t="str">
        <v>效期要求</v>
      </c>
      <c r="V4" s="38" t="str">
        <v>温控要求</v>
      </c>
      <c r="W4" s="38" t="str">
        <v>关键物料</v>
      </c>
      <c r="X4" s="38" t="s">
        <v>97</v>
      </c>
      <c r="Y4" s="38" t="s">
        <v>90</v>
      </c>
    </row>
    <row r="5" ht="22" customHeight="true">
      <c r="A5" s="54" t="str">
        <v>SUP-001</v>
      </c>
      <c r="B5" s="54" t="s">
        <v>138</v>
      </c>
      <c r="C5" s="54" t="s">
        <v>11</v>
      </c>
      <c r="D5" s="54" t="s">
        <v>89</v>
      </c>
      <c r="E5" s="54" t="s">
        <v>139</v>
      </c>
      <c r="F5" s="54" t="s">
        <v>140</v>
      </c>
      <c r="G5" s="54" t="s">
        <v>141</v>
      </c>
      <c r="H5" s="54" t="s">
        <v>142</v>
      </c>
      <c r="I5" s="54" t="s">
        <v>143</v>
      </c>
      <c r="J5" s="54" t="s">
        <v>145</v>
      </c>
      <c r="K5" s="54" t="s">
        <v>37</v>
      </c>
      <c r="L5" t="s">
        <v>38</v>
      </c>
      <c r="M5" t="s">
        <v>39</v>
      </c>
      <c r="N5" s="54" t="s">
        <v>40</v>
      </c>
      <c r="O5" s="54" t="s">
        <v>41</v>
      </c>
      <c r="P5" s="54" t="s">
        <v>42</v>
      </c>
      <c r="Q5" s="54" t="s">
        <v>43</v>
      </c>
      <c r="R5" s="54" t="s">
        <v>44</v>
      </c>
      <c r="S5" s="54" t="s">
        <v>45</v>
      </c>
      <c r="T5" s="54" t="s">
        <v>46</v>
      </c>
      <c r="U5" s="54" t="s">
        <v>47</v>
      </c>
      <c r="V5" s="54" t="s">
        <v>48</v>
      </c>
      <c r="W5" s="54" t="s">
        <v>49</v>
      </c>
      <c r="X5" s="54" t="s">
        <v>50</v>
      </c>
      <c r="Y5" s="54" t="s">
        <v>51</v>
      </c>
      <c r="Z5" t="s">
        <v>52</v>
      </c>
      <c r="AA5" t="s">
        <v>24</v>
      </c>
      <c r="AB5" t="s">
        <v>23</v>
      </c>
      <c r="AC5" t="s">
        <v>25</v>
      </c>
      <c r="AD5" t="s">
        <v>26</v>
      </c>
      <c r="AE5" t="s">
        <v>27</v>
      </c>
      <c r="AF5" t="s">
        <v>28</v>
      </c>
      <c r="AG5" t="s">
        <v>29</v>
      </c>
      <c r="AH5" t="s">
        <v>30</v>
      </c>
      <c r="AI5" t="s">
        <v>31</v>
      </c>
      <c r="AJ5" t="s">
        <v>32</v>
      </c>
      <c r="AK5" t="s">
        <v>33</v>
      </c>
      <c r="AL5" t="s">
        <v>34</v>
      </c>
      <c r="AM5" t="s">
        <v>35</v>
      </c>
      <c r="AN5" t="s">
        <v>36</v>
      </c>
      <c r="AO5" t="s">
        <v>11</v>
      </c>
    </row>
    <row r="6" ht="22" customHeight="true">
      <c r="A6" s="54" t="str">
        <v>SUP-002</v>
      </c>
      <c r="B6" s="54" t="str">
        <v>北方包装</v>
      </c>
      <c r="C6" s="54" t="str">
        <v>供应商</v>
      </c>
      <c r="D6" s="54" t="str">
        <v>刘敏</v>
      </c>
      <c r="E6" s="54" t="str">
        <v>liumin@example.com</v>
      </c>
      <c r="F6" s="54" t="str">
        <v>B</v>
      </c>
      <c r="G6" s="54" t="str">
        <v>加严抽检</v>
      </c>
      <c r="H6" s="54" t="n">
        <v>3</v>
      </c>
      <c r="I6" s="54" t="str">
        <v>包装检测报告</v>
      </c>
      <c r="J6" s="54" t="s">
        <v>98</v>
      </c>
      <c r="K6" s="54" t="s">
        <v>11</v>
      </c>
      <c r="L6" t="s">
        <v>11</v>
      </c>
      <c r="M6" t="s">
        <v>11</v>
      </c>
      <c r="N6" s="54" t="s">
        <v>11</v>
      </c>
      <c r="O6" s="54" t="s">
        <v>11</v>
      </c>
      <c r="P6" s="54" t="s">
        <v>11</v>
      </c>
      <c r="Q6" s="54" t="s">
        <v>11</v>
      </c>
      <c r="R6" s="54" t="s">
        <v>11</v>
      </c>
      <c r="S6" s="54" t="s">
        <v>11</v>
      </c>
      <c r="T6" s="54" t="s">
        <v>11</v>
      </c>
      <c r="U6" s="54" t="s">
        <v>11</v>
      </c>
      <c r="V6" s="54" t="s">
        <v>11</v>
      </c>
      <c r="W6" s="54" t="s">
        <v>11</v>
      </c>
      <c r="X6" s="54" t="s">
        <v>11</v>
      </c>
      <c r="Y6" s="54" t="s">
        <v>11</v>
      </c>
      <c r="Z6" t="s">
        <v>11</v>
      </c>
      <c r="AA6" t="s">
        <v>11</v>
      </c>
      <c r="AB6" t="s">
        <v>11</v>
      </c>
      <c r="AC6" t="s">
        <v>11</v>
      </c>
      <c r="AD6" t="s">
        <v>11</v>
      </c>
      <c r="AE6" t="s">
        <v>11</v>
      </c>
      <c r="AF6" t="s">
        <v>11</v>
      </c>
      <c r="AG6" t="s">
        <v>11</v>
      </c>
      <c r="AH6" t="s">
        <v>11</v>
      </c>
      <c r="AI6" t="s">
        <v>11</v>
      </c>
      <c r="AJ6" t="s">
        <v>11</v>
      </c>
      <c r="AK6" t="s">
        <v>11</v>
      </c>
      <c r="AL6" t="s">
        <v>11</v>
      </c>
      <c r="AM6" t="s">
        <v>11</v>
      </c>
      <c r="AN6" t="s">
        <v>11</v>
      </c>
      <c r="AO6" t="s">
        <v>11</v>
      </c>
    </row>
    <row r="7" ht="22" customHeight="true">
      <c r="A7" s="54" t="s">
        <v>5</v>
      </c>
      <c r="B7" s="54" t="s">
        <v>149</v>
      </c>
      <c r="C7" s="54" t="s">
        <v>150</v>
      </c>
      <c r="D7" s="54" t="s">
        <v>125</v>
      </c>
      <c r="E7" s="54" t="s">
        <v>3</v>
      </c>
      <c r="F7" s="54" t="s">
        <v>37</v>
      </c>
      <c r="G7" s="54" t="s">
        <v>39</v>
      </c>
      <c r="H7" s="54" t="s">
        <v>37</v>
      </c>
      <c r="I7" s="54" t="s">
        <v>39</v>
      </c>
      <c r="J7" s="54" t="s">
        <v>5</v>
      </c>
      <c r="K7" s="54" t="s">
        <v>144</v>
      </c>
      <c r="L7" t="s">
        <v>144</v>
      </c>
      <c r="M7" t="s">
        <v>144</v>
      </c>
      <c r="N7" s="54" t="s">
        <v>11</v>
      </c>
      <c r="O7" s="54" t="s">
        <v>11</v>
      </c>
      <c r="P7" s="54" t="s">
        <v>11</v>
      </c>
      <c r="Q7" s="54" t="s">
        <v>11</v>
      </c>
      <c r="R7" s="54" t="s">
        <v>11</v>
      </c>
      <c r="S7" s="54" t="s">
        <v>11</v>
      </c>
      <c r="T7" s="54" t="s">
        <v>11</v>
      </c>
      <c r="U7" s="54" t="s">
        <v>11</v>
      </c>
      <c r="V7" s="54" t="s">
        <v>11</v>
      </c>
      <c r="W7" s="54" t="s">
        <v>11</v>
      </c>
      <c r="X7" s="54" t="s">
        <v>11</v>
      </c>
      <c r="Y7" s="54" t="s">
        <v>11</v>
      </c>
      <c r="Z7" t="s">
        <v>11</v>
      </c>
      <c r="AA7" t="s">
        <v>11</v>
      </c>
      <c r="AB7" t="s">
        <v>11</v>
      </c>
      <c r="AC7" t="s">
        <v>11</v>
      </c>
      <c r="AD7" t="s">
        <v>11</v>
      </c>
      <c r="AE7" t="s">
        <v>11</v>
      </c>
      <c r="AF7" t="s">
        <v>11</v>
      </c>
      <c r="AG7" t="s">
        <v>11</v>
      </c>
      <c r="AH7" t="s">
        <v>11</v>
      </c>
      <c r="AI7" t="s">
        <v>11</v>
      </c>
      <c r="AJ7" t="s">
        <v>11</v>
      </c>
      <c r="AK7" t="s">
        <v>11</v>
      </c>
      <c r="AL7" t="s">
        <v>11</v>
      </c>
      <c r="AM7" t="s">
        <v>11</v>
      </c>
      <c r="AN7" t="s">
        <v>11</v>
      </c>
      <c r="AO7" t="s">
        <v>11</v>
      </c>
    </row>
    <row r="8" ht="22" customHeight="true">
      <c r="A8" s="54" t="s">
        <v>2</v>
      </c>
      <c r="B8" s="54" t="s">
        <v>155</v>
      </c>
      <c r="C8" s="54" t="s">
        <v>150</v>
      </c>
      <c r="D8" s="54" t="s">
        <v>125</v>
      </c>
      <c r="E8" s="54" t="s">
        <v>9</v>
      </c>
      <c r="F8" s="54" t="s">
        <v>40</v>
      </c>
      <c r="G8" s="54" t="s">
        <v>44</v>
      </c>
      <c r="H8" s="54" t="s">
        <v>40</v>
      </c>
      <c r="I8" s="54" t="s">
        <v>44</v>
      </c>
      <c r="J8" s="54" t="s">
        <v>5</v>
      </c>
      <c r="K8" s="54" t="s">
        <v>11</v>
      </c>
      <c r="L8" t="s">
        <v>11</v>
      </c>
      <c r="M8" t="s">
        <v>11</v>
      </c>
      <c r="N8" s="54" t="s">
        <v>144</v>
      </c>
      <c r="O8" s="54" t="s">
        <v>144</v>
      </c>
      <c r="P8" s="54" t="s">
        <v>144</v>
      </c>
      <c r="Q8" s="54" t="s">
        <v>144</v>
      </c>
      <c r="R8" s="54" t="s">
        <v>144</v>
      </c>
      <c r="S8" s="54" t="s">
        <v>11</v>
      </c>
      <c r="T8" s="54" t="s">
        <v>11</v>
      </c>
      <c r="U8" s="54" t="s">
        <v>11</v>
      </c>
      <c r="V8" s="54" t="s">
        <v>11</v>
      </c>
      <c r="W8" s="54" t="s">
        <v>11</v>
      </c>
      <c r="X8" s="54" t="s">
        <v>11</v>
      </c>
      <c r="Y8" s="54" t="s">
        <v>11</v>
      </c>
      <c r="Z8" t="s">
        <v>11</v>
      </c>
      <c r="AA8" t="s">
        <v>11</v>
      </c>
      <c r="AB8" t="s">
        <v>11</v>
      </c>
      <c r="AC8" t="s">
        <v>11</v>
      </c>
      <c r="AD8" t="s">
        <v>11</v>
      </c>
      <c r="AE8" t="s">
        <v>11</v>
      </c>
      <c r="AF8" t="s">
        <v>11</v>
      </c>
      <c r="AG8" t="s">
        <v>11</v>
      </c>
      <c r="AH8" t="s">
        <v>11</v>
      </c>
      <c r="AI8" t="s">
        <v>11</v>
      </c>
      <c r="AJ8" t="s">
        <v>11</v>
      </c>
      <c r="AK8" t="s">
        <v>11</v>
      </c>
      <c r="AL8" t="s">
        <v>11</v>
      </c>
      <c r="AM8" t="s">
        <v>11</v>
      </c>
      <c r="AN8" t="s">
        <v>11</v>
      </c>
      <c r="AO8" t="s">
        <v>11</v>
      </c>
    </row>
    <row r="9" ht="22" customHeight="true">
      <c r="A9" s="54" t="s">
        <v>6</v>
      </c>
      <c r="B9" s="54" t="s">
        <v>159</v>
      </c>
      <c r="C9" s="54" t="s">
        <v>160</v>
      </c>
      <c r="D9" s="54" t="s">
        <v>125</v>
      </c>
      <c r="E9" s="54" t="s">
        <v>8</v>
      </c>
      <c r="F9" s="54" t="s">
        <v>45</v>
      </c>
      <c r="G9" s="54" t="s">
        <v>46</v>
      </c>
      <c r="H9" s="54" t="s">
        <v>45</v>
      </c>
      <c r="I9" s="54" t="s">
        <v>46</v>
      </c>
      <c r="J9" s="54" t="s">
        <v>5</v>
      </c>
      <c r="K9" s="54" t="s">
        <v>11</v>
      </c>
      <c r="L9" t="s">
        <v>11</v>
      </c>
      <c r="M9" t="s">
        <v>11</v>
      </c>
      <c r="N9" s="54" t="s">
        <v>11</v>
      </c>
      <c r="O9" s="54" t="s">
        <v>11</v>
      </c>
      <c r="P9" s="54" t="s">
        <v>11</v>
      </c>
      <c r="Q9" s="54" t="s">
        <v>11</v>
      </c>
      <c r="R9" s="54" t="s">
        <v>11</v>
      </c>
      <c r="S9" s="54" t="s">
        <v>144</v>
      </c>
      <c r="T9" s="54" t="s">
        <v>144</v>
      </c>
      <c r="U9" s="54" t="s">
        <v>11</v>
      </c>
      <c r="V9" s="54" t="s">
        <v>11</v>
      </c>
      <c r="W9" s="54" t="s">
        <v>11</v>
      </c>
      <c r="X9" s="54" t="s">
        <v>11</v>
      </c>
      <c r="Y9" s="54" t="s">
        <v>11</v>
      </c>
      <c r="Z9" t="s">
        <v>11</v>
      </c>
      <c r="AA9" t="s">
        <v>11</v>
      </c>
      <c r="AB9" t="s">
        <v>11</v>
      </c>
      <c r="AC9" t="s">
        <v>11</v>
      </c>
      <c r="AD9" t="s">
        <v>11</v>
      </c>
      <c r="AE9" t="s">
        <v>11</v>
      </c>
      <c r="AF9" t="s">
        <v>11</v>
      </c>
      <c r="AG9" t="s">
        <v>11</v>
      </c>
      <c r="AH9" t="s">
        <v>11</v>
      </c>
      <c r="AI9" t="s">
        <v>11</v>
      </c>
      <c r="AJ9" t="s">
        <v>11</v>
      </c>
      <c r="AK9" t="s">
        <v>11</v>
      </c>
      <c r="AL9" t="s">
        <v>11</v>
      </c>
      <c r="AM9" t="s">
        <v>11</v>
      </c>
      <c r="AN9" t="s">
        <v>11</v>
      </c>
      <c r="AO9" t="s">
        <v>11</v>
      </c>
    </row>
    <row r="10" ht="22" customHeight="true">
      <c r="A10" s="54" t="s">
        <v>3</v>
      </c>
      <c r="B10" s="54" t="s">
        <v>161</v>
      </c>
      <c r="C10" s="54" t="s">
        <v>162</v>
      </c>
      <c r="D10" s="54" t="s">
        <v>125</v>
      </c>
      <c r="E10" s="54" t="s">
        <v>9</v>
      </c>
      <c r="F10" s="54" t="s">
        <v>47</v>
      </c>
      <c r="G10" s="54" t="s">
        <v>50</v>
      </c>
      <c r="H10" s="54" t="s">
        <v>47</v>
      </c>
      <c r="I10" s="54" t="s">
        <v>50</v>
      </c>
      <c r="J10" s="54" t="s">
        <v>5</v>
      </c>
      <c r="K10" s="54" t="s">
        <v>11</v>
      </c>
      <c r="L10" t="s">
        <v>11</v>
      </c>
      <c r="M10" t="s">
        <v>11</v>
      </c>
      <c r="N10" s="54" t="s">
        <v>11</v>
      </c>
      <c r="O10" s="54" t="s">
        <v>11</v>
      </c>
      <c r="P10" s="54" t="s">
        <v>11</v>
      </c>
      <c r="Q10" s="54" t="s">
        <v>11</v>
      </c>
      <c r="R10" s="54" t="s">
        <v>11</v>
      </c>
      <c r="S10" s="54" t="s">
        <v>11</v>
      </c>
      <c r="T10" s="54" t="s">
        <v>11</v>
      </c>
      <c r="U10" s="54" t="s">
        <v>144</v>
      </c>
      <c r="V10" s="54" t="s">
        <v>144</v>
      </c>
      <c r="W10" s="54" t="s">
        <v>144</v>
      </c>
      <c r="X10" s="54" t="s">
        <v>144</v>
      </c>
      <c r="Y10" s="54" t="s">
        <v>11</v>
      </c>
      <c r="Z10" t="s">
        <v>11</v>
      </c>
      <c r="AA10" t="s">
        <v>11</v>
      </c>
      <c r="AB10" t="s">
        <v>11</v>
      </c>
      <c r="AC10" t="s">
        <v>11</v>
      </c>
      <c r="AD10" t="s">
        <v>11</v>
      </c>
      <c r="AE10" t="s">
        <v>11</v>
      </c>
      <c r="AF10" t="s">
        <v>11</v>
      </c>
      <c r="AG10" t="s">
        <v>11</v>
      </c>
      <c r="AH10" t="s">
        <v>11</v>
      </c>
      <c r="AI10" t="s">
        <v>11</v>
      </c>
      <c r="AJ10" t="s">
        <v>11</v>
      </c>
      <c r="AK10" t="s">
        <v>11</v>
      </c>
      <c r="AL10" t="s">
        <v>11</v>
      </c>
      <c r="AM10" t="s">
        <v>11</v>
      </c>
      <c r="AN10" t="s">
        <v>11</v>
      </c>
      <c r="AO10" t="s">
        <v>11</v>
      </c>
    </row>
    <row r="11" ht="22" customHeight="true">
      <c r="A11" s="54" t="s">
        <v>8</v>
      </c>
      <c r="B11" s="54" t="s">
        <v>11</v>
      </c>
      <c r="C11" s="54" t="s">
        <v>164</v>
      </c>
      <c r="D11" s="54" t="s">
        <v>124</v>
      </c>
      <c r="E11" s="54" t="s">
        <v>8</v>
      </c>
      <c r="F11" s="54" t="s">
        <v>49</v>
      </c>
      <c r="G11" s="54" t="s">
        <v>52</v>
      </c>
      <c r="H11" s="54" t="s">
        <v>49</v>
      </c>
      <c r="I11" s="54" t="s">
        <v>11</v>
      </c>
      <c r="J11" s="54" t="s">
        <v>53</v>
      </c>
      <c r="K11" s="54" t="s">
        <v>11</v>
      </c>
      <c r="L11" t="s">
        <v>11</v>
      </c>
      <c r="M11" t="s">
        <v>11</v>
      </c>
      <c r="N11" s="54" t="s">
        <v>11</v>
      </c>
      <c r="O11" s="54" t="s">
        <v>11</v>
      </c>
      <c r="P11" s="54" t="s">
        <v>11</v>
      </c>
      <c r="Q11" s="54" t="s">
        <v>11</v>
      </c>
      <c r="R11" s="54" t="s">
        <v>11</v>
      </c>
      <c r="S11" s="54" t="s">
        <v>11</v>
      </c>
      <c r="T11" s="54" t="s">
        <v>11</v>
      </c>
      <c r="U11" s="54" t="s">
        <v>11</v>
      </c>
      <c r="V11" s="54" t="s">
        <v>11</v>
      </c>
      <c r="W11" s="54" t="s">
        <v>144</v>
      </c>
      <c r="X11" s="54" t="s">
        <v>144</v>
      </c>
      <c r="Y11" s="54" t="s">
        <v>144</v>
      </c>
      <c r="Z11" t="s">
        <v>144</v>
      </c>
      <c r="AA11" t="s">
        <v>144</v>
      </c>
      <c r="AB11" t="s">
        <v>144</v>
      </c>
      <c r="AC11" t="s">
        <v>11</v>
      </c>
      <c r="AD11" t="s">
        <v>11</v>
      </c>
      <c r="AE11" t="s">
        <v>11</v>
      </c>
      <c r="AF11" t="s">
        <v>11</v>
      </c>
      <c r="AG11" t="s">
        <v>11</v>
      </c>
      <c r="AH11" t="s">
        <v>11</v>
      </c>
      <c r="AI11" t="s">
        <v>11</v>
      </c>
      <c r="AJ11" t="s">
        <v>11</v>
      </c>
      <c r="AK11" t="s">
        <v>11</v>
      </c>
      <c r="AL11" t="s">
        <v>11</v>
      </c>
      <c r="AM11" t="s">
        <v>11</v>
      </c>
      <c r="AN11" t="s">
        <v>11</v>
      </c>
      <c r="AO11" t="s">
        <v>11</v>
      </c>
    </row>
    <row r="12" ht="22" customHeight="true">
      <c r="A12" s="54" t="s">
        <v>9</v>
      </c>
      <c r="B12" s="54" t="s">
        <v>166</v>
      </c>
      <c r="C12" s="54" t="s">
        <v>167</v>
      </c>
      <c r="D12" s="54" t="s">
        <v>124</v>
      </c>
      <c r="E12" s="54" t="s">
        <v>12</v>
      </c>
      <c r="F12" s="54" t="s">
        <v>24</v>
      </c>
      <c r="G12" s="54" t="s">
        <v>23</v>
      </c>
      <c r="H12" s="54" t="s">
        <v>24</v>
      </c>
      <c r="I12" s="54" t="s">
        <v>11</v>
      </c>
      <c r="J12" s="54" t="s">
        <v>54</v>
      </c>
      <c r="K12" s="54" t="s">
        <v>11</v>
      </c>
      <c r="L12" t="s">
        <v>11</v>
      </c>
      <c r="M12" t="s">
        <v>11</v>
      </c>
      <c r="N12" s="54" t="s">
        <v>11</v>
      </c>
      <c r="O12" s="54" t="s">
        <v>11</v>
      </c>
      <c r="P12" s="54" t="s">
        <v>11</v>
      </c>
      <c r="Q12" s="54" t="s">
        <v>11</v>
      </c>
      <c r="R12" s="54" t="s">
        <v>11</v>
      </c>
      <c r="S12" s="54" t="s">
        <v>11</v>
      </c>
      <c r="T12" s="54" t="s">
        <v>11</v>
      </c>
      <c r="U12" s="54" t="s">
        <v>11</v>
      </c>
      <c r="V12" s="54" t="s">
        <v>11</v>
      </c>
      <c r="W12" s="54" t="s">
        <v>11</v>
      </c>
      <c r="X12" s="54" t="s">
        <v>11</v>
      </c>
      <c r="Y12" s="54" t="s">
        <v>11</v>
      </c>
      <c r="Z12" t="s">
        <v>11</v>
      </c>
      <c r="AA12" t="s">
        <v>144</v>
      </c>
      <c r="AB12" t="s">
        <v>144</v>
      </c>
      <c r="AC12" t="s">
        <v>11</v>
      </c>
      <c r="AD12" t="s">
        <v>11</v>
      </c>
      <c r="AE12" t="s">
        <v>11</v>
      </c>
      <c r="AF12" t="s">
        <v>11</v>
      </c>
      <c r="AG12" t="s">
        <v>11</v>
      </c>
      <c r="AH12" t="s">
        <v>11</v>
      </c>
      <c r="AI12" t="s">
        <v>11</v>
      </c>
      <c r="AJ12" t="s">
        <v>11</v>
      </c>
      <c r="AK12" t="s">
        <v>11</v>
      </c>
      <c r="AL12" t="s">
        <v>11</v>
      </c>
      <c r="AM12" t="s">
        <v>11</v>
      </c>
      <c r="AN12" t="s">
        <v>11</v>
      </c>
      <c r="AO12" t="s">
        <v>11</v>
      </c>
    </row>
    <row r="13" ht="22" customHeight="true">
      <c r="A13" s="54" t="s">
        <v>10</v>
      </c>
      <c r="B13" s="54" t="s">
        <v>169</v>
      </c>
      <c r="C13" s="54" t="s">
        <v>164</v>
      </c>
      <c r="D13" s="54" t="s">
        <v>122</v>
      </c>
      <c r="E13" s="54" t="s">
        <v>3</v>
      </c>
      <c r="F13" s="54" t="s">
        <v>25</v>
      </c>
      <c r="G13" s="54" t="s">
        <v>28</v>
      </c>
      <c r="H13" s="54" t="s">
        <v>11</v>
      </c>
      <c r="I13" s="54" t="s">
        <v>11</v>
      </c>
      <c r="J13" s="54" t="s">
        <v>7</v>
      </c>
      <c r="K13" s="54" t="s">
        <v>11</v>
      </c>
      <c r="L13" t="s">
        <v>11</v>
      </c>
      <c r="M13" t="s">
        <v>11</v>
      </c>
      <c r="N13" s="54" t="s">
        <v>11</v>
      </c>
      <c r="O13" s="54" t="s">
        <v>11</v>
      </c>
      <c r="P13" s="54" t="s">
        <v>11</v>
      </c>
      <c r="Q13" s="54" t="s">
        <v>11</v>
      </c>
      <c r="R13" s="54" t="s">
        <v>11</v>
      </c>
      <c r="S13" s="54" t="s">
        <v>11</v>
      </c>
      <c r="T13" s="54" t="s">
        <v>11</v>
      </c>
      <c r="U13" s="54" t="s">
        <v>11</v>
      </c>
      <c r="V13" s="54" t="s">
        <v>11</v>
      </c>
      <c r="W13" s="54" t="s">
        <v>11</v>
      </c>
      <c r="X13" s="54" t="s">
        <v>11</v>
      </c>
      <c r="Y13" s="54" t="s">
        <v>11</v>
      </c>
      <c r="Z13" t="s">
        <v>11</v>
      </c>
      <c r="AA13" t="s">
        <v>11</v>
      </c>
      <c r="AB13" t="s">
        <v>11</v>
      </c>
      <c r="AC13" t="s">
        <v>55</v>
      </c>
      <c r="AD13" t="s">
        <v>55</v>
      </c>
      <c r="AE13" t="s">
        <v>55</v>
      </c>
      <c r="AF13" t="s">
        <v>55</v>
      </c>
      <c r="AG13" t="s">
        <v>11</v>
      </c>
      <c r="AH13" t="s">
        <v>11</v>
      </c>
      <c r="AI13" t="s">
        <v>11</v>
      </c>
      <c r="AJ13" t="s">
        <v>11</v>
      </c>
      <c r="AK13" t="s">
        <v>11</v>
      </c>
      <c r="AL13" t="s">
        <v>11</v>
      </c>
      <c r="AM13" t="s">
        <v>11</v>
      </c>
      <c r="AN13" t="s">
        <v>11</v>
      </c>
      <c r="AO13" t="s">
        <v>11</v>
      </c>
    </row>
    <row r="14" ht="22" customHeight="true">
      <c r="A14" s="54" t="s">
        <v>12</v>
      </c>
      <c r="B14" s="54" t="s">
        <v>92</v>
      </c>
      <c r="C14" s="54" t="s">
        <v>172</v>
      </c>
      <c r="D14" s="54" t="s">
        <v>122</v>
      </c>
      <c r="E14" s="54" t="s">
        <v>14</v>
      </c>
      <c r="F14" s="54" t="s">
        <v>29</v>
      </c>
      <c r="G14" s="54" t="s">
        <v>36</v>
      </c>
      <c r="H14" s="54" t="s">
        <v>11</v>
      </c>
      <c r="I14" s="54" t="s">
        <v>11</v>
      </c>
      <c r="J14" s="54" t="s">
        <v>7</v>
      </c>
      <c r="K14" s="54" t="s">
        <v>11</v>
      </c>
      <c r="L14" t="s">
        <v>11</v>
      </c>
      <c r="M14" t="s">
        <v>11</v>
      </c>
      <c r="N14" s="54" t="s">
        <v>11</v>
      </c>
      <c r="O14" s="54" t="s">
        <v>11</v>
      </c>
      <c r="P14" s="54" t="s">
        <v>11</v>
      </c>
      <c r="Q14" s="54" t="s">
        <v>11</v>
      </c>
      <c r="R14" s="54" t="s">
        <v>11</v>
      </c>
      <c r="S14" s="54" t="s">
        <v>11</v>
      </c>
      <c r="T14" s="54" t="s">
        <v>11</v>
      </c>
      <c r="U14" s="54" t="s">
        <v>11</v>
      </c>
      <c r="V14" s="54" t="s">
        <v>11</v>
      </c>
      <c r="W14" s="54" t="s">
        <v>11</v>
      </c>
      <c r="X14" s="54" t="s">
        <v>11</v>
      </c>
      <c r="Y14" s="54" t="s">
        <v>11</v>
      </c>
      <c r="Z14" t="s">
        <v>11</v>
      </c>
      <c r="AA14" t="s">
        <v>11</v>
      </c>
      <c r="AB14" t="s">
        <v>11</v>
      </c>
      <c r="AC14" t="s">
        <v>11</v>
      </c>
      <c r="AD14" t="s">
        <v>11</v>
      </c>
      <c r="AE14" t="s">
        <v>11</v>
      </c>
      <c r="AF14" t="s">
        <v>11</v>
      </c>
      <c r="AG14" t="s">
        <v>55</v>
      </c>
      <c r="AH14" t="s">
        <v>55</v>
      </c>
      <c r="AI14" t="s">
        <v>55</v>
      </c>
      <c r="AJ14" t="s">
        <v>55</v>
      </c>
      <c r="AK14" t="s">
        <v>55</v>
      </c>
      <c r="AL14" t="s">
        <v>55</v>
      </c>
      <c r="AM14" t="s">
        <v>55</v>
      </c>
      <c r="AN14" t="s">
        <v>55</v>
      </c>
      <c r="AO14" t="s">
        <v>11</v>
      </c>
    </row>
    <row r="15" ht="22" customHeight="true">
      <c r="A15" s="54" t="s">
        <v>13</v>
      </c>
      <c r="B15" s="54" t="s">
        <v>174</v>
      </c>
      <c r="C15" s="54" t="s">
        <v>175</v>
      </c>
      <c r="D15" s="54" t="s">
        <v>122</v>
      </c>
      <c r="E15" s="54" t="s">
        <v>3</v>
      </c>
      <c r="F15" s="54" t="s">
        <v>56</v>
      </c>
      <c r="G15" s="54" t="s">
        <v>57</v>
      </c>
      <c r="H15" s="54" t="s">
        <v>11</v>
      </c>
      <c r="I15" s="54" t="s">
        <v>11</v>
      </c>
      <c r="J15" s="54" t="s">
        <v>7</v>
      </c>
      <c r="K15" s="54" t="s">
        <v>11</v>
      </c>
      <c r="L15" t="s">
        <v>11</v>
      </c>
      <c r="M15" t="s">
        <v>11</v>
      </c>
      <c r="N15" s="54" t="s">
        <v>11</v>
      </c>
      <c r="O15" s="54" t="s">
        <v>11</v>
      </c>
      <c r="P15" s="54" t="s">
        <v>11</v>
      </c>
      <c r="Q15" s="54" t="s">
        <v>11</v>
      </c>
      <c r="R15" s="54" t="s">
        <v>11</v>
      </c>
      <c r="S15" s="54" t="s">
        <v>11</v>
      </c>
      <c r="T15" s="54" t="s">
        <v>11</v>
      </c>
      <c r="U15" s="54" t="s">
        <v>11</v>
      </c>
      <c r="V15" s="54" t="s">
        <v>11</v>
      </c>
      <c r="W15" s="54" t="s">
        <v>11</v>
      </c>
      <c r="X15" s="54" t="s">
        <v>11</v>
      </c>
      <c r="Y15" s="54" t="s">
        <v>11</v>
      </c>
      <c r="Z15" t="s">
        <v>11</v>
      </c>
      <c r="AA15" t="s">
        <v>11</v>
      </c>
      <c r="AB15" t="s">
        <v>11</v>
      </c>
      <c r="AC15" t="s">
        <v>11</v>
      </c>
      <c r="AD15" t="s">
        <v>11</v>
      </c>
      <c r="AE15" t="s">
        <v>11</v>
      </c>
      <c r="AF15" t="s">
        <v>11</v>
      </c>
      <c r="AG15" t="s">
        <v>11</v>
      </c>
      <c r="AH15" t="s">
        <v>11</v>
      </c>
      <c r="AI15" t="s">
        <v>11</v>
      </c>
      <c r="AJ15" t="s">
        <v>11</v>
      </c>
      <c r="AK15" t="s">
        <v>11</v>
      </c>
      <c r="AL15" t="s">
        <v>11</v>
      </c>
      <c r="AM15" t="s">
        <v>11</v>
      </c>
      <c r="AN15" t="s">
        <v>11</v>
      </c>
      <c r="AO15" t="s">
        <v>11</v>
      </c>
    </row>
    <row r="16" ht="22" customHeight="true">
      <c r="A16" s="54" t="s">
        <v>14</v>
      </c>
      <c r="B16" s="54" t="s">
        <v>11</v>
      </c>
      <c r="C16" s="54" t="s">
        <v>178</v>
      </c>
      <c r="D16" s="54" t="s">
        <v>122</v>
      </c>
      <c r="E16" s="54" t="s">
        <v>3</v>
      </c>
      <c r="F16" s="54" t="s">
        <v>58</v>
      </c>
      <c r="G16" s="54" t="s">
        <v>59</v>
      </c>
      <c r="H16" s="54" t="s">
        <v>11</v>
      </c>
      <c r="I16" s="54" t="s">
        <v>11</v>
      </c>
      <c r="J16" s="54" t="s">
        <v>7</v>
      </c>
      <c r="K16" s="54" t="s">
        <v>11</v>
      </c>
      <c r="L16" t="s">
        <v>11</v>
      </c>
      <c r="M16" t="s">
        <v>11</v>
      </c>
      <c r="N16" s="54" t="s">
        <v>11</v>
      </c>
      <c r="O16" s="54" t="s">
        <v>11</v>
      </c>
      <c r="P16" s="54" t="s">
        <v>11</v>
      </c>
      <c r="Q16" s="54" t="s">
        <v>11</v>
      </c>
      <c r="R16" s="54" t="s">
        <v>11</v>
      </c>
      <c r="S16" s="54" t="s">
        <v>11</v>
      </c>
      <c r="T16" s="54" t="s">
        <v>11</v>
      </c>
      <c r="U16" s="54" t="s">
        <v>11</v>
      </c>
      <c r="V16" s="54" t="s">
        <v>11</v>
      </c>
      <c r="W16" s="54" t="s">
        <v>11</v>
      </c>
      <c r="X16" s="54" t="s">
        <v>11</v>
      </c>
      <c r="Y16" s="54" t="s">
        <v>11</v>
      </c>
      <c r="Z16" t="s">
        <v>11</v>
      </c>
      <c r="AA16" t="s">
        <v>11</v>
      </c>
      <c r="AB16" t="s">
        <v>11</v>
      </c>
      <c r="AC16" t="s">
        <v>11</v>
      </c>
      <c r="AD16" t="s">
        <v>11</v>
      </c>
      <c r="AE16" t="s">
        <v>11</v>
      </c>
      <c r="AF16" t="s">
        <v>11</v>
      </c>
      <c r="AG16" t="s">
        <v>11</v>
      </c>
      <c r="AH16" t="s">
        <v>11</v>
      </c>
      <c r="AI16" t="s">
        <v>11</v>
      </c>
      <c r="AJ16" t="s">
        <v>11</v>
      </c>
      <c r="AK16" t="s">
        <v>11</v>
      </c>
      <c r="AL16" t="s">
        <v>11</v>
      </c>
      <c r="AM16" t="s">
        <v>11</v>
      </c>
      <c r="AN16" t="s">
        <v>11</v>
      </c>
      <c r="AO16" t="s">
        <v>11</v>
      </c>
    </row>
    <row r="17" ht="22" customHeight="true">
      <c r="A17" s="54" t="s">
        <v>15</v>
      </c>
      <c r="B17" s="54" t="s">
        <v>180</v>
      </c>
      <c r="C17" s="54" t="s">
        <v>181</v>
      </c>
      <c r="D17" s="54" t="s">
        <v>122</v>
      </c>
      <c r="E17" s="54" t="s">
        <v>8</v>
      </c>
      <c r="F17" s="54" t="s">
        <v>60</v>
      </c>
      <c r="G17" s="54" t="s">
        <v>61</v>
      </c>
      <c r="H17" s="54" t="s">
        <v>11</v>
      </c>
      <c r="I17" s="54" t="s">
        <v>11</v>
      </c>
      <c r="J17" s="54" t="s">
        <v>7</v>
      </c>
      <c r="K17" s="54" t="s">
        <v>11</v>
      </c>
      <c r="L17" t="s">
        <v>11</v>
      </c>
      <c r="M17" t="s">
        <v>11</v>
      </c>
      <c r="N17" s="54" t="s">
        <v>11</v>
      </c>
      <c r="O17" s="54" t="s">
        <v>11</v>
      </c>
      <c r="P17" s="54" t="s">
        <v>11</v>
      </c>
      <c r="Q17" s="54" t="s">
        <v>11</v>
      </c>
      <c r="R17" s="54" t="s">
        <v>11</v>
      </c>
      <c r="S17" s="54" t="s">
        <v>11</v>
      </c>
      <c r="T17" s="54" t="s">
        <v>11</v>
      </c>
      <c r="U17" s="54" t="s">
        <v>11</v>
      </c>
      <c r="V17" s="54" t="s">
        <v>11</v>
      </c>
      <c r="W17" s="54" t="s">
        <v>11</v>
      </c>
      <c r="X17" s="54" t="s">
        <v>11</v>
      </c>
      <c r="Y17" s="54" t="s">
        <v>11</v>
      </c>
      <c r="Z17" t="s">
        <v>11</v>
      </c>
      <c r="AA17" t="s">
        <v>11</v>
      </c>
      <c r="AB17" t="s">
        <v>11</v>
      </c>
      <c r="AC17" t="s">
        <v>11</v>
      </c>
      <c r="AD17" t="s">
        <v>11</v>
      </c>
      <c r="AE17" t="s">
        <v>11</v>
      </c>
      <c r="AF17" t="s">
        <v>11</v>
      </c>
      <c r="AG17" t="s">
        <v>11</v>
      </c>
      <c r="AH17" t="s">
        <v>11</v>
      </c>
      <c r="AI17" t="s">
        <v>11</v>
      </c>
      <c r="AJ17" t="s">
        <v>11</v>
      </c>
      <c r="AK17" t="s">
        <v>11</v>
      </c>
      <c r="AL17" t="s">
        <v>11</v>
      </c>
      <c r="AM17" t="s">
        <v>11</v>
      </c>
      <c r="AN17" t="s">
        <v>11</v>
      </c>
      <c r="AO17" t="s">
        <v>11</v>
      </c>
    </row>
    <row r="18" ht="22" customHeight="true">
      <c r="A18" s="54" t="s">
        <v>16</v>
      </c>
      <c r="B18" s="54" t="s">
        <v>184</v>
      </c>
      <c r="C18" s="54" t="s">
        <v>185</v>
      </c>
      <c r="D18" s="54" t="s">
        <v>122</v>
      </c>
      <c r="E18" s="54" t="s">
        <v>8</v>
      </c>
      <c r="F18" s="54" t="s">
        <v>60</v>
      </c>
      <c r="G18" s="54" t="s">
        <v>62</v>
      </c>
      <c r="H18" s="54" t="s">
        <v>11</v>
      </c>
      <c r="I18" s="54" t="s">
        <v>11</v>
      </c>
      <c r="J18" s="54" t="s">
        <v>7</v>
      </c>
      <c r="K18" s="54" t="s">
        <v>11</v>
      </c>
      <c r="L18" t="s">
        <v>11</v>
      </c>
      <c r="M18" t="s">
        <v>11</v>
      </c>
      <c r="N18" s="54" t="s">
        <v>11</v>
      </c>
      <c r="O18" s="54" t="s">
        <v>11</v>
      </c>
      <c r="P18" s="54" t="s">
        <v>11</v>
      </c>
      <c r="Q18" s="54" t="s">
        <v>11</v>
      </c>
      <c r="R18" s="54" t="s">
        <v>11</v>
      </c>
      <c r="S18" s="54" t="s">
        <v>11</v>
      </c>
      <c r="T18" s="54" t="s">
        <v>11</v>
      </c>
      <c r="U18" s="54" t="s">
        <v>11</v>
      </c>
      <c r="V18" s="54" t="s">
        <v>11</v>
      </c>
      <c r="W18" s="54" t="s">
        <v>11</v>
      </c>
      <c r="X18" s="54" t="s">
        <v>11</v>
      </c>
      <c r="Y18" s="54" t="s">
        <v>11</v>
      </c>
      <c r="Z18" t="s">
        <v>11</v>
      </c>
      <c r="AA18" t="s">
        <v>11</v>
      </c>
      <c r="AB18" t="s">
        <v>11</v>
      </c>
      <c r="AC18" t="s">
        <v>11</v>
      </c>
      <c r="AD18" t="s">
        <v>11</v>
      </c>
      <c r="AE18" t="s">
        <v>11</v>
      </c>
      <c r="AF18" t="s">
        <v>11</v>
      </c>
      <c r="AG18" t="s">
        <v>11</v>
      </c>
      <c r="AH18" t="s">
        <v>11</v>
      </c>
      <c r="AI18" t="s">
        <v>11</v>
      </c>
      <c r="AJ18" t="s">
        <v>11</v>
      </c>
      <c r="AK18" t="s">
        <v>11</v>
      </c>
      <c r="AL18" t="s">
        <v>11</v>
      </c>
      <c r="AM18" t="s">
        <v>11</v>
      </c>
      <c r="AN18" t="s">
        <v>11</v>
      </c>
      <c r="AO18" t="s">
        <v>11</v>
      </c>
    </row>
    <row r="19" ht="22" customHeight="true">
      <c r="A19" s="54" t="s">
        <v>17</v>
      </c>
      <c r="B19" s="54" t="s">
        <v>187</v>
      </c>
      <c r="C19" s="54" t="s">
        <v>188</v>
      </c>
      <c r="D19" s="54" t="s">
        <v>122</v>
      </c>
      <c r="E19" s="54" t="s">
        <v>9</v>
      </c>
      <c r="F19" s="54" t="s">
        <v>63</v>
      </c>
      <c r="G19" s="54" t="s">
        <v>64</v>
      </c>
      <c r="H19" s="54" t="s">
        <v>11</v>
      </c>
      <c r="I19" s="54" t="s">
        <v>11</v>
      </c>
      <c r="J19" s="54" t="s">
        <v>7</v>
      </c>
      <c r="K19" s="54" t="s">
        <v>11</v>
      </c>
      <c r="L19" t="s">
        <v>11</v>
      </c>
      <c r="M19" t="s">
        <v>11</v>
      </c>
      <c r="N19" s="54" t="s">
        <v>11</v>
      </c>
      <c r="O19" s="54" t="s">
        <v>11</v>
      </c>
      <c r="P19" s="54" t="s">
        <v>11</v>
      </c>
      <c r="Q19" s="54" t="s">
        <v>11</v>
      </c>
      <c r="R19" s="54" t="s">
        <v>11</v>
      </c>
      <c r="S19" s="54" t="s">
        <v>11</v>
      </c>
      <c r="T19" s="54" t="s">
        <v>11</v>
      </c>
      <c r="U19" s="54" t="s">
        <v>11</v>
      </c>
      <c r="V19" s="54" t="s">
        <v>11</v>
      </c>
      <c r="W19" s="54" t="s">
        <v>11</v>
      </c>
      <c r="X19" s="54" t="s">
        <v>11</v>
      </c>
      <c r="Y19" s="54" t="s">
        <v>11</v>
      </c>
      <c r="Z19" t="s">
        <v>11</v>
      </c>
      <c r="AA19" t="s">
        <v>11</v>
      </c>
      <c r="AB19" t="s">
        <v>11</v>
      </c>
      <c r="AC19" t="s">
        <v>11</v>
      </c>
      <c r="AD19" t="s">
        <v>11</v>
      </c>
      <c r="AE19" t="s">
        <v>11</v>
      </c>
      <c r="AF19" t="s">
        <v>11</v>
      </c>
      <c r="AG19" t="s">
        <v>11</v>
      </c>
      <c r="AH19" t="s">
        <v>11</v>
      </c>
      <c r="AI19" t="s">
        <v>11</v>
      </c>
      <c r="AJ19" t="s">
        <v>11</v>
      </c>
      <c r="AK19" t="s">
        <v>11</v>
      </c>
      <c r="AL19" t="s">
        <v>11</v>
      </c>
      <c r="AM19" t="s">
        <v>11</v>
      </c>
      <c r="AN19" t="s">
        <v>11</v>
      </c>
      <c r="AO19" t="s">
        <v>11</v>
      </c>
    </row>
    <row r="20" ht="22" customHeight="true">
      <c r="A20" s="54" t="s">
        <v>1</v>
      </c>
      <c r="B20" s="54" t="s">
        <v>189</v>
      </c>
      <c r="C20" s="54" t="s">
        <v>188</v>
      </c>
      <c r="D20" s="54" t="s">
        <v>122</v>
      </c>
      <c r="E20" s="54" t="s">
        <v>10</v>
      </c>
      <c r="F20" s="54" t="s">
        <v>65</v>
      </c>
      <c r="G20" s="54" t="s">
        <v>66</v>
      </c>
      <c r="H20" s="54" t="s">
        <v>11</v>
      </c>
      <c r="I20" s="54" t="s">
        <v>11</v>
      </c>
      <c r="J20" s="54" t="s">
        <v>7</v>
      </c>
      <c r="K20" s="54" t="s">
        <v>11</v>
      </c>
      <c r="L20" t="s">
        <v>11</v>
      </c>
      <c r="M20" t="s">
        <v>11</v>
      </c>
      <c r="N20" s="54" t="s">
        <v>11</v>
      </c>
      <c r="O20" s="54" t="s">
        <v>11</v>
      </c>
      <c r="P20" s="54" t="s">
        <v>11</v>
      </c>
      <c r="Q20" s="54" t="s">
        <v>11</v>
      </c>
      <c r="R20" s="54" t="s">
        <v>11</v>
      </c>
      <c r="S20" s="54" t="s">
        <v>11</v>
      </c>
      <c r="T20" s="54" t="s">
        <v>11</v>
      </c>
      <c r="U20" s="54" t="s">
        <v>11</v>
      </c>
      <c r="V20" s="54" t="s">
        <v>11</v>
      </c>
      <c r="W20" s="54" t="s">
        <v>11</v>
      </c>
      <c r="X20" s="54" t="s">
        <v>11</v>
      </c>
      <c r="Y20" s="54" t="s">
        <v>11</v>
      </c>
      <c r="Z20" t="s">
        <v>11</v>
      </c>
      <c r="AA20" t="s">
        <v>11</v>
      </c>
      <c r="AB20" t="s">
        <v>11</v>
      </c>
      <c r="AC20" t="s">
        <v>11</v>
      </c>
      <c r="AD20" t="s">
        <v>11</v>
      </c>
      <c r="AE20" t="s">
        <v>11</v>
      </c>
      <c r="AF20" t="s">
        <v>11</v>
      </c>
      <c r="AG20" t="s">
        <v>11</v>
      </c>
      <c r="AH20" t="s">
        <v>11</v>
      </c>
      <c r="AI20" t="s">
        <v>11</v>
      </c>
      <c r="AJ20" t="s">
        <v>11</v>
      </c>
      <c r="AK20" t="s">
        <v>11</v>
      </c>
      <c r="AL20" t="s">
        <v>11</v>
      </c>
      <c r="AM20" t="s">
        <v>11</v>
      </c>
      <c r="AN20" t="s">
        <v>11</v>
      </c>
      <c r="AO20" t="s">
        <v>11</v>
      </c>
    </row>
    <row r="21" ht="22" customHeight="true">
      <c r="A21" s="54" t="s">
        <v>18</v>
      </c>
      <c r="B21" s="54" t="s">
        <v>190</v>
      </c>
      <c r="C21" s="54" t="s">
        <v>191</v>
      </c>
      <c r="D21" s="54" t="s">
        <v>122</v>
      </c>
      <c r="E21" s="54" t="s">
        <v>3</v>
      </c>
      <c r="F21" s="54" t="s">
        <v>67</v>
      </c>
      <c r="G21" s="54" t="s">
        <v>68</v>
      </c>
      <c r="H21" s="54" t="s">
        <v>11</v>
      </c>
      <c r="I21" s="54" t="s">
        <v>11</v>
      </c>
      <c r="J21" s="54" t="s">
        <v>7</v>
      </c>
      <c r="K21" s="54" t="s">
        <v>11</v>
      </c>
      <c r="L21" t="s">
        <v>11</v>
      </c>
      <c r="M21" t="s">
        <v>11</v>
      </c>
      <c r="N21" s="54" t="s">
        <v>11</v>
      </c>
      <c r="O21" s="54" t="s">
        <v>11</v>
      </c>
      <c r="P21" s="54" t="s">
        <v>11</v>
      </c>
      <c r="Q21" s="54" t="s">
        <v>11</v>
      </c>
      <c r="R21" s="54" t="s">
        <v>11</v>
      </c>
      <c r="S21" s="54" t="s">
        <v>11</v>
      </c>
      <c r="T21" s="54" t="s">
        <v>11</v>
      </c>
      <c r="U21" s="54" t="s">
        <v>11</v>
      </c>
      <c r="V21" s="54" t="s">
        <v>11</v>
      </c>
      <c r="W21" s="54" t="s">
        <v>11</v>
      </c>
      <c r="X21" s="54" t="s">
        <v>11</v>
      </c>
      <c r="Y21" s="54" t="s">
        <v>11</v>
      </c>
      <c r="Z21" t="s">
        <v>11</v>
      </c>
      <c r="AA21" t="s">
        <v>11</v>
      </c>
      <c r="AB21" t="s">
        <v>11</v>
      </c>
      <c r="AC21" t="s">
        <v>11</v>
      </c>
      <c r="AD21" t="s">
        <v>11</v>
      </c>
      <c r="AE21" t="s">
        <v>11</v>
      </c>
      <c r="AF21" t="s">
        <v>11</v>
      </c>
      <c r="AG21" t="s">
        <v>11</v>
      </c>
      <c r="AH21" t="s">
        <v>11</v>
      </c>
      <c r="AI21" t="s">
        <v>11</v>
      </c>
      <c r="AJ21" t="s">
        <v>11</v>
      </c>
      <c r="AK21" t="s">
        <v>11</v>
      </c>
      <c r="AL21" t="s">
        <v>11</v>
      </c>
      <c r="AM21" t="s">
        <v>11</v>
      </c>
      <c r="AN21" t="s">
        <v>11</v>
      </c>
      <c r="AO21" t="s">
        <v>11</v>
      </c>
    </row>
    <row r="22" ht="22" customHeight="true">
      <c r="A22" s="54" t="s">
        <v>19</v>
      </c>
      <c r="B22" s="54" t="s">
        <v>193</v>
      </c>
      <c r="C22" s="54" t="s">
        <v>185</v>
      </c>
      <c r="D22" s="54" t="s">
        <v>122</v>
      </c>
      <c r="E22" s="54" t="s">
        <v>3</v>
      </c>
      <c r="F22" s="54" t="s">
        <v>69</v>
      </c>
      <c r="G22" s="54" t="s">
        <v>70</v>
      </c>
      <c r="H22" s="54" t="s">
        <v>11</v>
      </c>
      <c r="I22" s="54" t="s">
        <v>11</v>
      </c>
      <c r="J22" s="54" t="s">
        <v>7</v>
      </c>
      <c r="K22" s="54" t="s">
        <v>11</v>
      </c>
      <c r="L22" t="s">
        <v>11</v>
      </c>
      <c r="M22" t="s">
        <v>11</v>
      </c>
      <c r="N22" s="54" t="s">
        <v>11</v>
      </c>
      <c r="O22" s="54" t="s">
        <v>11</v>
      </c>
      <c r="P22" s="54" t="s">
        <v>11</v>
      </c>
      <c r="Q22" s="54" t="s">
        <v>11</v>
      </c>
      <c r="R22" s="54" t="s">
        <v>11</v>
      </c>
      <c r="S22" s="54" t="s">
        <v>11</v>
      </c>
      <c r="T22" s="54" t="s">
        <v>11</v>
      </c>
      <c r="U22" s="54" t="s">
        <v>11</v>
      </c>
      <c r="V22" s="54" t="s">
        <v>11</v>
      </c>
      <c r="W22" s="54" t="s">
        <v>11</v>
      </c>
      <c r="X22" s="54" t="s">
        <v>11</v>
      </c>
      <c r="Y22" s="54" t="s">
        <v>11</v>
      </c>
      <c r="Z22" t="s">
        <v>11</v>
      </c>
      <c r="AA22" t="s">
        <v>11</v>
      </c>
      <c r="AB22" t="s">
        <v>11</v>
      </c>
      <c r="AC22" t="s">
        <v>11</v>
      </c>
      <c r="AD22" t="s">
        <v>11</v>
      </c>
      <c r="AE22" t="s">
        <v>11</v>
      </c>
      <c r="AF22" t="s">
        <v>11</v>
      </c>
      <c r="AG22" t="s">
        <v>11</v>
      </c>
      <c r="AH22" t="s">
        <v>11</v>
      </c>
      <c r="AI22" t="s">
        <v>11</v>
      </c>
      <c r="AJ22" t="s">
        <v>11</v>
      </c>
      <c r="AK22" t="s">
        <v>11</v>
      </c>
      <c r="AL22" t="s">
        <v>11</v>
      </c>
      <c r="AM22" t="s">
        <v>11</v>
      </c>
      <c r="AN22" t="s">
        <v>11</v>
      </c>
      <c r="AO22" t="s">
        <v>11</v>
      </c>
    </row>
    <row r="23" ht="22" customHeight="true">
      <c r="A23" s="54" t="s">
        <v>20</v>
      </c>
      <c r="B23" s="54" t="s">
        <v>195</v>
      </c>
      <c r="C23" s="54" t="s">
        <v>160</v>
      </c>
      <c r="D23" s="54" t="s">
        <v>122</v>
      </c>
      <c r="E23" s="54" t="s">
        <v>8</v>
      </c>
      <c r="F23" s="54" t="s">
        <v>71</v>
      </c>
      <c r="G23" s="54" t="s">
        <v>72</v>
      </c>
      <c r="H23" s="54" t="s">
        <v>11</v>
      </c>
      <c r="I23" s="54" t="s">
        <v>11</v>
      </c>
      <c r="J23" s="54" t="s">
        <v>7</v>
      </c>
      <c r="K23" s="54" t="s">
        <v>11</v>
      </c>
      <c r="L23" t="s">
        <v>11</v>
      </c>
      <c r="M23" t="s">
        <v>11</v>
      </c>
      <c r="N23" s="54" t="s">
        <v>11</v>
      </c>
      <c r="O23" s="54" t="s">
        <v>11</v>
      </c>
      <c r="P23" s="54" t="s">
        <v>11</v>
      </c>
      <c r="Q23" s="54" t="s">
        <v>11</v>
      </c>
      <c r="R23" s="54" t="s">
        <v>11</v>
      </c>
      <c r="S23" s="54" t="s">
        <v>11</v>
      </c>
      <c r="T23" s="54" t="s">
        <v>11</v>
      </c>
      <c r="U23" s="54" t="s">
        <v>11</v>
      </c>
      <c r="V23" s="54" t="s">
        <v>11</v>
      </c>
      <c r="W23" s="54" t="s">
        <v>11</v>
      </c>
      <c r="X23" s="54" t="s">
        <v>11</v>
      </c>
      <c r="Y23" s="54" t="s">
        <v>11</v>
      </c>
      <c r="Z23" t="s">
        <v>11</v>
      </c>
      <c r="AA23" t="s">
        <v>11</v>
      </c>
      <c r="AB23" t="s">
        <v>11</v>
      </c>
      <c r="AC23" t="s">
        <v>11</v>
      </c>
      <c r="AD23" t="s">
        <v>11</v>
      </c>
      <c r="AE23" t="s">
        <v>11</v>
      </c>
      <c r="AF23" t="s">
        <v>11</v>
      </c>
      <c r="AG23" t="s">
        <v>11</v>
      </c>
      <c r="AH23" t="s">
        <v>11</v>
      </c>
      <c r="AI23" t="s">
        <v>11</v>
      </c>
      <c r="AJ23" t="s">
        <v>11</v>
      </c>
      <c r="AK23" t="s">
        <v>11</v>
      </c>
      <c r="AL23" t="s">
        <v>11</v>
      </c>
      <c r="AM23" t="s">
        <v>11</v>
      </c>
      <c r="AN23" t="s">
        <v>11</v>
      </c>
      <c r="AO23" t="s">
        <v>11</v>
      </c>
    </row>
    <row r="24" ht="22" customHeight="true">
      <c r="A24" s="54" t="s">
        <v>21</v>
      </c>
      <c r="B24" s="54" t="s">
        <v>197</v>
      </c>
      <c r="C24" s="54" t="s">
        <v>198</v>
      </c>
      <c r="D24" s="54" t="s">
        <v>122</v>
      </c>
      <c r="E24" s="54" t="s">
        <v>6</v>
      </c>
      <c r="F24" s="54" t="s">
        <v>73</v>
      </c>
      <c r="G24" s="54" t="s">
        <v>74</v>
      </c>
      <c r="H24" s="54" t="s">
        <v>11</v>
      </c>
      <c r="I24" s="54" t="s">
        <v>11</v>
      </c>
      <c r="J24" s="54" t="s">
        <v>7</v>
      </c>
      <c r="K24" s="54" t="s">
        <v>11</v>
      </c>
      <c r="L24" t="s">
        <v>11</v>
      </c>
      <c r="M24" t="s">
        <v>11</v>
      </c>
      <c r="N24" s="54" t="s">
        <v>11</v>
      </c>
      <c r="O24" s="54" t="s">
        <v>11</v>
      </c>
      <c r="P24" s="54" t="s">
        <v>11</v>
      </c>
      <c r="Q24" s="54" t="s">
        <v>11</v>
      </c>
      <c r="R24" s="54" t="s">
        <v>11</v>
      </c>
      <c r="S24" s="54" t="s">
        <v>11</v>
      </c>
      <c r="T24" s="54" t="s">
        <v>11</v>
      </c>
      <c r="U24" s="54" t="s">
        <v>11</v>
      </c>
      <c r="V24" s="54" t="s">
        <v>11</v>
      </c>
      <c r="W24" s="54" t="s">
        <v>11</v>
      </c>
      <c r="X24" s="54" t="s">
        <v>11</v>
      </c>
      <c r="Y24" s="54" t="s">
        <v>11</v>
      </c>
      <c r="Z24" t="s">
        <v>11</v>
      </c>
      <c r="AA24" t="s">
        <v>11</v>
      </c>
      <c r="AB24" t="s">
        <v>11</v>
      </c>
      <c r="AC24" t="s">
        <v>11</v>
      </c>
      <c r="AD24" t="s">
        <v>11</v>
      </c>
      <c r="AE24" t="s">
        <v>11</v>
      </c>
      <c r="AF24" t="s">
        <v>11</v>
      </c>
      <c r="AG24" t="s">
        <v>11</v>
      </c>
      <c r="AH24" t="s">
        <v>11</v>
      </c>
      <c r="AI24" t="s">
        <v>11</v>
      </c>
      <c r="AJ24" t="s">
        <v>11</v>
      </c>
      <c r="AK24" t="s">
        <v>11</v>
      </c>
      <c r="AL24" t="s">
        <v>11</v>
      </c>
      <c r="AM24" t="s">
        <v>11</v>
      </c>
      <c r="AN24" t="s">
        <v>11</v>
      </c>
      <c r="AO24" t="s">
        <v>11</v>
      </c>
    </row>
    <row r="25" ht="22" customHeight="true">
      <c r="A25" s="54" t="s">
        <v>22</v>
      </c>
      <c r="B25" s="54" t="s">
        <v>199</v>
      </c>
      <c r="C25" s="54" t="s">
        <v>11</v>
      </c>
      <c r="D25" s="54" t="s">
        <v>122</v>
      </c>
      <c r="E25" s="54" t="s">
        <v>9</v>
      </c>
      <c r="F25" s="54" t="s">
        <v>75</v>
      </c>
      <c r="G25" s="54" t="s">
        <v>76</v>
      </c>
      <c r="H25" s="54" t="s">
        <v>11</v>
      </c>
      <c r="I25" s="54" t="s">
        <v>11</v>
      </c>
      <c r="J25" s="54" t="s">
        <v>7</v>
      </c>
      <c r="K25" s="54" t="s">
        <v>11</v>
      </c>
      <c r="L25" t="s">
        <v>11</v>
      </c>
      <c r="M25" t="s">
        <v>11</v>
      </c>
      <c r="N25" s="54" t="s">
        <v>11</v>
      </c>
      <c r="O25" s="54" t="s">
        <v>11</v>
      </c>
      <c r="P25" s="54" t="s">
        <v>11</v>
      </c>
      <c r="Q25" s="54" t="s">
        <v>11</v>
      </c>
      <c r="R25" s="54" t="s">
        <v>11</v>
      </c>
      <c r="S25" s="54" t="s">
        <v>11</v>
      </c>
      <c r="T25" s="54" t="s">
        <v>11</v>
      </c>
      <c r="U25" s="54" t="s">
        <v>11</v>
      </c>
      <c r="V25" s="54" t="s">
        <v>11</v>
      </c>
      <c r="W25" s="54" t="s">
        <v>11</v>
      </c>
      <c r="X25" s="54" t="s">
        <v>11</v>
      </c>
      <c r="Y25" s="54" t="s">
        <v>11</v>
      </c>
      <c r="Z25" t="s">
        <v>11</v>
      </c>
      <c r="AA25" t="s">
        <v>11</v>
      </c>
      <c r="AB25" t="s">
        <v>11</v>
      </c>
      <c r="AC25" t="s">
        <v>11</v>
      </c>
      <c r="AD25" t="s">
        <v>11</v>
      </c>
      <c r="AE25" t="s">
        <v>11</v>
      </c>
      <c r="AF25" t="s">
        <v>11</v>
      </c>
      <c r="AG25" t="s">
        <v>11</v>
      </c>
      <c r="AH25" t="s">
        <v>11</v>
      </c>
      <c r="AI25" t="s">
        <v>11</v>
      </c>
      <c r="AJ25" t="s">
        <v>11</v>
      </c>
      <c r="AK25" t="s">
        <v>11</v>
      </c>
      <c r="AL25" t="s">
        <v>11</v>
      </c>
      <c r="AM25" t="s">
        <v>11</v>
      </c>
      <c r="AN25" t="s">
        <v>11</v>
      </c>
      <c r="AO25" t="s">
        <v>11</v>
      </c>
    </row>
    <row r="26" ht="22" customHeight="true">
      <c r="A26" s="54" t="s">
        <v>0</v>
      </c>
      <c r="B26" s="54" t="s">
        <v>11</v>
      </c>
      <c r="C26" s="54" t="s">
        <v>198</v>
      </c>
      <c r="D26" s="54" t="s">
        <v>122</v>
      </c>
      <c r="E26" s="54" t="s">
        <v>2</v>
      </c>
      <c r="F26" s="54" t="s">
        <v>77</v>
      </c>
      <c r="G26" s="54" t="s">
        <v>77</v>
      </c>
      <c r="H26" s="54" t="s">
        <v>11</v>
      </c>
      <c r="I26" s="54" t="s">
        <v>11</v>
      </c>
      <c r="J26" s="54" t="s">
        <v>7</v>
      </c>
      <c r="K26" s="54" t="s">
        <v>11</v>
      </c>
      <c r="L26" t="s">
        <v>11</v>
      </c>
      <c r="M26" t="s">
        <v>11</v>
      </c>
      <c r="N26" s="54" t="s">
        <v>11</v>
      </c>
      <c r="O26" s="54" t="s">
        <v>11</v>
      </c>
      <c r="P26" s="54" t="s">
        <v>11</v>
      </c>
      <c r="Q26" s="54" t="s">
        <v>11</v>
      </c>
      <c r="R26" s="54" t="s">
        <v>11</v>
      </c>
      <c r="S26" s="54" t="s">
        <v>11</v>
      </c>
      <c r="T26" s="54" t="s">
        <v>11</v>
      </c>
      <c r="U26" s="54" t="s">
        <v>11</v>
      </c>
      <c r="V26" s="54" t="s">
        <v>11</v>
      </c>
      <c r="W26" s="54" t="s">
        <v>11</v>
      </c>
      <c r="X26" s="54" t="s">
        <v>11</v>
      </c>
      <c r="Y26" s="54" t="s">
        <v>11</v>
      </c>
      <c r="Z26" t="s">
        <v>11</v>
      </c>
      <c r="AA26" t="s">
        <v>11</v>
      </c>
      <c r="AB26" t="s">
        <v>11</v>
      </c>
      <c r="AC26" t="s">
        <v>11</v>
      </c>
      <c r="AD26" t="s">
        <v>11</v>
      </c>
      <c r="AE26" t="s">
        <v>11</v>
      </c>
      <c r="AF26" t="s">
        <v>11</v>
      </c>
      <c r="AG26" t="s">
        <v>11</v>
      </c>
      <c r="AH26" t="s">
        <v>11</v>
      </c>
      <c r="AI26" t="s">
        <v>11</v>
      </c>
      <c r="AJ26" t="s">
        <v>11</v>
      </c>
      <c r="AK26" t="s">
        <v>11</v>
      </c>
      <c r="AL26" t="s">
        <v>11</v>
      </c>
      <c r="AM26" t="s">
        <v>11</v>
      </c>
      <c r="AN26" t="s">
        <v>11</v>
      </c>
      <c r="AO26" t="s">
        <v>11</v>
      </c>
    </row>
    <row r="27" ht="22" customHeight="true">
      <c r="A27" s="54" t="s">
        <v>11</v>
      </c>
      <c r="B27" s="54" t="s">
        <v>11</v>
      </c>
      <c r="C27" s="54" t="s">
        <v>11</v>
      </c>
      <c r="D27" s="54" t="s">
        <v>11</v>
      </c>
      <c r="E27" s="54" t="s">
        <v>11</v>
      </c>
      <c r="F27" s="54" t="s">
        <v>11</v>
      </c>
      <c r="G27" s="54" t="s">
        <v>11</v>
      </c>
      <c r="H27" s="54" t="s">
        <v>11</v>
      </c>
      <c r="I27" s="54" t="s">
        <v>11</v>
      </c>
      <c r="J27" s="54" t="s">
        <v>11</v>
      </c>
      <c r="K27" s="54" t="s">
        <v>11</v>
      </c>
      <c r="L27" t="s">
        <v>11</v>
      </c>
      <c r="M27" t="s">
        <v>11</v>
      </c>
      <c r="N27" s="54" t="s">
        <v>11</v>
      </c>
      <c r="O27" s="54" t="s">
        <v>11</v>
      </c>
      <c r="P27" s="54" t="s">
        <v>11</v>
      </c>
      <c r="Q27" s="54" t="s">
        <v>11</v>
      </c>
      <c r="R27" s="54" t="s">
        <v>11</v>
      </c>
      <c r="S27" s="54" t="s">
        <v>11</v>
      </c>
      <c r="T27" s="54" t="s">
        <v>11</v>
      </c>
      <c r="U27" s="54" t="s">
        <v>11</v>
      </c>
      <c r="V27" s="54" t="s">
        <v>11</v>
      </c>
      <c r="W27" s="54" t="s">
        <v>11</v>
      </c>
      <c r="X27" s="54" t="s">
        <v>11</v>
      </c>
      <c r="Y27" s="54" t="s">
        <v>11</v>
      </c>
      <c r="Z27" t="s">
        <v>11</v>
      </c>
      <c r="AA27" t="s">
        <v>11</v>
      </c>
      <c r="AB27" t="s">
        <v>11</v>
      </c>
      <c r="AC27" t="s">
        <v>11</v>
      </c>
      <c r="AD27" t="s">
        <v>11</v>
      </c>
      <c r="AE27" t="s">
        <v>11</v>
      </c>
      <c r="AF27" t="s">
        <v>11</v>
      </c>
      <c r="AG27" t="s">
        <v>11</v>
      </c>
      <c r="AH27" t="s">
        <v>11</v>
      </c>
      <c r="AI27" t="s">
        <v>11</v>
      </c>
      <c r="AJ27" t="s">
        <v>11</v>
      </c>
      <c r="AK27" t="s">
        <v>11</v>
      </c>
      <c r="AL27" t="s">
        <v>11</v>
      </c>
      <c r="AM27" t="s">
        <v>11</v>
      </c>
      <c r="AN27" t="s">
        <v>11</v>
      </c>
      <c r="AO27" t="s">
        <v>11</v>
      </c>
    </row>
    <row r="28" ht="22" customHeight="true">
      <c r="A28" s="54" t="s">
        <v>11</v>
      </c>
      <c r="B28" s="54" t="s">
        <v>11</v>
      </c>
      <c r="C28" s="54" t="s">
        <v>11</v>
      </c>
      <c r="D28" s="54" t="s">
        <v>11</v>
      </c>
      <c r="E28" s="54" t="s">
        <v>11</v>
      </c>
      <c r="F28" s="54" t="s">
        <v>11</v>
      </c>
      <c r="G28" s="54" t="s">
        <v>11</v>
      </c>
      <c r="H28" s="54" t="s">
        <v>11</v>
      </c>
      <c r="I28" s="54" t="s">
        <v>11</v>
      </c>
      <c r="J28" s="54" t="s">
        <v>11</v>
      </c>
      <c r="K28" s="54" t="s">
        <v>11</v>
      </c>
      <c r="L28" t="s">
        <v>11</v>
      </c>
      <c r="M28" t="s">
        <v>11</v>
      </c>
      <c r="N28" s="54" t="s">
        <v>11</v>
      </c>
      <c r="O28" s="54" t="s">
        <v>11</v>
      </c>
      <c r="P28" s="54" t="s">
        <v>11</v>
      </c>
      <c r="Q28" s="54" t="s">
        <v>11</v>
      </c>
      <c r="R28" s="54" t="s">
        <v>11</v>
      </c>
      <c r="S28" s="54" t="s">
        <v>11</v>
      </c>
      <c r="T28" s="54" t="s">
        <v>11</v>
      </c>
      <c r="U28" s="54" t="s">
        <v>11</v>
      </c>
      <c r="V28" s="54" t="s">
        <v>11</v>
      </c>
      <c r="W28" s="54" t="s">
        <v>11</v>
      </c>
      <c r="X28" s="54" t="s">
        <v>11</v>
      </c>
      <c r="Y28" s="54" t="s">
        <v>11</v>
      </c>
      <c r="Z28" t="s">
        <v>11</v>
      </c>
      <c r="AA28" t="s">
        <v>11</v>
      </c>
      <c r="AB28" t="s">
        <v>11</v>
      </c>
      <c r="AC28" t="s">
        <v>11</v>
      </c>
      <c r="AD28" t="s">
        <v>11</v>
      </c>
      <c r="AE28" t="s">
        <v>11</v>
      </c>
      <c r="AF28" t="s">
        <v>11</v>
      </c>
      <c r="AG28" t="s">
        <v>11</v>
      </c>
      <c r="AH28" t="s">
        <v>11</v>
      </c>
      <c r="AI28" t="s">
        <v>11</v>
      </c>
      <c r="AJ28" t="s">
        <v>11</v>
      </c>
      <c r="AK28" t="s">
        <v>11</v>
      </c>
      <c r="AL28" t="s">
        <v>11</v>
      </c>
      <c r="AM28" t="s">
        <v>11</v>
      </c>
      <c r="AN28" t="s">
        <v>11</v>
      </c>
      <c r="AO28" t="s">
        <v>11</v>
      </c>
    </row>
    <row r="29" ht="22" customHeight="true">
      <c r="A29" s="54" t="s">
        <v>11</v>
      </c>
      <c r="B29" s="54" t="s">
        <v>11</v>
      </c>
      <c r="C29" s="54" t="s">
        <v>11</v>
      </c>
      <c r="D29" s="54" t="s">
        <v>11</v>
      </c>
      <c r="E29" s="54" t="s">
        <v>11</v>
      </c>
      <c r="F29" s="54" t="s">
        <v>11</v>
      </c>
      <c r="G29" s="54" t="s">
        <v>11</v>
      </c>
      <c r="H29" s="54" t="s">
        <v>11</v>
      </c>
      <c r="I29" s="54" t="s">
        <v>11</v>
      </c>
      <c r="J29" s="54" t="s">
        <v>11</v>
      </c>
      <c r="K29" s="54" t="s">
        <v>11</v>
      </c>
      <c r="L29" t="s">
        <v>11</v>
      </c>
      <c r="M29" t="s">
        <v>11</v>
      </c>
      <c r="N29" s="54" t="s">
        <v>11</v>
      </c>
      <c r="O29" s="54" t="s">
        <v>11</v>
      </c>
      <c r="P29" s="54" t="s">
        <v>11</v>
      </c>
      <c r="Q29" s="54" t="s">
        <v>11</v>
      </c>
      <c r="R29" s="54" t="s">
        <v>11</v>
      </c>
      <c r="S29" s="54" t="s">
        <v>11</v>
      </c>
      <c r="T29" s="54" t="s">
        <v>11</v>
      </c>
      <c r="U29" s="54" t="s">
        <v>11</v>
      </c>
      <c r="V29" s="54" t="s">
        <v>11</v>
      </c>
      <c r="W29" s="54" t="s">
        <v>11</v>
      </c>
      <c r="X29" s="54" t="s">
        <v>11</v>
      </c>
      <c r="Y29" s="54" t="s">
        <v>11</v>
      </c>
      <c r="Z29" t="s">
        <v>11</v>
      </c>
      <c r="AA29" t="s">
        <v>11</v>
      </c>
      <c r="AB29" t="s">
        <v>11</v>
      </c>
      <c r="AC29" t="s">
        <v>11</v>
      </c>
      <c r="AD29" t="s">
        <v>11</v>
      </c>
      <c r="AE29" t="s">
        <v>11</v>
      </c>
      <c r="AF29" t="s">
        <v>11</v>
      </c>
      <c r="AG29" t="s">
        <v>11</v>
      </c>
      <c r="AH29" t="s">
        <v>11</v>
      </c>
      <c r="AI29" t="s">
        <v>11</v>
      </c>
      <c r="AJ29" t="s">
        <v>11</v>
      </c>
      <c r="AK29" t="s">
        <v>11</v>
      </c>
      <c r="AL29" t="s">
        <v>11</v>
      </c>
      <c r="AM29" t="s">
        <v>11</v>
      </c>
      <c r="AN29" t="s">
        <v>11</v>
      </c>
      <c r="AO29" t="s">
        <v>11</v>
      </c>
    </row>
    <row r="30" ht="22" customHeight="true">
      <c r="A30" s="54" t="s">
        <v>11</v>
      </c>
      <c r="B30" s="54" t="s">
        <v>11</v>
      </c>
      <c r="C30" s="54" t="s">
        <v>11</v>
      </c>
      <c r="D30" s="54" t="s">
        <v>11</v>
      </c>
      <c r="E30" s="54" t="s">
        <v>11</v>
      </c>
      <c r="F30" s="54" t="s">
        <v>11</v>
      </c>
      <c r="G30" s="54" t="s">
        <v>11</v>
      </c>
      <c r="H30" s="54" t="s">
        <v>11</v>
      </c>
      <c r="I30" s="54" t="s">
        <v>11</v>
      </c>
      <c r="J30" s="54" t="s">
        <v>11</v>
      </c>
      <c r="K30" s="54" t="s">
        <v>11</v>
      </c>
      <c r="L30" t="s">
        <v>11</v>
      </c>
      <c r="M30" t="s">
        <v>11</v>
      </c>
      <c r="N30" s="54" t="s">
        <v>11</v>
      </c>
      <c r="O30" s="54" t="s">
        <v>11</v>
      </c>
      <c r="P30" s="54" t="s">
        <v>11</v>
      </c>
      <c r="Q30" s="54" t="s">
        <v>11</v>
      </c>
      <c r="R30" s="54" t="s">
        <v>11</v>
      </c>
      <c r="S30" s="54" t="s">
        <v>11</v>
      </c>
      <c r="T30" s="54" t="s">
        <v>11</v>
      </c>
      <c r="U30" s="54" t="s">
        <v>11</v>
      </c>
      <c r="V30" s="54" t="s">
        <v>11</v>
      </c>
      <c r="W30" s="54" t="s">
        <v>11</v>
      </c>
      <c r="X30" s="54" t="s">
        <v>11</v>
      </c>
      <c r="Y30" s="54" t="s">
        <v>11</v>
      </c>
      <c r="Z30" t="s">
        <v>11</v>
      </c>
      <c r="AA30" t="s">
        <v>11</v>
      </c>
      <c r="AB30" t="s">
        <v>11</v>
      </c>
      <c r="AC30" t="s">
        <v>11</v>
      </c>
      <c r="AD30" t="s">
        <v>11</v>
      </c>
      <c r="AE30" t="s">
        <v>11</v>
      </c>
      <c r="AF30" t="s">
        <v>11</v>
      </c>
      <c r="AG30" t="s">
        <v>11</v>
      </c>
      <c r="AH30" t="s">
        <v>11</v>
      </c>
      <c r="AI30" t="s">
        <v>11</v>
      </c>
      <c r="AJ30" t="s">
        <v>11</v>
      </c>
      <c r="AK30" t="s">
        <v>11</v>
      </c>
      <c r="AL30" t="s">
        <v>11</v>
      </c>
      <c r="AM30" t="s">
        <v>11</v>
      </c>
      <c r="AN30" t="s">
        <v>11</v>
      </c>
      <c r="AO30" t="s">
        <v>11</v>
      </c>
    </row>
    <row r="31" ht="22" customHeight="true">
      <c r="A31" s="54" t="s">
        <v>11</v>
      </c>
      <c r="B31" s="54" t="s">
        <v>11</v>
      </c>
      <c r="C31" s="54" t="s">
        <v>11</v>
      </c>
      <c r="D31" s="54" t="s">
        <v>11</v>
      </c>
      <c r="E31" s="54" t="s">
        <v>11</v>
      </c>
      <c r="F31" s="54" t="s">
        <v>11</v>
      </c>
      <c r="G31" s="54" t="s">
        <v>11</v>
      </c>
      <c r="H31" s="54" t="s">
        <v>11</v>
      </c>
      <c r="I31" s="54" t="s">
        <v>11</v>
      </c>
      <c r="J31" s="54" t="s">
        <v>11</v>
      </c>
      <c r="K31" s="54" t="s">
        <v>11</v>
      </c>
      <c r="L31" t="s">
        <v>11</v>
      </c>
      <c r="M31" t="s">
        <v>11</v>
      </c>
      <c r="N31" s="54" t="s">
        <v>11</v>
      </c>
      <c r="O31" s="54" t="s">
        <v>11</v>
      </c>
      <c r="P31" s="54" t="s">
        <v>11</v>
      </c>
      <c r="Q31" s="54" t="s">
        <v>11</v>
      </c>
      <c r="R31" s="54" t="s">
        <v>11</v>
      </c>
      <c r="S31" s="54" t="s">
        <v>11</v>
      </c>
      <c r="T31" s="54" t="s">
        <v>11</v>
      </c>
      <c r="U31" s="54" t="s">
        <v>11</v>
      </c>
      <c r="V31" s="54" t="s">
        <v>11</v>
      </c>
      <c r="W31" s="54" t="s">
        <v>11</v>
      </c>
      <c r="X31" s="54" t="s">
        <v>11</v>
      </c>
      <c r="Y31" s="54" t="s">
        <v>11</v>
      </c>
      <c r="Z31" t="s">
        <v>11</v>
      </c>
      <c r="AA31" t="s">
        <v>11</v>
      </c>
      <c r="AB31" t="s">
        <v>11</v>
      </c>
      <c r="AC31" t="s">
        <v>11</v>
      </c>
      <c r="AD31" t="s">
        <v>11</v>
      </c>
      <c r="AE31" t="s">
        <v>11</v>
      </c>
      <c r="AF31" t="s">
        <v>11</v>
      </c>
      <c r="AG31" t="s">
        <v>11</v>
      </c>
      <c r="AH31" t="s">
        <v>11</v>
      </c>
      <c r="AI31" t="s">
        <v>11</v>
      </c>
      <c r="AJ31" t="s">
        <v>11</v>
      </c>
      <c r="AK31" t="s">
        <v>11</v>
      </c>
      <c r="AL31" t="s">
        <v>11</v>
      </c>
      <c r="AM31" t="s">
        <v>11</v>
      </c>
      <c r="AN31" t="s">
        <v>11</v>
      </c>
      <c r="AO31" t="s">
        <v>11</v>
      </c>
    </row>
    <row r="32" ht="22" customHeight="true">
      <c r="A32" s="54" t="s">
        <v>11</v>
      </c>
      <c r="B32" s="54" t="s">
        <v>11</v>
      </c>
      <c r="C32" s="54" t="s">
        <v>11</v>
      </c>
      <c r="D32" s="54" t="s">
        <v>11</v>
      </c>
      <c r="E32" s="54" t="s">
        <v>11</v>
      </c>
      <c r="F32" s="54" t="s">
        <v>11</v>
      </c>
      <c r="G32" s="54" t="s">
        <v>11</v>
      </c>
      <c r="H32" s="54" t="s">
        <v>11</v>
      </c>
      <c r="I32" s="54" t="s">
        <v>11</v>
      </c>
      <c r="J32" s="54" t="s">
        <v>11</v>
      </c>
      <c r="K32" s="54" t="s">
        <v>11</v>
      </c>
      <c r="L32" t="s">
        <v>11</v>
      </c>
      <c r="M32" t="s">
        <v>11</v>
      </c>
      <c r="N32" s="54" t="s">
        <v>11</v>
      </c>
      <c r="O32" s="54" t="s">
        <v>11</v>
      </c>
      <c r="P32" s="54" t="s">
        <v>11</v>
      </c>
      <c r="Q32" s="54" t="s">
        <v>11</v>
      </c>
      <c r="R32" s="54" t="s">
        <v>11</v>
      </c>
      <c r="S32" s="54" t="s">
        <v>11</v>
      </c>
      <c r="T32" s="54" t="s">
        <v>11</v>
      </c>
      <c r="U32" s="54" t="s">
        <v>11</v>
      </c>
      <c r="V32" s="54" t="s">
        <v>11</v>
      </c>
      <c r="W32" s="54" t="s">
        <v>11</v>
      </c>
      <c r="X32" s="54" t="s">
        <v>11</v>
      </c>
      <c r="Y32" s="54" t="s">
        <v>11</v>
      </c>
      <c r="Z32" t="s">
        <v>11</v>
      </c>
      <c r="AA32" t="s">
        <v>11</v>
      </c>
      <c r="AB32" t="s">
        <v>11</v>
      </c>
      <c r="AC32" t="s">
        <v>11</v>
      </c>
      <c r="AD32" t="s">
        <v>11</v>
      </c>
      <c r="AE32" t="s">
        <v>11</v>
      </c>
      <c r="AF32" t="s">
        <v>11</v>
      </c>
      <c r="AG32" t="s">
        <v>11</v>
      </c>
      <c r="AH32" t="s">
        <v>11</v>
      </c>
      <c r="AI32" t="s">
        <v>11</v>
      </c>
      <c r="AJ32" t="s">
        <v>11</v>
      </c>
      <c r="AK32" t="s">
        <v>11</v>
      </c>
      <c r="AL32" t="s">
        <v>11</v>
      </c>
      <c r="AM32" t="s">
        <v>11</v>
      </c>
      <c r="AN32" t="s">
        <v>11</v>
      </c>
      <c r="AO32" t="s">
        <v>11</v>
      </c>
    </row>
    <row r="33" ht="22" customHeight="true">
      <c r="A33" s="54" t="s">
        <v>11</v>
      </c>
      <c r="B33" s="54" t="s">
        <v>11</v>
      </c>
      <c r="C33" s="54" t="s">
        <v>11</v>
      </c>
      <c r="D33" s="54" t="s">
        <v>11</v>
      </c>
      <c r="E33" s="54" t="s">
        <v>11</v>
      </c>
      <c r="F33" s="54" t="s">
        <v>11</v>
      </c>
      <c r="G33" s="54" t="s">
        <v>11</v>
      </c>
      <c r="H33" s="54" t="s">
        <v>11</v>
      </c>
      <c r="I33" s="54" t="s">
        <v>11</v>
      </c>
      <c r="J33" s="54" t="s">
        <v>11</v>
      </c>
      <c r="K33" s="54" t="s">
        <v>11</v>
      </c>
      <c r="L33" t="s">
        <v>11</v>
      </c>
      <c r="M33" t="s">
        <v>11</v>
      </c>
      <c r="N33" s="54" t="s">
        <v>11</v>
      </c>
      <c r="O33" s="54" t="s">
        <v>11</v>
      </c>
      <c r="P33" s="54" t="s">
        <v>11</v>
      </c>
      <c r="Q33" s="54" t="s">
        <v>11</v>
      </c>
      <c r="R33" s="54" t="s">
        <v>11</v>
      </c>
      <c r="S33" s="54" t="s">
        <v>11</v>
      </c>
      <c r="T33" s="54" t="s">
        <v>11</v>
      </c>
      <c r="U33" s="54" t="s">
        <v>11</v>
      </c>
      <c r="V33" s="54" t="s">
        <v>11</v>
      </c>
      <c r="W33" s="54" t="s">
        <v>11</v>
      </c>
      <c r="X33" s="54" t="s">
        <v>11</v>
      </c>
      <c r="Y33" s="54" t="s">
        <v>11</v>
      </c>
      <c r="Z33" t="s">
        <v>11</v>
      </c>
      <c r="AA33" t="s">
        <v>11</v>
      </c>
      <c r="AB33" t="s">
        <v>11</v>
      </c>
      <c r="AC33" t="s">
        <v>11</v>
      </c>
      <c r="AD33" t="s">
        <v>11</v>
      </c>
      <c r="AE33" t="s">
        <v>11</v>
      </c>
      <c r="AF33" t="s">
        <v>11</v>
      </c>
      <c r="AG33" t="s">
        <v>11</v>
      </c>
      <c r="AH33" t="s">
        <v>11</v>
      </c>
      <c r="AI33" t="s">
        <v>11</v>
      </c>
      <c r="AJ33" t="s">
        <v>11</v>
      </c>
      <c r="AK33" t="s">
        <v>11</v>
      </c>
      <c r="AL33" t="s">
        <v>11</v>
      </c>
      <c r="AM33" t="s">
        <v>11</v>
      </c>
      <c r="AN33" t="s">
        <v>11</v>
      </c>
      <c r="AO33" t="s">
        <v>11</v>
      </c>
    </row>
    <row r="34" ht="22" customHeight="true">
      <c r="A34" s="54" t="s">
        <v>11</v>
      </c>
      <c r="B34" s="54" t="s">
        <v>11</v>
      </c>
      <c r="C34" s="54" t="s">
        <v>11</v>
      </c>
      <c r="D34" s="54" t="s">
        <v>11</v>
      </c>
      <c r="E34" s="54" t="s">
        <v>11</v>
      </c>
      <c r="F34" s="54" t="s">
        <v>11</v>
      </c>
      <c r="G34" s="54" t="s">
        <v>11</v>
      </c>
      <c r="H34" s="54" t="s">
        <v>11</v>
      </c>
      <c r="I34" s="54" t="s">
        <v>11</v>
      </c>
      <c r="J34" s="54" t="s">
        <v>11</v>
      </c>
      <c r="K34" s="54" t="s">
        <v>11</v>
      </c>
      <c r="L34" t="s">
        <v>11</v>
      </c>
      <c r="M34" t="s">
        <v>11</v>
      </c>
      <c r="N34" s="54" t="s">
        <v>11</v>
      </c>
      <c r="O34" s="54" t="s">
        <v>11</v>
      </c>
      <c r="P34" s="54" t="s">
        <v>11</v>
      </c>
      <c r="Q34" s="54" t="s">
        <v>11</v>
      </c>
      <c r="R34" s="54" t="s">
        <v>11</v>
      </c>
      <c r="S34" s="54" t="s">
        <v>11</v>
      </c>
      <c r="T34" s="54" t="s">
        <v>11</v>
      </c>
      <c r="U34" s="54" t="s">
        <v>11</v>
      </c>
      <c r="V34" s="54" t="s">
        <v>11</v>
      </c>
      <c r="W34" s="54" t="s">
        <v>11</v>
      </c>
      <c r="X34" s="54" t="s">
        <v>11</v>
      </c>
      <c r="Y34" s="54" t="s">
        <v>11</v>
      </c>
      <c r="Z34" t="s">
        <v>11</v>
      </c>
      <c r="AA34" t="s">
        <v>11</v>
      </c>
      <c r="AB34" t="s">
        <v>11</v>
      </c>
      <c r="AC34" t="s">
        <v>11</v>
      </c>
      <c r="AD34" t="s">
        <v>11</v>
      </c>
      <c r="AE34" t="s">
        <v>11</v>
      </c>
      <c r="AF34" t="s">
        <v>11</v>
      </c>
      <c r="AG34" t="s">
        <v>11</v>
      </c>
      <c r="AH34" t="s">
        <v>11</v>
      </c>
      <c r="AI34" t="s">
        <v>11</v>
      </c>
      <c r="AJ34" t="s">
        <v>11</v>
      </c>
      <c r="AK34" t="s">
        <v>11</v>
      </c>
      <c r="AL34" t="s">
        <v>11</v>
      </c>
      <c r="AM34" t="s">
        <v>11</v>
      </c>
      <c r="AN34" t="s">
        <v>11</v>
      </c>
      <c r="AO34" t="s">
        <v>11</v>
      </c>
    </row>
    <row r="35" ht="22" customHeight="true">
      <c r="A35" s="54" t="s">
        <v>11</v>
      </c>
      <c r="B35" s="54" t="s">
        <v>11</v>
      </c>
      <c r="C35" s="54" t="s">
        <v>11</v>
      </c>
      <c r="D35" s="54" t="s">
        <v>11</v>
      </c>
      <c r="E35" s="54" t="s">
        <v>11</v>
      </c>
      <c r="F35" s="54" t="s">
        <v>11</v>
      </c>
      <c r="G35" s="54" t="s">
        <v>11</v>
      </c>
      <c r="H35" s="54" t="s">
        <v>11</v>
      </c>
      <c r="I35" s="54" t="s">
        <v>11</v>
      </c>
      <c r="J35" s="54" t="s">
        <v>11</v>
      </c>
      <c r="K35" s="54" t="s">
        <v>11</v>
      </c>
      <c r="L35" t="s">
        <v>11</v>
      </c>
      <c r="M35" t="s">
        <v>11</v>
      </c>
      <c r="N35" s="54" t="s">
        <v>11</v>
      </c>
      <c r="O35" s="54" t="s">
        <v>11</v>
      </c>
      <c r="P35" s="54" t="s">
        <v>11</v>
      </c>
      <c r="Q35" s="54" t="s">
        <v>11</v>
      </c>
      <c r="R35" s="54" t="s">
        <v>11</v>
      </c>
      <c r="S35" s="54" t="s">
        <v>11</v>
      </c>
      <c r="T35" s="54" t="s">
        <v>11</v>
      </c>
      <c r="U35" s="54" t="s">
        <v>11</v>
      </c>
      <c r="V35" s="54" t="s">
        <v>11</v>
      </c>
      <c r="W35" s="54" t="s">
        <v>11</v>
      </c>
      <c r="X35" s="54" t="s">
        <v>11</v>
      </c>
      <c r="Y35" s="54" t="s">
        <v>11</v>
      </c>
      <c r="Z35" t="s">
        <v>11</v>
      </c>
      <c r="AA35" t="s">
        <v>11</v>
      </c>
      <c r="AB35" t="s">
        <v>11</v>
      </c>
      <c r="AC35" t="s">
        <v>11</v>
      </c>
      <c r="AD35" t="s">
        <v>11</v>
      </c>
      <c r="AE35" t="s">
        <v>11</v>
      </c>
      <c r="AF35" t="s">
        <v>11</v>
      </c>
      <c r="AG35" t="s">
        <v>11</v>
      </c>
      <c r="AH35" t="s">
        <v>11</v>
      </c>
      <c r="AI35" t="s">
        <v>11</v>
      </c>
      <c r="AJ35" t="s">
        <v>11</v>
      </c>
      <c r="AK35" t="s">
        <v>11</v>
      </c>
      <c r="AL35" t="s">
        <v>11</v>
      </c>
      <c r="AM35" t="s">
        <v>11</v>
      </c>
      <c r="AN35" t="s">
        <v>11</v>
      </c>
      <c r="AO35" t="s">
        <v>11</v>
      </c>
    </row>
    <row r="36" ht="22" customHeight="true">
      <c r="A36" s="54" t="s">
        <v>11</v>
      </c>
      <c r="B36" s="54" t="s">
        <v>11</v>
      </c>
      <c r="C36" s="54" t="s">
        <v>11</v>
      </c>
      <c r="D36" s="54" t="s">
        <v>11</v>
      </c>
      <c r="E36" s="54" t="s">
        <v>11</v>
      </c>
      <c r="F36" s="54" t="s">
        <v>11</v>
      </c>
      <c r="G36" s="54" t="s">
        <v>11</v>
      </c>
      <c r="H36" s="54" t="s">
        <v>11</v>
      </c>
      <c r="I36" s="54" t="s">
        <v>11</v>
      </c>
      <c r="J36" s="54" t="s">
        <v>11</v>
      </c>
      <c r="K36" s="54" t="s">
        <v>11</v>
      </c>
      <c r="L36" t="s">
        <v>11</v>
      </c>
      <c r="M36" t="s">
        <v>11</v>
      </c>
      <c r="N36" s="54" t="s">
        <v>11</v>
      </c>
      <c r="O36" s="54" t="s">
        <v>11</v>
      </c>
      <c r="P36" s="54" t="s">
        <v>11</v>
      </c>
      <c r="Q36" s="54" t="s">
        <v>11</v>
      </c>
      <c r="R36" s="54" t="s">
        <v>11</v>
      </c>
      <c r="S36" s="54" t="s">
        <v>11</v>
      </c>
      <c r="T36" s="54" t="s">
        <v>11</v>
      </c>
      <c r="U36" s="54" t="s">
        <v>11</v>
      </c>
      <c r="V36" s="54" t="s">
        <v>11</v>
      </c>
      <c r="W36" s="54" t="s">
        <v>11</v>
      </c>
      <c r="X36" s="54" t="s">
        <v>11</v>
      </c>
      <c r="Y36" s="54" t="s">
        <v>11</v>
      </c>
      <c r="Z36" t="s">
        <v>11</v>
      </c>
      <c r="AA36" t="s">
        <v>11</v>
      </c>
      <c r="AB36" t="s">
        <v>11</v>
      </c>
      <c r="AC36" t="s">
        <v>11</v>
      </c>
      <c r="AD36" t="s">
        <v>11</v>
      </c>
      <c r="AE36" t="s">
        <v>11</v>
      </c>
      <c r="AF36" t="s">
        <v>11</v>
      </c>
      <c r="AG36" t="s">
        <v>11</v>
      </c>
      <c r="AH36" t="s">
        <v>11</v>
      </c>
      <c r="AI36" t="s">
        <v>11</v>
      </c>
      <c r="AJ36" t="s">
        <v>11</v>
      </c>
      <c r="AK36" t="s">
        <v>11</v>
      </c>
      <c r="AL36" t="s">
        <v>11</v>
      </c>
      <c r="AM36" t="s">
        <v>11</v>
      </c>
      <c r="AN36" t="s">
        <v>11</v>
      </c>
      <c r="AO36" t="s">
        <v>11</v>
      </c>
    </row>
    <row r="37" ht="22" customHeight="true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ht="22" customHeight="true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ht="22" customHeight="true">
      <c r="A39" s="54" t="s">
        <v>203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ht="22" customHeight="true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ht="22" customHeight="true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ht="22" customHeight="true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ht="22" customHeight="true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ht="22" customHeight="true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ht="22" customHeight="true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ht="22" customHeight="true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ht="22" customHeight="true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ht="22" customHeight="true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ht="22" customHeight="true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ht="22" customHeight="true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ht="22" customHeight="true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2" ht="22" customHeight="true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ht="22" customHeight="true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ht="22" customHeight="true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ht="22" customHeight="true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ht="22" customHeight="true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ht="22" customHeight="true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ht="22" customHeight="true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ht="22" customHeight="true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0" ht="22" customHeight="true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</row>
    <row r="61" ht="22" customHeight="true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</row>
    <row r="62" ht="22" customHeight="true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</row>
    <row r="63" ht="22" customHeight="true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</row>
    <row r="64" ht="22" customHeight="true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</row>
    <row r="65" ht="22" customHeight="true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</row>
    <row r="66" ht="22" customHeight="true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</row>
    <row r="67" ht="22" customHeight="true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</row>
    <row r="68" ht="22" customHeight="true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</row>
    <row r="69" ht="22" customHeight="true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</row>
    <row r="70" ht="22" customHeight="true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</row>
    <row r="71" ht="22" customHeight="true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</row>
    <row r="72" ht="22" customHeight="true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</row>
    <row r="73" ht="22" customHeight="true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</row>
    <row r="74" ht="22" customHeight="true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</row>
    <row r="75" ht="22" customHeight="true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ht="22" customHeight="true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</row>
    <row r="77" ht="22" customHeight="true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ht="22" customHeight="true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</row>
    <row r="79" ht="22" customHeight="true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</row>
    <row r="80" ht="22" customHeight="true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</row>
    <row r="81" ht="22" customHeight="true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</row>
    <row r="82" ht="22" customHeight="true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</row>
    <row r="83" ht="22" customHeight="true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</row>
    <row r="84" ht="22" customHeight="true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</row>
    <row r="85" ht="22" customHeight="true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</row>
    <row r="86" ht="22" customHeight="true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</row>
    <row r="87" ht="22" customHeight="true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</row>
    <row r="88" ht="22" customHeight="true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</row>
    <row r="89" ht="22" customHeight="true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</row>
    <row r="90" ht="22" customHeight="true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</row>
    <row r="91" ht="22" customHeight="true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</row>
    <row r="92" ht="22" customHeight="true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</row>
    <row r="93" ht="22" customHeight="true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</row>
    <row r="94" ht="22" customHeight="true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</row>
    <row r="95" ht="22" customHeight="true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</row>
    <row r="96" ht="22" customHeight="true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</row>
    <row r="97" ht="22" customHeight="true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</row>
    <row r="98" ht="22" customHeight="true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</row>
    <row r="99" ht="22" customHeight="true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</row>
    <row r="100" ht="22" customHeight="true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</row>
    <row r="101" ht="22" customHeight="true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</row>
    <row r="102" ht="22" customHeight="true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</row>
    <row r="103" ht="22" customHeight="true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</row>
    <row r="104" ht="22" customHeight="true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</row>
    <row r="105" ht="22" customHeight="true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</row>
    <row r="106" ht="22" customHeight="true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</row>
    <row r="107" ht="22" customHeight="true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</row>
    <row r="108" ht="22" customHeight="true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</row>
    <row r="109" ht="22" customHeight="true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</row>
    <row r="110" ht="22" customHeight="true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</row>
    <row r="111" ht="22" customHeight="true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</row>
    <row r="112" ht="22" customHeight="true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</row>
    <row r="113" ht="22" customHeight="true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</row>
    <row r="114" ht="22" customHeight="true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</row>
    <row r="115" ht="22" customHeight="true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</row>
    <row r="116" ht="22" customHeight="true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</row>
    <row r="117" ht="22" customHeight="true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</row>
    <row r="118" ht="22" customHeight="true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</row>
    <row r="119" ht="22" customHeight="true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</row>
    <row r="120" ht="22" customHeight="true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</row>
    <row r="121" ht="22" customHeight="true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</row>
    <row r="122" ht="22" customHeight="true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</row>
    <row r="123" ht="22" customHeight="true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</row>
    <row r="124" ht="22" customHeight="true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</row>
    <row r="125" ht="22" customHeight="true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</row>
    <row r="126" ht="22" customHeight="true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</row>
    <row r="127" ht="22" customHeight="true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ht="22" customHeight="true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</row>
    <row r="129" ht="22" customHeight="true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ht="22" customHeight="true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</row>
    <row r="131" ht="22" customHeight="true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</row>
    <row r="132" ht="22" customHeight="true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</row>
    <row r="133" ht="22" customHeight="true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</row>
    <row r="134" ht="22" customHeight="true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</row>
    <row r="135" ht="22" customHeight="true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</row>
    <row r="136" ht="22" customHeight="true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</row>
    <row r="137" ht="22" customHeight="true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</row>
    <row r="138" ht="22" customHeight="true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</row>
    <row r="139" ht="22" customHeight="true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</row>
    <row r="140" ht="22" customHeight="true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</row>
    <row r="141" ht="22" customHeight="true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</row>
    <row r="142" ht="22" customHeight="true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</row>
    <row r="143" ht="22" customHeight="true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</row>
    <row r="144" ht="22" customHeight="true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</row>
    <row r="145" ht="22" customHeight="true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</row>
    <row r="146" ht="22" customHeight="true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</row>
    <row r="147" ht="22" customHeight="true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</row>
    <row r="148" ht="22" customHeight="true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</row>
    <row r="149" ht="22" customHeight="true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</row>
    <row r="150" ht="22" customHeight="true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</row>
    <row r="151" ht="22" customHeight="true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</row>
    <row r="152" ht="22" customHeight="true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</row>
    <row r="153" ht="22" customHeight="true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</row>
    <row r="154" ht="22" customHeight="true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</row>
    <row r="155" ht="22" customHeight="true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</row>
    <row r="156" ht="22" customHeight="true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</row>
    <row r="157" ht="22" customHeight="true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</row>
    <row r="158" ht="22" customHeight="true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</row>
    <row r="159" ht="22" customHeight="true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</row>
    <row r="160" ht="22" customHeight="true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</row>
    <row r="161" ht="22" customHeight="true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</row>
    <row r="162" ht="22" customHeight="true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</row>
    <row r="163" ht="22" customHeight="true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</row>
    <row r="164" ht="22" customHeight="true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</row>
    <row r="165" ht="22" customHeight="true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</row>
    <row r="166" ht="22" customHeight="true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</row>
    <row r="167" ht="22" customHeight="true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</row>
    <row r="168" ht="22" customHeight="true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</row>
    <row r="169" ht="22" customHeight="true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</row>
    <row r="170" ht="22" customHeight="true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</row>
    <row r="171" ht="22" customHeight="true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</row>
    <row r="172" ht="22" customHeight="true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</row>
    <row r="173" ht="22" customHeight="true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</row>
    <row r="174" ht="22" customHeight="true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</row>
    <row r="175" ht="22" customHeight="true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</row>
    <row r="176" ht="22" customHeight="true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</row>
    <row r="177" ht="22" customHeight="true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</row>
    <row r="178" ht="22" customHeight="true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</row>
    <row r="179" ht="22" customHeight="true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</row>
    <row r="180" ht="22" customHeight="true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</row>
    <row r="181" ht="22" customHeight="true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</row>
    <row r="182" ht="22" customHeight="true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</row>
    <row r="183" ht="22" customHeight="true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</row>
    <row r="184" ht="22" customHeight="true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</row>
    <row r="185" ht="22" customHeight="true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</row>
    <row r="186" ht="22" customHeight="true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</row>
    <row r="187" ht="22" customHeight="true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</row>
    <row r="188" ht="22" customHeight="true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</row>
    <row r="189" ht="22" customHeight="true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</row>
    <row r="190" ht="22" customHeight="true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</row>
    <row r="191" ht="22" customHeight="true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</row>
    <row r="192" ht="22" customHeight="true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</row>
    <row r="193" ht="22" customHeight="true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</row>
    <row r="194" ht="22" customHeight="true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</row>
    <row r="195" ht="22" customHeight="true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</row>
    <row r="196" ht="22" customHeight="true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</row>
    <row r="197" ht="22" customHeight="true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</row>
    <row r="198" ht="22" customHeight="true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</row>
    <row r="199" ht="22" customHeight="true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</row>
    <row r="200" ht="22" customHeight="true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</row>
    <row r="201" ht="22" customHeight="true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</row>
    <row r="202" ht="22" customHeight="true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</row>
    <row r="203" ht="22" customHeight="true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</row>
    <row r="204" ht="22" customHeight="true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</row>
  </sheetData>
  <mergeCells count="2">
    <mergeCell ref="A1:Z1"/>
    <mergeCell ref="A2:Z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sqref="G5:G204" type="list">
      <formula1>"抽检,全检,免检,首件,复检,加严抽检"</formula1>
    </dataValidation>
    <dataValidation allowBlank="true" sqref="J5:J204" type="list">
      <formula1>"启用,停用"</formula1>
    </dataValidation>
    <dataValidation allowBlank="true" sqref="T5:T204" type="list">
      <formula1>"件,箱,托,kg,m,卷,套,瓶,包"</formula1>
    </dataValidation>
    <dataValidation allowBlank="true" sqref="U5:U204" type="list">
      <formula1>"抽检,全检,免检,首件,复检,加严抽检"</formula1>
    </dataValidation>
    <dataValidation allowBlank="true" sqref="X5:X204" type="list">
      <formula1>"Yes,No"</formula1>
    </dataValidation>
  </dataValidations>
  <pageMargins left="0.7" right="0.7" top="0.75" bottom="0.75" header="0.3" footer="0.3"/>
  <tableParts count="2">
    <tablePart r:id="Rb9c602d59b9f416f"/>
    <tablePart r:id="Rccdde46dbf654602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1" min="1" width="14"/>
    <col customWidth="true" max="2" min="2" width="12"/>
    <col customWidth="true" max="4" min="3" width="14"/>
    <col customWidth="true" max="5" min="5" width="16"/>
    <col customWidth="true" max="6" min="6" width="15"/>
    <col customWidth="true" max="7" min="7" width="18"/>
    <col customWidth="true" max="8" min="8" width="14"/>
    <col customWidth="true" max="9" min="9" width="18"/>
    <col customWidth="true" max="11" min="10" width="16"/>
    <col customWidth="true" max="12" min="12" width="14"/>
    <col customWidth="true" max="18" min="13" width="11"/>
    <col customWidth="true" max="19" min="19" width="8"/>
    <col customWidth="true" max="24" min="20" width="12"/>
    <col customWidth="true" max="25" min="25" width="13"/>
    <col customWidth="true" max="26" min="26" width="14"/>
    <col customWidth="true" max="27" min="27" width="12"/>
    <col customWidth="true" max="28" min="28" width="14"/>
    <col customWidth="true" max="30" min="29" width="12"/>
    <col customWidth="true" max="31" min="31" width="14"/>
    <col customWidth="true" max="33" min="32" width="10"/>
    <col customWidth="true" max="36" min="34" width="12"/>
    <col customWidth="true" max="38" min="37" width="28"/>
  </cols>
  <sheetData>
    <row r="1" ht="32" customHeight="true">
      <c r="A1" s="8" t="s">
        <v>204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ht="34" customHeight="true">
      <c r="A2" s="18" t="s">
        <v>206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/>
    <row r="4" ht="30" customHeight="true">
      <c r="A4" s="38" t="str">
        <v>记录编号</v>
      </c>
      <c r="B4" s="38" t="s">
        <v>99</v>
      </c>
      <c r="C4" s="38" t="str">
        <v>公司/主体</v>
      </c>
      <c r="D4" s="38" t="str">
        <v>仓库</v>
      </c>
      <c r="E4" s="38" t="str">
        <v>Receiving Area域/站台</v>
      </c>
      <c r="F4" s="38" t="str">
        <v>收货单/PO号</v>
      </c>
      <c r="G4" s="38" t="str">
        <v>供应商/来源</v>
      </c>
      <c r="H4" s="38" t="s">
        <v>96</v>
      </c>
      <c r="I4" s="38" t="str">
        <v>物料名称</v>
      </c>
      <c r="J4" s="38" t="str">
        <v>批次/序列号</v>
      </c>
      <c r="K4" s="38" t="str">
        <v>规格型号</v>
      </c>
      <c r="L4" s="38" t="str">
        <v>業務シーン</v>
      </c>
      <c r="M4" s="38" t="s">
        <v>100</v>
      </c>
      <c r="N4" s="38" t="str">
        <v>实收数量</v>
      </c>
      <c r="O4" s="38" t="str">
        <v>抽检数量</v>
      </c>
      <c r="P4" s="38" t="str">
        <v>Bestandene Anzahl量</v>
      </c>
      <c r="Q4" s="38" t="str">
        <v>不Bestandene Anzahl量</v>
      </c>
      <c r="R4" s="38" t="str">
        <v>短溢数量</v>
      </c>
      <c r="S4" s="38" t="str">
        <v>单位</v>
      </c>
      <c r="T4" s="38" t="str">
        <v>检验方式</v>
      </c>
      <c r="U4" s="38" t="str">
        <v>包装/标签</v>
      </c>
      <c r="V4" s="38" t="str">
        <v>外观/破损</v>
      </c>
      <c r="W4" s="38" t="str">
        <v>规格/证书</v>
      </c>
      <c r="X4" s="38" t="str">
        <v>温控/效期</v>
      </c>
      <c r="Y4" s="38" t="s">
        <v>87</v>
      </c>
      <c r="Z4" s="38" t="str">
        <v>处置结论</v>
      </c>
      <c r="AA4" s="38" t="str">
        <v>上架状態</v>
      </c>
      <c r="AB4" s="38" t="s">
        <v>101</v>
      </c>
      <c r="AC4" s="38" t="str">
        <v>上架数量</v>
      </c>
      <c r="AD4" s="38" t="str">
        <v>待Verarbeitete Anzahl</v>
      </c>
      <c r="AE4" s="38" t="s">
        <v>102</v>
      </c>
      <c r="AF4" s="38" t="s">
        <v>103</v>
      </c>
      <c r="AG4" s="38" t="str">
        <v>复核人</v>
      </c>
      <c r="AH4" s="38" t="str">
        <v>预计完了日期</v>
      </c>
      <c r="AI4" s="38" t="str">
        <v>完了日期</v>
      </c>
      <c r="AJ4" s="38" t="str">
        <v>当前状態</v>
      </c>
      <c r="AK4" s="38" t="s">
        <v>90</v>
      </c>
      <c r="AL4" s="38" t="str">
        <v>附件/照片链接</v>
      </c>
    </row>
    <row r="5" ht="22" customHeight="true">
      <c r="A5" s="54" t="str">
        <v>RC-2026-001</v>
      </c>
      <c r="B5" s="58" t="s">
        <v>138</v>
      </c>
      <c r="C5" s="54" t="s">
        <v>11</v>
      </c>
      <c r="D5" s="54" t="s">
        <v>139</v>
      </c>
      <c r="E5" s="54" t="s">
        <v>140</v>
      </c>
      <c r="F5" s="54" t="s">
        <v>141</v>
      </c>
      <c r="G5" s="54" t="s">
        <v>142</v>
      </c>
      <c r="H5" s="54" t="s">
        <v>143</v>
      </c>
      <c r="I5" s="54" t="s">
        <v>146</v>
      </c>
      <c r="J5" s="54" t="s">
        <v>49</v>
      </c>
      <c r="K5" s="54" t="s">
        <v>50</v>
      </c>
      <c r="L5" s="54" t="s">
        <v>51</v>
      </c>
      <c r="M5" s="60" t="s">
        <v>52</v>
      </c>
      <c r="N5" s="60" t="s">
        <v>24</v>
      </c>
      <c r="O5" s="60" t="s">
        <v>23</v>
      </c>
      <c r="P5" s="60" t="s">
        <v>25</v>
      </c>
      <c r="Q5" s="60" t="s">
        <v>11</v>
      </c>
      <c r="R5" s="60" t="n">
        <f>IF(A5="","",N5-M5)</f>
        <v>0</v>
      </c>
      <c r="S5" s="54" t="str">
        <v>件</v>
      </c>
      <c r="T5" s="54" t="str">
        <v>抽检</v>
      </c>
      <c r="U5" s="54" t="str">
        <v>合格</v>
      </c>
      <c r="V5" s="54" t="str">
        <v>合格</v>
      </c>
      <c r="W5" s="54" t="str">
        <v>合格</v>
      </c>
      <c r="X5" s="54" t="str">
        <v>不适用</v>
      </c>
      <c r="Y5" s="54" t="str">
        <v>合格</v>
      </c>
      <c r="Z5" s="54" t="str">
        <v>接收</v>
      </c>
      <c r="AA5" s="54" t="str">
        <v>已上架</v>
      </c>
      <c r="AB5" s="54" t="str">
        <v>A01-01-01</v>
      </c>
      <c r="AC5" s="60" t="n">
        <v>240</v>
      </c>
      <c r="AD5" s="60" t="n">
        <f>IF(A5="","",MAX(0,N5-AC5))</f>
        <v>0</v>
      </c>
      <c r="AE5" s="54"/>
      <c r="AF5" s="54" t="str">
        <v>张伟</v>
      </c>
      <c r="AG5" s="54" t="str">
        <v>李娜</v>
      </c>
      <c r="AH5" s="58" t="n">
        <v>46130</v>
      </c>
      <c r="AI5" s="58" t="n">
        <v>46130</v>
      </c>
      <c r="AJ5" s="54" t="str">
        <f>IF(A5="","",IF(Y5="不合格","待异常处理",IF(Y5="待复检","待复检",IF(AA5="已Umstellung auf neues System","已完了",IF(AND(AH5&lt;&gt;"",AH5&lt;TODAY()),"期限超過","处理中")))))</f>
        <v>已完了</v>
      </c>
      <c r="AK5" s="54" t="str">
        <v>Sample Data，可删除</v>
      </c>
      <c r="AL5" s="54"/>
    </row>
    <row r="6" ht="22" customHeight="true">
      <c r="A6" s="54" t="str">
        <v>RC-2026-002</v>
      </c>
      <c r="B6" s="58" t="n">
        <v>46130</v>
      </c>
      <c r="C6" s="54" t="str">
        <v>华北事业部</v>
      </c>
      <c r="D6" s="54" t="str">
        <v>北京中心仓</v>
      </c>
      <c r="E6" s="54" t="s">
        <v>104</v>
      </c>
      <c r="F6" s="54" t="str">
        <v>PO-10002</v>
      </c>
      <c r="G6" s="54" t="str">
        <v>北方包装</v>
      </c>
      <c r="H6" s="54" t="str">
        <v>MAT-2001</v>
      </c>
      <c r="I6" s="54" t="str">
        <v>瓦楞纸箱</v>
      </c>
      <c r="J6" s="54" t="s">
        <v>11</v>
      </c>
      <c r="K6" s="54" t="s">
        <v>11</v>
      </c>
      <c r="L6" s="54" t="s">
        <v>11</v>
      </c>
      <c r="M6" s="60" t="s">
        <v>11</v>
      </c>
      <c r="N6" s="60" t="s">
        <v>11</v>
      </c>
      <c r="O6" s="60" t="s">
        <v>11</v>
      </c>
      <c r="P6" s="60" t="s">
        <v>11</v>
      </c>
      <c r="Q6" s="60" t="n">
        <v>2</v>
      </c>
      <c r="R6" s="60" t="n">
        <f>IF(A6="","",N6-M6)</f>
        <v>-2</v>
      </c>
      <c r="S6" s="54" t="str">
        <v>件</v>
      </c>
      <c r="T6" s="54" t="str">
        <v>加严抽检</v>
      </c>
      <c r="U6" s="54" t="str">
        <v>不合格</v>
      </c>
      <c r="V6" s="54" t="str">
        <v>不合格</v>
      </c>
      <c r="W6" s="54" t="str">
        <v>合格</v>
      </c>
      <c r="X6" s="54" t="str">
        <v>不适用</v>
      </c>
      <c r="Y6" s="54" t="str">
        <v>不合格</v>
      </c>
      <c r="Z6" s="54" t="str">
        <v>隔离</v>
      </c>
      <c r="AA6" s="54" t="str">
        <v>隔离</v>
      </c>
      <c r="AB6" s="54" t="str">
        <v>Q01-隔离</v>
      </c>
      <c r="AC6" s="60" t="n">
        <v>0</v>
      </c>
      <c r="AD6" s="60" t="n">
        <f>IF(A6="","",MAX(0,N6-AC6))</f>
        <v>118</v>
      </c>
      <c r="AE6" s="54" t="str">
        <v>EX-2026-001</v>
      </c>
      <c r="AF6" s="54" t="str">
        <v>周杰</v>
      </c>
      <c r="AG6" s="54" t="str">
        <v>王敏</v>
      </c>
      <c r="AH6" s="58" t="n">
        <v>46131</v>
      </c>
      <c r="AI6" s="58"/>
      <c r="AJ6" s="54" t="str">
        <f>IF(A6="","",IF(Y6="不合格","待异常处理",IF(Y6="待复检","待复检",IF(AA6="已Umstellung auf neues System","已完了",IF(AND(AH6&lt;&gt;"",AH6&lt;TODAY()),"期限超過","处理中")))))</f>
        <v>待异常处理</v>
      </c>
      <c r="AK6" s="54" t="str">
        <v>外箱破损、短少2件</v>
      </c>
      <c r="AL6" s="54"/>
    </row>
    <row r="7" ht="22" customHeight="true">
      <c r="A7" s="54" t="s">
        <v>207</v>
      </c>
      <c r="B7" s="58" t="n">
        <v>46131</v>
      </c>
      <c r="C7" s="54" t="str">
        <v>售后中心</v>
      </c>
      <c r="D7" s="54" t="str">
        <v>退货处理仓</v>
      </c>
      <c r="E7" s="54" t="str">
        <v>退货暂存区</v>
      </c>
      <c r="F7" s="54" t="str">
        <v>RTN-2026-015</v>
      </c>
      <c r="G7" s="54" t="str">
        <v>Acme Manufacturing来料</v>
      </c>
      <c r="H7" s="54" t="str">
        <v>MAT-4001</v>
      </c>
      <c r="I7" s="54" t="str">
        <v>返修模块</v>
      </c>
      <c r="J7" s="54" t="s">
        <v>15</v>
      </c>
      <c r="K7" s="54" t="s">
        <v>15</v>
      </c>
      <c r="L7" s="54" t="s">
        <v>8</v>
      </c>
      <c r="M7" s="60" t="s">
        <v>8</v>
      </c>
      <c r="N7" s="60" t="s">
        <v>12</v>
      </c>
      <c r="O7" s="60" t="s">
        <v>12</v>
      </c>
      <c r="P7" s="60" t="s">
        <v>3</v>
      </c>
      <c r="Q7" s="60" t="n">
        <v>2</v>
      </c>
      <c r="R7" s="60" t="n">
        <f>IF(A7="","",N7-M7)</f>
        <v>0</v>
      </c>
      <c r="S7" s="54" t="str">
        <v>件</v>
      </c>
      <c r="T7" s="54" t="s">
        <v>91</v>
      </c>
      <c r="U7" s="54" t="str">
        <v>合格</v>
      </c>
      <c r="V7" s="54" t="str">
        <v>不合格</v>
      </c>
      <c r="W7" s="54" t="str">
        <v>合格</v>
      </c>
      <c r="X7" s="54" t="str">
        <v>不适用</v>
      </c>
      <c r="Y7" s="54" t="str">
        <v>待复检</v>
      </c>
      <c r="Z7" s="54" t="str">
        <v>返工/返修</v>
      </c>
      <c r="AA7" s="54" t="str">
        <v>未上架</v>
      </c>
      <c r="AB7" s="54" t="str">
        <v>R01-待检</v>
      </c>
      <c r="AC7" s="60" t="n">
        <v>0</v>
      </c>
      <c r="AD7" s="60" t="n">
        <f>IF(A7="","",MAX(0,N7-AC7))</f>
        <v>10</v>
      </c>
      <c r="AE7" s="54" t="str">
        <v>EX-2026-002</v>
      </c>
      <c r="AF7" s="54" t="str">
        <v>赵敏</v>
      </c>
      <c r="AG7" s="54" t="str">
        <v>许磊</v>
      </c>
      <c r="AH7" s="58" t="n">
        <v>46134</v>
      </c>
      <c r="AI7" s="58"/>
      <c r="AJ7" s="54" t="str">
        <f>IF(A7="","",IF(Y7="不合格","待异常处理",IF(Y7="待复检","待复检",IF(AA7="已Umstellung auf neues System","已完了",IF(AND(AH7&lt;&gt;"",AH7&lt;TODAY()),"期限超過","处理中")))))</f>
        <v>待复检</v>
      </c>
      <c r="AK7" s="54" t="str">
        <v>2件需复检</v>
      </c>
      <c r="AL7" s="54"/>
    </row>
    <row r="8" ht="22" customHeight="true">
      <c r="A8" s="54" t="s">
        <v>5</v>
      </c>
      <c r="B8" s="58" t="s">
        <v>149</v>
      </c>
      <c r="C8" s="54" t="s">
        <v>150</v>
      </c>
      <c r="D8" s="54" t="s">
        <v>3</v>
      </c>
      <c r="E8" s="54" t="s">
        <v>37</v>
      </c>
      <c r="F8" s="54" t="s">
        <v>39</v>
      </c>
      <c r="G8" s="54" t="s">
        <v>37</v>
      </c>
      <c r="H8" s="54" t="s">
        <v>39</v>
      </c>
      <c r="I8" s="54" t="s">
        <v>151</v>
      </c>
      <c r="J8" s="54" t="s">
        <v>11</v>
      </c>
      <c r="K8" s="54" t="s">
        <v>11</v>
      </c>
      <c r="L8" s="54" t="s">
        <v>11</v>
      </c>
      <c r="M8" s="60" t="s">
        <v>11</v>
      </c>
      <c r="N8" s="60" t="s">
        <v>11</v>
      </c>
      <c r="O8" s="60" t="s">
        <v>11</v>
      </c>
      <c r="P8" s="60" t="s">
        <v>11</v>
      </c>
      <c r="Q8" s="60" t="s">
        <v>153</v>
      </c>
      <c r="R8" s="60" t="n">
        <f>IF(A8="","",N8-M8)</f>
        <v>0</v>
      </c>
      <c r="S8" s="54" t="str">
        <v>件</v>
      </c>
      <c r="T8" s="54" t="str">
        <v>抽检</v>
      </c>
      <c r="U8" s="54" t="str">
        <v>合格</v>
      </c>
      <c r="V8" s="54" t="str">
        <v>合格</v>
      </c>
      <c r="W8" s="54" t="str">
        <v>合格</v>
      </c>
      <c r="X8" s="54" t="str">
        <v>不适用</v>
      </c>
      <c r="Y8" s="54" t="str">
        <v>合格</v>
      </c>
      <c r="Z8" s="54" t="str">
        <v>接收</v>
      </c>
      <c r="AA8" s="54" t="str">
        <v>部分上架</v>
      </c>
      <c r="AB8" s="54" t="str">
        <v>A03-02-01</v>
      </c>
      <c r="AC8" s="60" t="n">
        <v>60</v>
      </c>
      <c r="AD8" s="60" t="n">
        <f>IF(A8="","",MAX(0,N8-AC8))</f>
        <v>20</v>
      </c>
      <c r="AE8" s="54"/>
      <c r="AF8" s="54" t="str">
        <v>陈飞</v>
      </c>
      <c r="AG8" s="54" t="str">
        <v>赵晨</v>
      </c>
      <c r="AH8" s="58" t="n">
        <v>46132</v>
      </c>
      <c r="AI8" s="58"/>
      <c r="AJ8" s="54" t="str">
        <f>IF(A8="","",IF(Y8="不合格","待异常处理",IF(Y8="待复检","待复检",IF(AA8="已Umstellung auf neues System","已完了",IF(AND(AH8&lt;&gt;"",AH8&lt;TODAY()),"期限超過","处理中")))))</f>
        <v>期限超過</v>
      </c>
      <c r="AK8" s="54" t="str">
        <v>剩余20件待上架</v>
      </c>
      <c r="AL8" s="54"/>
    </row>
    <row r="9" ht="22" customHeight="true">
      <c r="A9" s="54" t="s">
        <v>2</v>
      </c>
      <c r="B9" s="58" t="s">
        <v>155</v>
      </c>
      <c r="C9" s="54" t="s">
        <v>150</v>
      </c>
      <c r="D9" s="54" t="s">
        <v>9</v>
      </c>
      <c r="E9" s="54" t="s">
        <v>40</v>
      </c>
      <c r="F9" s="54" t="s">
        <v>44</v>
      </c>
      <c r="G9" s="54" t="s">
        <v>40</v>
      </c>
      <c r="H9" s="54" t="s">
        <v>44</v>
      </c>
      <c r="I9" s="54" t="s">
        <v>151</v>
      </c>
      <c r="J9" s="54" t="s">
        <v>11</v>
      </c>
      <c r="K9" s="54" t="s">
        <v>11</v>
      </c>
      <c r="L9" s="54" t="s">
        <v>11</v>
      </c>
      <c r="M9" s="60" t="s">
        <v>11</v>
      </c>
      <c r="N9" s="60" t="s">
        <v>11</v>
      </c>
      <c r="O9" s="60" t="s">
        <v>11</v>
      </c>
      <c r="P9" s="60" t="s">
        <v>11</v>
      </c>
      <c r="Q9" s="60" t="s">
        <v>157</v>
      </c>
      <c r="R9" s="60" t="n">
        <f>IF(A9="","",N9-M9)</f>
        <v>0</v>
      </c>
      <c r="S9" s="54" t="str">
        <v>件</v>
      </c>
      <c r="T9" s="54" t="str">
        <v>首件</v>
      </c>
      <c r="U9" s="54" t="str">
        <v>合格</v>
      </c>
      <c r="V9" s="54" t="str">
        <v>合格</v>
      </c>
      <c r="W9" s="54" t="str">
        <v>合格</v>
      </c>
      <c r="X9" s="54" t="str">
        <v>不适用</v>
      </c>
      <c r="Y9" s="54" t="str">
        <v>合格</v>
      </c>
      <c r="Z9" s="54" t="str">
        <v>接收</v>
      </c>
      <c r="AA9" s="54" t="str">
        <v>已上架</v>
      </c>
      <c r="AB9" s="54" t="str">
        <v>F01-01-02</v>
      </c>
      <c r="AC9" s="60" t="n">
        <v>60</v>
      </c>
      <c r="AD9" s="60" t="n">
        <f>IF(A9="","",MAX(0,N9-AC9))</f>
        <v>0</v>
      </c>
      <c r="AE9" s="54"/>
      <c r="AF9" s="54" t="str">
        <v>何亮</v>
      </c>
      <c r="AG9" s="54" t="s">
        <v>105</v>
      </c>
      <c r="AH9" s="58" t="n">
        <v>46133</v>
      </c>
      <c r="AI9" s="58" t="n">
        <v>46133</v>
      </c>
      <c r="AJ9" s="54" t="str">
        <f>IF(A9="","",IF(Y9="不合格","待异常处理",IF(Y9="待复检","待复检",IF(AA9="已Umstellung auf neues System","已完了",IF(AND(AH9&lt;&gt;"",AH9&lt;TODAY()),"期限超過","处理中")))))</f>
        <v>已完了</v>
      </c>
      <c r="AK9" s="54"/>
      <c r="AL9" s="54"/>
    </row>
    <row r="10" ht="22" customHeight="true">
      <c r="A10" s="54" t="s">
        <v>6</v>
      </c>
      <c r="B10" s="58" t="s">
        <v>159</v>
      </c>
      <c r="C10" s="54" t="s">
        <v>160</v>
      </c>
      <c r="D10" s="54" t="s">
        <v>8</v>
      </c>
      <c r="E10" s="54" t="s">
        <v>45</v>
      </c>
      <c r="F10" s="54" t="s">
        <v>46</v>
      </c>
      <c r="G10" s="54" t="s">
        <v>45</v>
      </c>
      <c r="H10" s="54" t="s">
        <v>46</v>
      </c>
      <c r="I10" s="54" t="s">
        <v>151</v>
      </c>
      <c r="J10" s="54" t="s">
        <v>11</v>
      </c>
      <c r="K10" s="54" t="s">
        <v>11</v>
      </c>
      <c r="L10" s="54" t="s">
        <v>11</v>
      </c>
      <c r="M10" s="60" t="s">
        <v>11</v>
      </c>
      <c r="N10" s="60" t="s">
        <v>11</v>
      </c>
      <c r="O10" s="60" t="s">
        <v>11</v>
      </c>
      <c r="P10" s="60" t="s">
        <v>11</v>
      </c>
      <c r="Q10" s="60" t="s">
        <v>11</v>
      </c>
      <c r="R10" s="60" t="n">
        <f>IF(A10="","",N10-M10)</f>
        <v>0</v>
      </c>
      <c r="S10" s="54" t="str">
        <v>件</v>
      </c>
      <c r="T10" s="54" t="str">
        <v>抽检</v>
      </c>
      <c r="U10" s="54" t="str">
        <v>合格</v>
      </c>
      <c r="V10" s="54" t="str">
        <v>合格</v>
      </c>
      <c r="W10" s="54" t="str">
        <v>合格</v>
      </c>
      <c r="X10" s="54" t="str">
        <v>不适用</v>
      </c>
      <c r="Y10" s="54" t="str">
        <v>合格</v>
      </c>
      <c r="Z10" s="54" t="str">
        <v>接收</v>
      </c>
      <c r="AA10" s="54" t="str">
        <v>未上架</v>
      </c>
      <c r="AB10" s="54" t="str">
        <v>F02-01-01</v>
      </c>
      <c r="AC10" s="60" t="n">
        <v>0</v>
      </c>
      <c r="AD10" s="60" t="n">
        <f>IF(A10="","",MAX(0,N10-AC10))</f>
        <v>150</v>
      </c>
      <c r="AE10" s="54"/>
      <c r="AF10" s="54" t="s">
        <v>106</v>
      </c>
      <c r="AG10" s="54" t="str">
        <v>李娜</v>
      </c>
      <c r="AH10" s="58" t="n">
        <v>46135</v>
      </c>
      <c r="AI10" s="58"/>
      <c r="AJ10" s="54" t="str">
        <f>IF(A10="","",IF(Y10="不合格","待异常处理",IF(Y10="待复检","待复检",IF(AA10="已Umstellung auf neues System","已完了",IF(AND(AH10&lt;&gt;"",AH10&lt;TODAY()),"期限超過","处理中")))))</f>
        <v>期限超過</v>
      </c>
      <c r="AK10" s="54" t="str">
        <v>待安排库位</v>
      </c>
      <c r="AL10" s="54"/>
    </row>
    <row r="11" ht="22" customHeight="true">
      <c r="A11" s="54" t="s">
        <v>3</v>
      </c>
      <c r="B11" s="58" t="s">
        <v>161</v>
      </c>
      <c r="C11" s="54" t="s">
        <v>162</v>
      </c>
      <c r="D11" s="54" t="s">
        <v>9</v>
      </c>
      <c r="E11" s="54" t="s">
        <v>47</v>
      </c>
      <c r="F11" s="54" t="s">
        <v>50</v>
      </c>
      <c r="G11" s="54" t="s">
        <v>47</v>
      </c>
      <c r="H11" s="54" t="s">
        <v>50</v>
      </c>
      <c r="I11" s="54" t="s">
        <v>151</v>
      </c>
      <c r="J11" s="54" t="s">
        <v>205</v>
      </c>
      <c r="K11" s="54" t="s">
        <v>205</v>
      </c>
      <c r="L11" s="54" t="s">
        <v>11</v>
      </c>
      <c r="M11" s="60" t="s">
        <v>11</v>
      </c>
      <c r="N11" s="60" t="s">
        <v>11</v>
      </c>
      <c r="O11" s="60" t="s">
        <v>11</v>
      </c>
      <c r="P11" s="60" t="s">
        <v>11</v>
      </c>
      <c r="Q11" s="60" t="s">
        <v>163</v>
      </c>
      <c r="R11" s="60" t="n">
        <f>IF(A11="","",N11-M11)</f>
        <v>0</v>
      </c>
      <c r="S11" s="54" t="str">
        <v>箱</v>
      </c>
      <c r="T11" s="54" t="s">
        <v>91</v>
      </c>
      <c r="U11" s="54" t="str">
        <v>合格</v>
      </c>
      <c r="V11" s="54" t="str">
        <v>合格</v>
      </c>
      <c r="W11" s="54" t="str">
        <v>合格</v>
      </c>
      <c r="X11" s="54" t="str">
        <v>不合格</v>
      </c>
      <c r="Y11" s="54" t="str">
        <v>不合格</v>
      </c>
      <c r="Z11" s="54" t="str">
        <v>隔离</v>
      </c>
      <c r="AA11" s="54" t="str">
        <v>隔离</v>
      </c>
      <c r="AB11" s="54" t="str">
        <v>C-Q-01</v>
      </c>
      <c r="AC11" s="60" t="n">
        <v>0</v>
      </c>
      <c r="AD11" s="60" t="n">
        <f>IF(A11="","",MAX(0,N11-AC11))</f>
        <v>40</v>
      </c>
      <c r="AE11" s="54" t="str">
        <v>EX-2026-003</v>
      </c>
      <c r="AF11" s="54" t="str">
        <v>孙宁</v>
      </c>
      <c r="AG11" s="54" t="str">
        <v>韩冰</v>
      </c>
      <c r="AH11" s="58" t="n">
        <v>46136</v>
      </c>
      <c r="AI11" s="58"/>
      <c r="AJ11" s="54" t="str">
        <f>IF(A11="","",IF(Y11="不合格","待异常处理",IF(Y11="待复检","待复检",IF(AA11="已Umstellung auf neues System","已完了",IF(AND(AH11&lt;&gt;"",AH11&lt;TODAY()),"期限超過","处理中")))))</f>
        <v>待异常处理</v>
      </c>
      <c r="AK11" s="54" t="str">
        <v>温度记录超限</v>
      </c>
      <c r="AL11" s="54"/>
    </row>
    <row r="12" ht="22" customHeight="true">
      <c r="A12" s="54" t="s">
        <v>8</v>
      </c>
      <c r="B12" s="58" t="s">
        <v>11</v>
      </c>
      <c r="C12" s="54" t="s">
        <v>164</v>
      </c>
      <c r="D12" s="54" t="s">
        <v>8</v>
      </c>
      <c r="E12" s="54" t="s">
        <v>49</v>
      </c>
      <c r="F12" s="54" t="s">
        <v>52</v>
      </c>
      <c r="G12" s="54" t="s">
        <v>49</v>
      </c>
      <c r="H12" s="54" t="s">
        <v>11</v>
      </c>
      <c r="I12" s="54" t="s">
        <v>151</v>
      </c>
      <c r="J12" s="54" t="s">
        <v>205</v>
      </c>
      <c r="K12" s="54" t="s">
        <v>205</v>
      </c>
      <c r="L12" s="54" t="s">
        <v>205</v>
      </c>
      <c r="M12" s="60" t="s">
        <v>205</v>
      </c>
      <c r="N12" s="60" t="s">
        <v>205</v>
      </c>
      <c r="O12" s="60" t="s">
        <v>205</v>
      </c>
      <c r="P12" s="60" t="s">
        <v>11</v>
      </c>
      <c r="Q12" s="60" t="s">
        <v>165</v>
      </c>
      <c r="R12" s="60" t="n">
        <f>IF(A12="","",N12-M12)</f>
        <v>0</v>
      </c>
      <c r="S12" s="54" t="str">
        <v>件</v>
      </c>
      <c r="T12" s="54" t="str">
        <v>抽检</v>
      </c>
      <c r="U12" s="54" t="str">
        <v>合格</v>
      </c>
      <c r="V12" s="54" t="str">
        <v>合格</v>
      </c>
      <c r="W12" s="54" t="str">
        <v>合格</v>
      </c>
      <c r="X12" s="54" t="str">
        <v>不适用</v>
      </c>
      <c r="Y12" s="54" t="str">
        <v>让步接收</v>
      </c>
      <c r="Z12" s="54" t="str">
        <v>让步接收</v>
      </c>
      <c r="AA12" s="54" t="str">
        <v>未上架</v>
      </c>
      <c r="AB12" s="54" t="str">
        <v>A01-02-02</v>
      </c>
      <c r="AC12" s="60" t="n">
        <v>0</v>
      </c>
      <c r="AD12" s="60" t="n">
        <f>IF(A12="","",MAX(0,N12-AC12))</f>
        <v>200</v>
      </c>
      <c r="AE12" s="54" t="str">
        <v>EX-2026-004</v>
      </c>
      <c r="AF12" s="54" t="str">
        <v>张伟</v>
      </c>
      <c r="AG12" s="54" t="str">
        <v>刘洋</v>
      </c>
      <c r="AH12" s="58" t="n">
        <v>46137</v>
      </c>
      <c r="AI12" s="58"/>
      <c r="AJ12" s="54" t="str">
        <f>IF(A12="","",IF(Y12="不合格","待异常处理",IF(Y12="待复检","待复检",IF(AA12="已Umstellung auf neues System","已完了",IF(AND(AH12&lt;&gt;"",AH12&lt;TODAY()),"期限超過","处理中")))))</f>
        <v>期限超過</v>
      </c>
      <c r="AK12" s="54" t="str">
        <v>标签格式需补正</v>
      </c>
      <c r="AL12" s="54"/>
    </row>
    <row r="13" ht="22" customHeight="true">
      <c r="A13" s="54" t="s">
        <v>9</v>
      </c>
      <c r="B13" s="58" t="s">
        <v>166</v>
      </c>
      <c r="C13" s="54" t="s">
        <v>167</v>
      </c>
      <c r="D13" s="54" t="s">
        <v>12</v>
      </c>
      <c r="E13" s="54" t="s">
        <v>24</v>
      </c>
      <c r="F13" s="54" t="s">
        <v>23</v>
      </c>
      <c r="G13" s="54" t="s">
        <v>24</v>
      </c>
      <c r="H13" s="54" t="s">
        <v>11</v>
      </c>
      <c r="I13" s="54" t="s">
        <v>151</v>
      </c>
      <c r="J13" s="54" t="s">
        <v>11</v>
      </c>
      <c r="K13" s="54" t="s">
        <v>11</v>
      </c>
      <c r="L13" s="54" t="s">
        <v>11</v>
      </c>
      <c r="M13" s="60" t="s">
        <v>11</v>
      </c>
      <c r="N13" s="60" t="s">
        <v>205</v>
      </c>
      <c r="O13" s="60" t="s">
        <v>205</v>
      </c>
      <c r="P13" s="60" t="s">
        <v>11</v>
      </c>
      <c r="Q13" s="60" t="s">
        <v>168</v>
      </c>
      <c r="R13" s="60" t="str">
        <f>IF(A13="","",N13-M13)</f>
      </c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60"/>
      <c r="AD13" s="60" t="str">
        <f>IF(A13="","",MAX(0,N13-AC13))</f>
      </c>
      <c r="AE13" s="54"/>
      <c r="AF13" s="54"/>
      <c r="AG13" s="54"/>
      <c r="AH13" s="58"/>
      <c r="AI13" s="58"/>
      <c r="AJ13" s="54" t="str">
        <f>IF(A13="","",IF(Y13="不合格","待异常处理",IF(Y13="待复检","待复检",IF(AA13="已Umstellung auf neues System","已完了",IF(AND(AH13&lt;&gt;"",AH13&lt;TODAY()),"期限超過","处理中")))))</f>
      </c>
      <c r="AK13" s="54"/>
      <c r="AL13" s="54"/>
    </row>
    <row r="14" ht="22" customHeight="true">
      <c r="A14" s="54" t="s">
        <v>10</v>
      </c>
      <c r="B14" s="58" t="s">
        <v>169</v>
      </c>
      <c r="C14" s="54" t="s">
        <v>164</v>
      </c>
      <c r="D14" s="54" t="s">
        <v>3</v>
      </c>
      <c r="E14" s="54" t="s">
        <v>25</v>
      </c>
      <c r="F14" s="54" t="s">
        <v>28</v>
      </c>
      <c r="G14" s="54" t="s">
        <v>11</v>
      </c>
      <c r="H14" s="54" t="s">
        <v>11</v>
      </c>
      <c r="I14" s="54" t="s">
        <v>170</v>
      </c>
      <c r="J14" s="54" t="s">
        <v>11</v>
      </c>
      <c r="K14" s="54" t="s">
        <v>11</v>
      </c>
      <c r="L14" s="54" t="s">
        <v>11</v>
      </c>
      <c r="M14" s="60" t="s">
        <v>11</v>
      </c>
      <c r="N14" s="60" t="s">
        <v>11</v>
      </c>
      <c r="O14" s="60" t="s">
        <v>11</v>
      </c>
      <c r="P14" s="60" t="s">
        <v>11</v>
      </c>
      <c r="Q14" s="60" t="s">
        <v>11</v>
      </c>
      <c r="R14" s="60" t="str">
        <f>IF(A14="","",N14-M14)</f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60"/>
      <c r="AD14" s="60" t="str">
        <f>IF(A14="","",MAX(0,N14-AC14))</f>
      </c>
      <c r="AE14" s="54"/>
      <c r="AF14" s="54"/>
      <c r="AG14" s="54"/>
      <c r="AH14" s="58"/>
      <c r="AI14" s="58"/>
      <c r="AJ14" s="54" t="str">
        <f>IF(A14="","",IF(Y14="不合格","待异常处理",IF(Y14="待复检","待复检",IF(AA14="已Umstellung auf neues System","已完了",IF(AND(AH14&lt;&gt;"",AH14&lt;TODAY()),"期限超過","处理中")))))</f>
      </c>
      <c r="AK14" s="54"/>
      <c r="AL14" s="54"/>
    </row>
    <row r="15" ht="22" customHeight="true">
      <c r="A15" s="54" t="s">
        <v>12</v>
      </c>
      <c r="B15" s="58" t="s">
        <v>92</v>
      </c>
      <c r="C15" s="54" t="s">
        <v>172</v>
      </c>
      <c r="D15" s="54" t="s">
        <v>14</v>
      </c>
      <c r="E15" s="54" t="s">
        <v>29</v>
      </c>
      <c r="F15" s="54" t="s">
        <v>36</v>
      </c>
      <c r="G15" s="54" t="s">
        <v>11</v>
      </c>
      <c r="H15" s="54" t="s">
        <v>11</v>
      </c>
      <c r="I15" s="54" t="s">
        <v>151</v>
      </c>
      <c r="J15" s="54" t="s">
        <v>11</v>
      </c>
      <c r="K15" s="54" t="s">
        <v>11</v>
      </c>
      <c r="L15" s="54" t="s">
        <v>11</v>
      </c>
      <c r="M15" s="60" t="s">
        <v>11</v>
      </c>
      <c r="N15" s="60" t="s">
        <v>11</v>
      </c>
      <c r="O15" s="60" t="s">
        <v>11</v>
      </c>
      <c r="P15" s="60" t="s">
        <v>11</v>
      </c>
      <c r="Q15" s="60" t="s">
        <v>11</v>
      </c>
      <c r="R15" s="60" t="str">
        <f>IF(A15="","",N15-M15)</f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60"/>
      <c r="AD15" s="60" t="str">
        <f>IF(A15="","",MAX(0,N15-AC15))</f>
      </c>
      <c r="AE15" s="54"/>
      <c r="AF15" s="54"/>
      <c r="AG15" s="54"/>
      <c r="AH15" s="58"/>
      <c r="AI15" s="58"/>
      <c r="AJ15" s="54" t="str">
        <f>IF(A15="","",IF(Y15="不合格","待异常处理",IF(Y15="待复检","待复检",IF(AA15="已Umstellung auf neues System","已完了",IF(AND(AH15&lt;&gt;"",AH15&lt;TODAY()),"期限超過","处理中")))))</f>
      </c>
      <c r="AK15" s="54"/>
      <c r="AL15" s="54"/>
    </row>
    <row r="16" ht="22" customHeight="true">
      <c r="A16" s="54" t="s">
        <v>13</v>
      </c>
      <c r="B16" s="58" t="s">
        <v>174</v>
      </c>
      <c r="C16" s="54" t="s">
        <v>175</v>
      </c>
      <c r="D16" s="54" t="s">
        <v>3</v>
      </c>
      <c r="E16" s="54" t="s">
        <v>56</v>
      </c>
      <c r="F16" s="54" t="s">
        <v>57</v>
      </c>
      <c r="G16" s="54" t="s">
        <v>11</v>
      </c>
      <c r="H16" s="54" t="s">
        <v>11</v>
      </c>
      <c r="I16" s="54" t="s">
        <v>170</v>
      </c>
      <c r="J16" s="54" t="s">
        <v>11</v>
      </c>
      <c r="K16" s="54" t="s">
        <v>11</v>
      </c>
      <c r="L16" s="54" t="s">
        <v>11</v>
      </c>
      <c r="M16" s="60" t="s">
        <v>11</v>
      </c>
      <c r="N16" s="60" t="s">
        <v>11</v>
      </c>
      <c r="O16" s="60" t="s">
        <v>11</v>
      </c>
      <c r="P16" s="60" t="s">
        <v>11</v>
      </c>
      <c r="Q16" s="60" t="s">
        <v>11</v>
      </c>
      <c r="R16" s="60" t="str">
        <f>IF(A16="","",N16-M16)</f>
      </c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60"/>
      <c r="AD16" s="60" t="str">
        <f>IF(A16="","",MAX(0,N16-AC16))</f>
      </c>
      <c r="AE16" s="54"/>
      <c r="AF16" s="54"/>
      <c r="AG16" s="54"/>
      <c r="AH16" s="58"/>
      <c r="AI16" s="58"/>
      <c r="AJ16" s="54" t="str">
        <f>IF(A16="","",IF(Y16="不合格","待异常处理",IF(Y16="待复检","待复检",IF(AA16="已Umstellung auf neues System","已完了",IF(AND(AH16&lt;&gt;"",AH16&lt;TODAY()),"期限超過","处理中")))))</f>
      </c>
      <c r="AK16" s="54"/>
      <c r="AL16" s="54"/>
    </row>
    <row r="17" ht="22" customHeight="true">
      <c r="A17" s="54" t="s">
        <v>14</v>
      </c>
      <c r="B17" s="58" t="s">
        <v>11</v>
      </c>
      <c r="C17" s="54" t="s">
        <v>178</v>
      </c>
      <c r="D17" s="54" t="s">
        <v>3</v>
      </c>
      <c r="E17" s="54" t="s">
        <v>58</v>
      </c>
      <c r="F17" s="54" t="s">
        <v>59</v>
      </c>
      <c r="G17" s="54" t="s">
        <v>11</v>
      </c>
      <c r="H17" s="54" t="s">
        <v>11</v>
      </c>
      <c r="I17" s="54" t="s">
        <v>170</v>
      </c>
      <c r="J17" s="54" t="s">
        <v>11</v>
      </c>
      <c r="K17" s="54" t="s">
        <v>11</v>
      </c>
      <c r="L17" s="54" t="s">
        <v>11</v>
      </c>
      <c r="M17" s="60" t="s">
        <v>11</v>
      </c>
      <c r="N17" s="60" t="s">
        <v>11</v>
      </c>
      <c r="O17" s="60" t="s">
        <v>11</v>
      </c>
      <c r="P17" s="60" t="s">
        <v>11</v>
      </c>
      <c r="Q17" s="60" t="s">
        <v>11</v>
      </c>
      <c r="R17" s="60" t="str">
        <f>IF(A17="","",N17-M17)</f>
      </c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60"/>
      <c r="AD17" s="60" t="str">
        <f>IF(A17="","",MAX(0,N17-AC17))</f>
      </c>
      <c r="AE17" s="54"/>
      <c r="AF17" s="54"/>
      <c r="AG17" s="54"/>
      <c r="AH17" s="58"/>
      <c r="AI17" s="58"/>
      <c r="AJ17" s="54" t="str">
        <f>IF(A17="","",IF(Y17="不合格","待异常处理",IF(Y17="待复检","待复检",IF(AA17="已Umstellung auf neues System","已完了",IF(AND(AH17&lt;&gt;"",AH17&lt;TODAY()),"期限超過","处理中")))))</f>
      </c>
      <c r="AK17" s="54"/>
      <c r="AL17" s="54"/>
    </row>
    <row r="18" ht="22" customHeight="true">
      <c r="A18" s="54" t="s">
        <v>15</v>
      </c>
      <c r="B18" s="58" t="s">
        <v>180</v>
      </c>
      <c r="C18" s="54" t="s">
        <v>181</v>
      </c>
      <c r="D18" s="54" t="s">
        <v>8</v>
      </c>
      <c r="E18" s="54" t="s">
        <v>60</v>
      </c>
      <c r="F18" s="54" t="s">
        <v>61</v>
      </c>
      <c r="G18" s="54" t="s">
        <v>11</v>
      </c>
      <c r="H18" s="54" t="s">
        <v>11</v>
      </c>
      <c r="I18" s="54" t="s">
        <v>170</v>
      </c>
      <c r="J18" s="54" t="s">
        <v>11</v>
      </c>
      <c r="K18" s="54" t="s">
        <v>11</v>
      </c>
      <c r="L18" s="54" t="s">
        <v>11</v>
      </c>
      <c r="M18" s="60" t="s">
        <v>11</v>
      </c>
      <c r="N18" s="60" t="s">
        <v>11</v>
      </c>
      <c r="O18" s="60" t="s">
        <v>11</v>
      </c>
      <c r="P18" s="60" t="s">
        <v>11</v>
      </c>
      <c r="Q18" s="60" t="s">
        <v>11</v>
      </c>
      <c r="R18" s="60" t="str">
        <f>IF(A18="","",N18-M18)</f>
      </c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60"/>
      <c r="AD18" s="60" t="str">
        <f>IF(A18="","",MAX(0,N18-AC18))</f>
      </c>
      <c r="AE18" s="54"/>
      <c r="AF18" s="54"/>
      <c r="AG18" s="54"/>
      <c r="AH18" s="58"/>
      <c r="AI18" s="58"/>
      <c r="AJ18" s="54" t="str">
        <f>IF(A18="","",IF(Y18="不合格","待异常处理",IF(Y18="待复检","待复检",IF(AA18="已Umstellung auf neues System","已完了",IF(AND(AH18&lt;&gt;"",AH18&lt;TODAY()),"期限超過","处理中")))))</f>
      </c>
      <c r="AK18" s="54"/>
      <c r="AL18" s="54"/>
    </row>
    <row r="19" ht="22" customHeight="true">
      <c r="A19" s="54" t="s">
        <v>16</v>
      </c>
      <c r="B19" s="58" t="s">
        <v>184</v>
      </c>
      <c r="C19" s="54" t="s">
        <v>185</v>
      </c>
      <c r="D19" s="54" t="s">
        <v>8</v>
      </c>
      <c r="E19" s="54" t="s">
        <v>60</v>
      </c>
      <c r="F19" s="54" t="s">
        <v>62</v>
      </c>
      <c r="G19" s="54" t="s">
        <v>11</v>
      </c>
      <c r="H19" s="54" t="s">
        <v>11</v>
      </c>
      <c r="I19" s="54" t="s">
        <v>170</v>
      </c>
      <c r="J19" s="54" t="s">
        <v>11</v>
      </c>
      <c r="K19" s="54" t="s">
        <v>11</v>
      </c>
      <c r="L19" s="54" t="s">
        <v>11</v>
      </c>
      <c r="M19" s="60" t="s">
        <v>11</v>
      </c>
      <c r="N19" s="60" t="s">
        <v>11</v>
      </c>
      <c r="O19" s="60" t="s">
        <v>11</v>
      </c>
      <c r="P19" s="60" t="s">
        <v>11</v>
      </c>
      <c r="Q19" s="60" t="s">
        <v>11</v>
      </c>
      <c r="R19" s="60" t="str">
        <f>IF(A19="","",N19-M19)</f>
      </c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60"/>
      <c r="AD19" s="60" t="str">
        <f>IF(A19="","",MAX(0,N19-AC19))</f>
      </c>
      <c r="AE19" s="54"/>
      <c r="AF19" s="54"/>
      <c r="AG19" s="54"/>
      <c r="AH19" s="58"/>
      <c r="AI19" s="58"/>
      <c r="AJ19" s="54" t="str">
        <f>IF(A19="","",IF(Y19="不合格","待异常处理",IF(Y19="待复检","待复检",IF(AA19="已Umstellung auf neues System","已完了",IF(AND(AH19&lt;&gt;"",AH19&lt;TODAY()),"期限超過","处理中")))))</f>
      </c>
      <c r="AK19" s="54"/>
      <c r="AL19" s="54"/>
    </row>
    <row r="20" ht="22" customHeight="true">
      <c r="A20" s="54" t="s">
        <v>17</v>
      </c>
      <c r="B20" s="58" t="s">
        <v>187</v>
      </c>
      <c r="C20" s="54" t="s">
        <v>188</v>
      </c>
      <c r="D20" s="54" t="s">
        <v>9</v>
      </c>
      <c r="E20" s="54" t="s">
        <v>63</v>
      </c>
      <c r="F20" s="54" t="s">
        <v>64</v>
      </c>
      <c r="G20" s="54" t="s">
        <v>11</v>
      </c>
      <c r="H20" s="54" t="s">
        <v>11</v>
      </c>
      <c r="I20" s="54" t="s">
        <v>170</v>
      </c>
      <c r="J20" s="54" t="s">
        <v>11</v>
      </c>
      <c r="K20" s="54" t="s">
        <v>11</v>
      </c>
      <c r="L20" s="54" t="s">
        <v>11</v>
      </c>
      <c r="M20" s="60" t="s">
        <v>11</v>
      </c>
      <c r="N20" s="60" t="s">
        <v>11</v>
      </c>
      <c r="O20" s="60" t="s">
        <v>11</v>
      </c>
      <c r="P20" s="60" t="s">
        <v>11</v>
      </c>
      <c r="Q20" s="60" t="s">
        <v>11</v>
      </c>
      <c r="R20" s="60" t="str">
        <f>IF(A20="","",N20-M20)</f>
      </c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60"/>
      <c r="AD20" s="60" t="str">
        <f>IF(A20="","",MAX(0,N20-AC20))</f>
      </c>
      <c r="AE20" s="54"/>
      <c r="AF20" s="54"/>
      <c r="AG20" s="54"/>
      <c r="AH20" s="58"/>
      <c r="AI20" s="58"/>
      <c r="AJ20" s="54" t="str">
        <f>IF(A20="","",IF(Y20="不合格","待异常处理",IF(Y20="待复检","待复检",IF(AA20="已Umstellung auf neues System","已完了",IF(AND(AH20&lt;&gt;"",AH20&lt;TODAY()),"期限超過","处理中")))))</f>
      </c>
      <c r="AK20" s="54"/>
      <c r="AL20" s="54"/>
    </row>
    <row r="21" ht="22" customHeight="true">
      <c r="A21" s="54" t="s">
        <v>1</v>
      </c>
      <c r="B21" s="58" t="s">
        <v>189</v>
      </c>
      <c r="C21" s="54" t="s">
        <v>188</v>
      </c>
      <c r="D21" s="54" t="s">
        <v>10</v>
      </c>
      <c r="E21" s="54" t="s">
        <v>65</v>
      </c>
      <c r="F21" s="54" t="s">
        <v>66</v>
      </c>
      <c r="G21" s="54" t="s">
        <v>11</v>
      </c>
      <c r="H21" s="54" t="s">
        <v>11</v>
      </c>
      <c r="I21" s="54" t="s">
        <v>170</v>
      </c>
      <c r="J21" s="54" t="s">
        <v>11</v>
      </c>
      <c r="K21" s="54" t="s">
        <v>11</v>
      </c>
      <c r="L21" s="54" t="s">
        <v>11</v>
      </c>
      <c r="M21" s="60" t="s">
        <v>11</v>
      </c>
      <c r="N21" s="60" t="s">
        <v>11</v>
      </c>
      <c r="O21" s="60" t="s">
        <v>11</v>
      </c>
      <c r="P21" s="60" t="s">
        <v>11</v>
      </c>
      <c r="Q21" s="60" t="s">
        <v>11</v>
      </c>
      <c r="R21" s="60" t="str">
        <f>IF(A21="","",N21-M21)</f>
      </c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60"/>
      <c r="AD21" s="60" t="str">
        <f>IF(A21="","",MAX(0,N21-AC21))</f>
      </c>
      <c r="AE21" s="54"/>
      <c r="AF21" s="54"/>
      <c r="AG21" s="54"/>
      <c r="AH21" s="58"/>
      <c r="AI21" s="58"/>
      <c r="AJ21" s="54" t="str">
        <f>IF(A21="","",IF(Y21="不合格","待异常处理",IF(Y21="待复检","待复检",IF(AA21="已Umstellung auf neues System","已完了",IF(AND(AH21&lt;&gt;"",AH21&lt;TODAY()),"期限超過","处理中")))))</f>
      </c>
      <c r="AK21" s="54"/>
      <c r="AL21" s="54"/>
    </row>
    <row r="22" ht="22" customHeight="true">
      <c r="A22" s="54" t="s">
        <v>18</v>
      </c>
      <c r="B22" s="58" t="s">
        <v>190</v>
      </c>
      <c r="C22" s="54" t="s">
        <v>191</v>
      </c>
      <c r="D22" s="54" t="s">
        <v>3</v>
      </c>
      <c r="E22" s="54" t="s">
        <v>67</v>
      </c>
      <c r="F22" s="54" t="s">
        <v>68</v>
      </c>
      <c r="G22" s="54" t="s">
        <v>11</v>
      </c>
      <c r="H22" s="54" t="s">
        <v>11</v>
      </c>
      <c r="I22" s="54" t="s">
        <v>170</v>
      </c>
      <c r="J22" s="54" t="s">
        <v>11</v>
      </c>
      <c r="K22" s="54" t="s">
        <v>11</v>
      </c>
      <c r="L22" s="54" t="s">
        <v>11</v>
      </c>
      <c r="M22" s="60" t="s">
        <v>11</v>
      </c>
      <c r="N22" s="60" t="s">
        <v>11</v>
      </c>
      <c r="O22" s="60" t="s">
        <v>11</v>
      </c>
      <c r="P22" s="60" t="s">
        <v>11</v>
      </c>
      <c r="Q22" s="60" t="s">
        <v>11</v>
      </c>
      <c r="R22" s="60" t="str">
        <f>IF(A22="","",N22-M22)</f>
      </c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60"/>
      <c r="AD22" s="60" t="str">
        <f>IF(A22="","",MAX(0,N22-AC22))</f>
      </c>
      <c r="AE22" s="54"/>
      <c r="AF22" s="54"/>
      <c r="AG22" s="54"/>
      <c r="AH22" s="58"/>
      <c r="AI22" s="58"/>
      <c r="AJ22" s="54" t="str">
        <f>IF(A22="","",IF(Y22="不合格","待异常处理",IF(Y22="待复检","待复检",IF(AA22="已Umstellung auf neues System","已完了",IF(AND(AH22&lt;&gt;"",AH22&lt;TODAY()),"期限超過","处理中")))))</f>
      </c>
      <c r="AK22" s="54"/>
      <c r="AL22" s="54"/>
    </row>
    <row r="23" ht="22" customHeight="true">
      <c r="A23" s="54" t="s">
        <v>19</v>
      </c>
      <c r="B23" s="58" t="s">
        <v>193</v>
      </c>
      <c r="C23" s="54" t="s">
        <v>185</v>
      </c>
      <c r="D23" s="54" t="s">
        <v>3</v>
      </c>
      <c r="E23" s="54" t="s">
        <v>69</v>
      </c>
      <c r="F23" s="54" t="s">
        <v>70</v>
      </c>
      <c r="G23" s="54" t="s">
        <v>11</v>
      </c>
      <c r="H23" s="54" t="s">
        <v>11</v>
      </c>
      <c r="I23" s="54" t="s">
        <v>151</v>
      </c>
      <c r="J23" s="54" t="s">
        <v>11</v>
      </c>
      <c r="K23" s="54" t="s">
        <v>11</v>
      </c>
      <c r="L23" s="54" t="s">
        <v>11</v>
      </c>
      <c r="M23" s="60" t="s">
        <v>11</v>
      </c>
      <c r="N23" s="60" t="s">
        <v>11</v>
      </c>
      <c r="O23" s="60" t="s">
        <v>11</v>
      </c>
      <c r="P23" s="60" t="s">
        <v>11</v>
      </c>
      <c r="Q23" s="60" t="s">
        <v>11</v>
      </c>
      <c r="R23" s="60" t="str">
        <f>IF(A23="","",N23-M23)</f>
      </c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60"/>
      <c r="AD23" s="60" t="str">
        <f>IF(A23="","",MAX(0,N23-AC23))</f>
      </c>
      <c r="AE23" s="54"/>
      <c r="AF23" s="54"/>
      <c r="AG23" s="54"/>
      <c r="AH23" s="58"/>
      <c r="AI23" s="58"/>
      <c r="AJ23" s="54" t="str">
        <f>IF(A23="","",IF(Y23="不合格","待异常处理",IF(Y23="待复检","待复检",IF(AA23="已Umstellung auf neues System","已完了",IF(AND(AH23&lt;&gt;"",AH23&lt;TODAY()),"期限超過","处理中")))))</f>
      </c>
      <c r="AK23" s="54"/>
      <c r="AL23" s="54"/>
    </row>
    <row r="24" ht="22" customHeight="true">
      <c r="A24" s="54" t="s">
        <v>20</v>
      </c>
      <c r="B24" s="58" t="s">
        <v>195</v>
      </c>
      <c r="C24" s="54" t="s">
        <v>160</v>
      </c>
      <c r="D24" s="54" t="s">
        <v>8</v>
      </c>
      <c r="E24" s="54" t="s">
        <v>71</v>
      </c>
      <c r="F24" s="54" t="s">
        <v>72</v>
      </c>
      <c r="G24" s="54" t="s">
        <v>11</v>
      </c>
      <c r="H24" s="54" t="s">
        <v>11</v>
      </c>
      <c r="I24" s="54" t="s">
        <v>170</v>
      </c>
      <c r="J24" s="54" t="s">
        <v>11</v>
      </c>
      <c r="K24" s="54" t="s">
        <v>11</v>
      </c>
      <c r="L24" s="54" t="s">
        <v>11</v>
      </c>
      <c r="M24" s="60" t="s">
        <v>11</v>
      </c>
      <c r="N24" s="60" t="s">
        <v>11</v>
      </c>
      <c r="O24" s="60" t="s">
        <v>11</v>
      </c>
      <c r="P24" s="60" t="s">
        <v>11</v>
      </c>
      <c r="Q24" s="60" t="s">
        <v>11</v>
      </c>
      <c r="R24" s="60" t="str">
        <f>IF(A24="","",N24-M24)</f>
      </c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60"/>
      <c r="AD24" s="60" t="str">
        <f>IF(A24="","",MAX(0,N24-AC24))</f>
      </c>
      <c r="AE24" s="54"/>
      <c r="AF24" s="54"/>
      <c r="AG24" s="54"/>
      <c r="AH24" s="58"/>
      <c r="AI24" s="58"/>
      <c r="AJ24" s="54" t="str">
        <f>IF(A24="","",IF(Y24="不合格","待异常处理",IF(Y24="待复检","待复检",IF(AA24="已Umstellung auf neues System","已完了",IF(AND(AH24&lt;&gt;"",AH24&lt;TODAY()),"期限超過","处理中")))))</f>
      </c>
      <c r="AK24" s="54"/>
      <c r="AL24" s="54"/>
    </row>
    <row r="25" ht="22" customHeight="true">
      <c r="A25" s="54" t="s">
        <v>21</v>
      </c>
      <c r="B25" s="58" t="s">
        <v>197</v>
      </c>
      <c r="C25" s="54" t="s">
        <v>198</v>
      </c>
      <c r="D25" s="54" t="s">
        <v>6</v>
      </c>
      <c r="E25" s="54" t="s">
        <v>73</v>
      </c>
      <c r="F25" s="54" t="s">
        <v>74</v>
      </c>
      <c r="G25" s="54" t="s">
        <v>11</v>
      </c>
      <c r="H25" s="54" t="s">
        <v>11</v>
      </c>
      <c r="I25" s="54" t="s">
        <v>151</v>
      </c>
      <c r="J25" s="54" t="s">
        <v>11</v>
      </c>
      <c r="K25" s="54" t="s">
        <v>11</v>
      </c>
      <c r="L25" s="54" t="s">
        <v>11</v>
      </c>
      <c r="M25" s="60" t="s">
        <v>11</v>
      </c>
      <c r="N25" s="60" t="s">
        <v>11</v>
      </c>
      <c r="O25" s="60" t="s">
        <v>11</v>
      </c>
      <c r="P25" s="60" t="s">
        <v>11</v>
      </c>
      <c r="Q25" s="60" t="s">
        <v>11</v>
      </c>
      <c r="R25" s="60" t="str">
        <f>IF(A25="","",N25-M25)</f>
      </c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60"/>
      <c r="AD25" s="60" t="str">
        <f>IF(A25="","",MAX(0,N25-AC25))</f>
      </c>
      <c r="AE25" s="54"/>
      <c r="AF25" s="54"/>
      <c r="AG25" s="54"/>
      <c r="AH25" s="58"/>
      <c r="AI25" s="58"/>
      <c r="AJ25" s="54" t="str">
        <f>IF(A25="","",IF(Y25="不合格","待异常处理",IF(Y25="待复检","待复检",IF(AA25="已Umstellung auf neues System","已完了",IF(AND(AH25&lt;&gt;"",AH25&lt;TODAY()),"期限超過","处理中")))))</f>
      </c>
      <c r="AK25" s="54"/>
      <c r="AL25" s="54"/>
    </row>
    <row r="26" ht="22" customHeight="true">
      <c r="A26" s="54" t="s">
        <v>22</v>
      </c>
      <c r="B26" s="58" t="s">
        <v>199</v>
      </c>
      <c r="C26" s="54" t="s">
        <v>11</v>
      </c>
      <c r="D26" s="54" t="s">
        <v>9</v>
      </c>
      <c r="E26" s="54" t="s">
        <v>75</v>
      </c>
      <c r="F26" s="54" t="s">
        <v>76</v>
      </c>
      <c r="G26" s="54" t="s">
        <v>11</v>
      </c>
      <c r="H26" s="54" t="s">
        <v>11</v>
      </c>
      <c r="I26" s="54" t="s">
        <v>151</v>
      </c>
      <c r="J26" s="54" t="s">
        <v>11</v>
      </c>
      <c r="K26" s="54" t="s">
        <v>11</v>
      </c>
      <c r="L26" s="54" t="s">
        <v>11</v>
      </c>
      <c r="M26" s="60" t="s">
        <v>11</v>
      </c>
      <c r="N26" s="60" t="s">
        <v>11</v>
      </c>
      <c r="O26" s="60" t="s">
        <v>11</v>
      </c>
      <c r="P26" s="60" t="s">
        <v>11</v>
      </c>
      <c r="Q26" s="60" t="s">
        <v>11</v>
      </c>
      <c r="R26" s="60" t="str">
        <f>IF(A26="","",N26-M26)</f>
      </c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60"/>
      <c r="AD26" s="60" t="str">
        <f>IF(A26="","",MAX(0,N26-AC26))</f>
      </c>
      <c r="AE26" s="54"/>
      <c r="AF26" s="54"/>
      <c r="AG26" s="54"/>
      <c r="AH26" s="58"/>
      <c r="AI26" s="58"/>
      <c r="AJ26" s="54" t="str">
        <f>IF(A26="","",IF(Y26="不合格","待异常处理",IF(Y26="待复检","待复检",IF(AA26="已Umstellung auf neues System","已完了",IF(AND(AH26&lt;&gt;"",AH26&lt;TODAY()),"期限超過","处理中")))))</f>
      </c>
      <c r="AK26" s="54"/>
      <c r="AL26" s="54"/>
    </row>
    <row r="27" ht="22" customHeight="true">
      <c r="A27" s="54" t="s">
        <v>0</v>
      </c>
      <c r="B27" s="58" t="s">
        <v>11</v>
      </c>
      <c r="C27" s="54" t="s">
        <v>198</v>
      </c>
      <c r="D27" s="54" t="s">
        <v>2</v>
      </c>
      <c r="E27" s="54" t="s">
        <v>77</v>
      </c>
      <c r="F27" s="54" t="s">
        <v>77</v>
      </c>
      <c r="G27" s="54" t="s">
        <v>11</v>
      </c>
      <c r="H27" s="54" t="s">
        <v>11</v>
      </c>
      <c r="I27" s="54" t="s">
        <v>151</v>
      </c>
      <c r="J27" s="54" t="s">
        <v>11</v>
      </c>
      <c r="K27" s="54" t="s">
        <v>11</v>
      </c>
      <c r="L27" s="54" t="s">
        <v>11</v>
      </c>
      <c r="M27" s="60" t="s">
        <v>11</v>
      </c>
      <c r="N27" s="60" t="s">
        <v>11</v>
      </c>
      <c r="O27" s="60" t="s">
        <v>11</v>
      </c>
      <c r="P27" s="60" t="s">
        <v>11</v>
      </c>
      <c r="Q27" s="60" t="s">
        <v>11</v>
      </c>
      <c r="R27" s="60" t="str">
        <f>IF(A27="","",N27-M27)</f>
      </c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60"/>
      <c r="AD27" s="60" t="str">
        <f>IF(A27="","",MAX(0,N27-AC27))</f>
      </c>
      <c r="AE27" s="54"/>
      <c r="AF27" s="54"/>
      <c r="AG27" s="54"/>
      <c r="AH27" s="58"/>
      <c r="AI27" s="58"/>
      <c r="AJ27" s="54" t="str">
        <f>IF(A27="","",IF(Y27="不合格","待异常处理",IF(Y27="待复检","待复检",IF(AA27="已Umstellung auf neues System","已完了",IF(AND(AH27&lt;&gt;"",AH27&lt;TODAY()),"期限超過","处理中")))))</f>
      </c>
      <c r="AK27" s="54"/>
      <c r="AL27" s="54"/>
    </row>
    <row r="28" ht="22" customHeight="true">
      <c r="A28" s="54" t="s">
        <v>11</v>
      </c>
      <c r="B28" s="58" t="s">
        <v>11</v>
      </c>
      <c r="C28" s="54" t="s">
        <v>11</v>
      </c>
      <c r="D28" s="54" t="s">
        <v>11</v>
      </c>
      <c r="E28" s="54" t="s">
        <v>11</v>
      </c>
      <c r="F28" s="54" t="s">
        <v>11</v>
      </c>
      <c r="G28" s="54" t="s">
        <v>11</v>
      </c>
      <c r="H28" s="54" t="s">
        <v>11</v>
      </c>
      <c r="I28" s="54" t="s">
        <v>11</v>
      </c>
      <c r="J28" s="54" t="s">
        <v>11</v>
      </c>
      <c r="K28" s="54" t="s">
        <v>11</v>
      </c>
      <c r="L28" s="54" t="s">
        <v>11</v>
      </c>
      <c r="M28" s="60" t="s">
        <v>11</v>
      </c>
      <c r="N28" s="60" t="s">
        <v>11</v>
      </c>
      <c r="O28" s="60" t="s">
        <v>11</v>
      </c>
      <c r="P28" s="60" t="s">
        <v>11</v>
      </c>
      <c r="Q28" s="60" t="s">
        <v>11</v>
      </c>
      <c r="R28" s="60" t="str">
        <f>IF(A28="","",N28-M28)</f>
      </c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60"/>
      <c r="AD28" s="60" t="str">
        <f>IF(A28="","",MAX(0,N28-AC28))</f>
      </c>
      <c r="AE28" s="54"/>
      <c r="AF28" s="54"/>
      <c r="AG28" s="54"/>
      <c r="AH28" s="58"/>
      <c r="AI28" s="58"/>
      <c r="AJ28" s="54" t="str">
        <f>IF(A28="","",IF(Y28="不合格","待异常处理",IF(Y28="待复检","待复检",IF(AA28="已Umstellung auf neues System","已完了",IF(AND(AH28&lt;&gt;"",AH28&lt;TODAY()),"期限超過","处理中")))))</f>
      </c>
      <c r="AK28" s="54"/>
      <c r="AL28" s="54"/>
    </row>
    <row r="29" ht="22" customHeight="true">
      <c r="A29" s="54" t="s">
        <v>11</v>
      </c>
      <c r="B29" s="58" t="s">
        <v>11</v>
      </c>
      <c r="C29" s="54" t="s">
        <v>11</v>
      </c>
      <c r="D29" s="54" t="s">
        <v>11</v>
      </c>
      <c r="E29" s="54" t="s">
        <v>11</v>
      </c>
      <c r="F29" s="54" t="s">
        <v>11</v>
      </c>
      <c r="G29" s="54" t="s">
        <v>11</v>
      </c>
      <c r="H29" s="54" t="s">
        <v>11</v>
      </c>
      <c r="I29" s="54" t="s">
        <v>11</v>
      </c>
      <c r="J29" s="54" t="s">
        <v>11</v>
      </c>
      <c r="K29" s="54" t="s">
        <v>11</v>
      </c>
      <c r="L29" s="54" t="s">
        <v>11</v>
      </c>
      <c r="M29" s="60" t="s">
        <v>11</v>
      </c>
      <c r="N29" s="60" t="s">
        <v>11</v>
      </c>
      <c r="O29" s="60" t="s">
        <v>11</v>
      </c>
      <c r="P29" s="60" t="s">
        <v>11</v>
      </c>
      <c r="Q29" s="60" t="s">
        <v>11</v>
      </c>
      <c r="R29" s="60" t="str">
        <f>IF(A29="","",N29-M29)</f>
      </c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60"/>
      <c r="AD29" s="60" t="str">
        <f>IF(A29="","",MAX(0,N29-AC29))</f>
      </c>
      <c r="AE29" s="54"/>
      <c r="AF29" s="54"/>
      <c r="AG29" s="54"/>
      <c r="AH29" s="58"/>
      <c r="AI29" s="58"/>
      <c r="AJ29" s="54" t="str">
        <f>IF(A29="","",IF(Y29="不合格","待异常处理",IF(Y29="待复检","待复检",IF(AA29="已Umstellung auf neues System","已完了",IF(AND(AH29&lt;&gt;"",AH29&lt;TODAY()),"期限超過","处理中")))))</f>
      </c>
      <c r="AK29" s="54"/>
      <c r="AL29" s="54"/>
    </row>
    <row r="30" ht="22" customHeight="true">
      <c r="A30" s="54" t="s">
        <v>11</v>
      </c>
      <c r="B30" s="58" t="s">
        <v>11</v>
      </c>
      <c r="C30" s="54" t="s">
        <v>11</v>
      </c>
      <c r="D30" s="54" t="s">
        <v>11</v>
      </c>
      <c r="E30" s="54" t="s">
        <v>11</v>
      </c>
      <c r="F30" s="54" t="s">
        <v>11</v>
      </c>
      <c r="G30" s="54" t="s">
        <v>11</v>
      </c>
      <c r="H30" s="54" t="s">
        <v>11</v>
      </c>
      <c r="I30" s="54" t="s">
        <v>11</v>
      </c>
      <c r="J30" s="54" t="s">
        <v>11</v>
      </c>
      <c r="K30" s="54" t="s">
        <v>11</v>
      </c>
      <c r="L30" s="54" t="s">
        <v>11</v>
      </c>
      <c r="M30" s="60" t="s">
        <v>11</v>
      </c>
      <c r="N30" s="60" t="s">
        <v>11</v>
      </c>
      <c r="O30" s="60" t="s">
        <v>11</v>
      </c>
      <c r="P30" s="60" t="s">
        <v>11</v>
      </c>
      <c r="Q30" s="60" t="s">
        <v>11</v>
      </c>
      <c r="R30" s="60" t="str">
        <f>IF(A30="","",N30-M30)</f>
      </c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60"/>
      <c r="AD30" s="60" t="str">
        <f>IF(A30="","",MAX(0,N30-AC30))</f>
      </c>
      <c r="AE30" s="54"/>
      <c r="AF30" s="54"/>
      <c r="AG30" s="54"/>
      <c r="AH30" s="58"/>
      <c r="AI30" s="58"/>
      <c r="AJ30" s="54" t="str">
        <f>IF(A30="","",IF(Y30="不合格","待异常处理",IF(Y30="待复检","待复检",IF(AA30="已Umstellung auf neues System","已完了",IF(AND(AH30&lt;&gt;"",AH30&lt;TODAY()),"期限超過","处理中")))))</f>
      </c>
      <c r="AK30" s="54"/>
      <c r="AL30" s="54"/>
    </row>
    <row r="31" ht="22" customHeight="true">
      <c r="A31" s="54" t="s">
        <v>11</v>
      </c>
      <c r="B31" s="58" t="s">
        <v>11</v>
      </c>
      <c r="C31" s="54" t="s">
        <v>11</v>
      </c>
      <c r="D31" s="54" t="s">
        <v>11</v>
      </c>
      <c r="E31" s="54" t="s">
        <v>11</v>
      </c>
      <c r="F31" s="54" t="s">
        <v>11</v>
      </c>
      <c r="G31" s="54" t="s">
        <v>11</v>
      </c>
      <c r="H31" s="54" t="s">
        <v>11</v>
      </c>
      <c r="I31" s="54" t="s">
        <v>11</v>
      </c>
      <c r="J31" s="54" t="s">
        <v>11</v>
      </c>
      <c r="K31" s="54" t="s">
        <v>11</v>
      </c>
      <c r="L31" s="54" t="s">
        <v>11</v>
      </c>
      <c r="M31" s="60" t="s">
        <v>11</v>
      </c>
      <c r="N31" s="60" t="s">
        <v>11</v>
      </c>
      <c r="O31" s="60" t="s">
        <v>11</v>
      </c>
      <c r="P31" s="60" t="s">
        <v>11</v>
      </c>
      <c r="Q31" s="60" t="s">
        <v>11</v>
      </c>
      <c r="R31" s="60" t="str">
        <f>IF(A31="","",N31-M31)</f>
      </c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60"/>
      <c r="AD31" s="60" t="str">
        <f>IF(A31="","",MAX(0,N31-AC31))</f>
      </c>
      <c r="AE31" s="54"/>
      <c r="AF31" s="54"/>
      <c r="AG31" s="54"/>
      <c r="AH31" s="58"/>
      <c r="AI31" s="58"/>
      <c r="AJ31" s="54" t="str">
        <f>IF(A31="","",IF(Y31="不合格","待异常处理",IF(Y31="待复检","待复检",IF(AA31="已Umstellung auf neues System","已完了",IF(AND(AH31&lt;&gt;"",AH31&lt;TODAY()),"期限超過","处理中")))))</f>
      </c>
      <c r="AK31" s="54"/>
      <c r="AL31" s="54"/>
    </row>
    <row r="32" ht="22" customHeight="true">
      <c r="A32" s="54" t="s">
        <v>11</v>
      </c>
      <c r="B32" s="58" t="s">
        <v>11</v>
      </c>
      <c r="C32" s="54" t="s">
        <v>11</v>
      </c>
      <c r="D32" s="54" t="s">
        <v>11</v>
      </c>
      <c r="E32" s="54" t="s">
        <v>11</v>
      </c>
      <c r="F32" s="54" t="s">
        <v>11</v>
      </c>
      <c r="G32" s="54" t="s">
        <v>11</v>
      </c>
      <c r="H32" s="54" t="s">
        <v>11</v>
      </c>
      <c r="I32" s="54" t="s">
        <v>11</v>
      </c>
      <c r="J32" s="54" t="s">
        <v>11</v>
      </c>
      <c r="K32" s="54" t="s">
        <v>11</v>
      </c>
      <c r="L32" s="54" t="s">
        <v>11</v>
      </c>
      <c r="M32" s="60" t="s">
        <v>11</v>
      </c>
      <c r="N32" s="60" t="s">
        <v>11</v>
      </c>
      <c r="O32" s="60" t="s">
        <v>11</v>
      </c>
      <c r="P32" s="60" t="s">
        <v>11</v>
      </c>
      <c r="Q32" s="60" t="s">
        <v>11</v>
      </c>
      <c r="R32" s="60" t="str">
        <f>IF(A32="","",N32-M32)</f>
      </c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60"/>
      <c r="AD32" s="60" t="str">
        <f>IF(A32="","",MAX(0,N32-AC32))</f>
      </c>
      <c r="AE32" s="54"/>
      <c r="AF32" s="54"/>
      <c r="AG32" s="54"/>
      <c r="AH32" s="58"/>
      <c r="AI32" s="58"/>
      <c r="AJ32" s="54" t="str">
        <f>IF(A32="","",IF(Y32="不合格","待异常处理",IF(Y32="待复检","待复检",IF(AA32="已Umstellung auf neues System","已完了",IF(AND(AH32&lt;&gt;"",AH32&lt;TODAY()),"期限超過","处理中")))))</f>
      </c>
      <c r="AK32" s="54"/>
      <c r="AL32" s="54"/>
    </row>
    <row r="33" ht="22" customHeight="true">
      <c r="A33" s="54" t="s">
        <v>11</v>
      </c>
      <c r="B33" s="58" t="s">
        <v>11</v>
      </c>
      <c r="C33" s="54" t="s">
        <v>11</v>
      </c>
      <c r="D33" s="54" t="s">
        <v>11</v>
      </c>
      <c r="E33" s="54" t="s">
        <v>11</v>
      </c>
      <c r="F33" s="54" t="s">
        <v>11</v>
      </c>
      <c r="G33" s="54" t="s">
        <v>11</v>
      </c>
      <c r="H33" s="54" t="s">
        <v>11</v>
      </c>
      <c r="I33" s="54" t="s">
        <v>11</v>
      </c>
      <c r="J33" s="54" t="s">
        <v>11</v>
      </c>
      <c r="K33" s="54" t="s">
        <v>11</v>
      </c>
      <c r="L33" s="54" t="s">
        <v>11</v>
      </c>
      <c r="M33" s="60" t="s">
        <v>11</v>
      </c>
      <c r="N33" s="60" t="s">
        <v>11</v>
      </c>
      <c r="O33" s="60" t="s">
        <v>11</v>
      </c>
      <c r="P33" s="60" t="s">
        <v>11</v>
      </c>
      <c r="Q33" s="60" t="s">
        <v>11</v>
      </c>
      <c r="R33" s="60" t="str">
        <f>IF(A33="","",N33-M33)</f>
      </c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60"/>
      <c r="AD33" s="60" t="str">
        <f>IF(A33="","",MAX(0,N33-AC33))</f>
      </c>
      <c r="AE33" s="54"/>
      <c r="AF33" s="54"/>
      <c r="AG33" s="54"/>
      <c r="AH33" s="58"/>
      <c r="AI33" s="58"/>
      <c r="AJ33" s="54" t="str">
        <f>IF(A33="","",IF(Y33="不合格","待异常处理",IF(Y33="待复检","待复检",IF(AA33="已Umstellung auf neues System","已完了",IF(AND(AH33&lt;&gt;"",AH33&lt;TODAY()),"期限超過","处理中")))))</f>
      </c>
      <c r="AK33" s="54"/>
      <c r="AL33" s="54"/>
    </row>
    <row r="34" ht="22" customHeight="true">
      <c r="A34" s="54" t="s">
        <v>11</v>
      </c>
      <c r="B34" s="58" t="s">
        <v>11</v>
      </c>
      <c r="C34" s="54" t="s">
        <v>11</v>
      </c>
      <c r="D34" s="54" t="s">
        <v>11</v>
      </c>
      <c r="E34" s="54" t="s">
        <v>11</v>
      </c>
      <c r="F34" s="54" t="s">
        <v>11</v>
      </c>
      <c r="G34" s="54" t="s">
        <v>11</v>
      </c>
      <c r="H34" s="54" t="s">
        <v>11</v>
      </c>
      <c r="I34" s="54" t="s">
        <v>11</v>
      </c>
      <c r="J34" s="54" t="s">
        <v>11</v>
      </c>
      <c r="K34" s="54" t="s">
        <v>11</v>
      </c>
      <c r="L34" s="54" t="s">
        <v>11</v>
      </c>
      <c r="M34" s="60" t="s">
        <v>11</v>
      </c>
      <c r="N34" s="60" t="s">
        <v>11</v>
      </c>
      <c r="O34" s="60" t="s">
        <v>11</v>
      </c>
      <c r="P34" s="60" t="s">
        <v>11</v>
      </c>
      <c r="Q34" s="60" t="s">
        <v>11</v>
      </c>
      <c r="R34" s="60" t="str">
        <f>IF(A34="","",N34-M34)</f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60"/>
      <c r="AD34" s="60" t="str">
        <f>IF(A34="","",MAX(0,N34-AC34))</f>
      </c>
      <c r="AE34" s="54"/>
      <c r="AF34" s="54"/>
      <c r="AG34" s="54"/>
      <c r="AH34" s="58"/>
      <c r="AI34" s="58"/>
      <c r="AJ34" s="54" t="str">
        <f>IF(A34="","",IF(Y34="不合格","待异常处理",IF(Y34="待复检","待复检",IF(AA34="已Umstellung auf neues System","已完了",IF(AND(AH34&lt;&gt;"",AH34&lt;TODAY()),"期限超過","处理中")))))</f>
      </c>
      <c r="AK34" s="54"/>
      <c r="AL34" s="54"/>
    </row>
    <row r="35" ht="22" customHeight="true">
      <c r="A35" s="54" t="s">
        <v>11</v>
      </c>
      <c r="B35" s="58" t="s">
        <v>11</v>
      </c>
      <c r="C35" s="54" t="s">
        <v>11</v>
      </c>
      <c r="D35" s="54" t="s">
        <v>11</v>
      </c>
      <c r="E35" s="54" t="s">
        <v>11</v>
      </c>
      <c r="F35" s="54" t="s">
        <v>11</v>
      </c>
      <c r="G35" s="54" t="s">
        <v>11</v>
      </c>
      <c r="H35" s="54" t="s">
        <v>11</v>
      </c>
      <c r="I35" s="54" t="s">
        <v>11</v>
      </c>
      <c r="J35" s="54" t="s">
        <v>11</v>
      </c>
      <c r="K35" s="54" t="s">
        <v>11</v>
      </c>
      <c r="L35" s="54" t="s">
        <v>11</v>
      </c>
      <c r="M35" s="60" t="s">
        <v>11</v>
      </c>
      <c r="N35" s="60" t="s">
        <v>11</v>
      </c>
      <c r="O35" s="60" t="s">
        <v>11</v>
      </c>
      <c r="P35" s="60" t="s">
        <v>11</v>
      </c>
      <c r="Q35" s="60" t="s">
        <v>11</v>
      </c>
      <c r="R35" s="60" t="str">
        <f>IF(A35="","",N35-M35)</f>
      </c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60"/>
      <c r="AD35" s="60" t="str">
        <f>IF(A35="","",MAX(0,N35-AC35))</f>
      </c>
      <c r="AE35" s="54"/>
      <c r="AF35" s="54"/>
      <c r="AG35" s="54"/>
      <c r="AH35" s="58"/>
      <c r="AI35" s="58"/>
      <c r="AJ35" s="54" t="str">
        <f>IF(A35="","",IF(Y35="不合格","待异常处理",IF(Y35="待复检","待复检",IF(AA35="已Umstellung auf neues System","已完了",IF(AND(AH35&lt;&gt;"",AH35&lt;TODAY()),"期限超過","处理中")))))</f>
      </c>
      <c r="AK35" s="54"/>
      <c r="AL35" s="54"/>
    </row>
    <row r="36" ht="22" customHeight="true">
      <c r="A36" s="54" t="s">
        <v>11</v>
      </c>
      <c r="B36" s="58" t="s">
        <v>11</v>
      </c>
      <c r="C36" s="54" t="s">
        <v>11</v>
      </c>
      <c r="D36" s="54" t="s">
        <v>11</v>
      </c>
      <c r="E36" s="54" t="s">
        <v>11</v>
      </c>
      <c r="F36" s="54" t="s">
        <v>11</v>
      </c>
      <c r="G36" s="54" t="s">
        <v>11</v>
      </c>
      <c r="H36" s="54" t="s">
        <v>11</v>
      </c>
      <c r="I36" s="54" t="s">
        <v>11</v>
      </c>
      <c r="J36" s="54" t="s">
        <v>11</v>
      </c>
      <c r="K36" s="54" t="s">
        <v>11</v>
      </c>
      <c r="L36" s="54" t="s">
        <v>11</v>
      </c>
      <c r="M36" s="60" t="s">
        <v>11</v>
      </c>
      <c r="N36" s="60" t="s">
        <v>11</v>
      </c>
      <c r="O36" s="60" t="s">
        <v>11</v>
      </c>
      <c r="P36" s="60" t="s">
        <v>11</v>
      </c>
      <c r="Q36" s="60" t="s">
        <v>11</v>
      </c>
      <c r="R36" s="60" t="str">
        <f>IF(A36="","",N36-M36)</f>
      </c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60"/>
      <c r="AD36" s="60" t="str">
        <f>IF(A36="","",MAX(0,N36-AC36))</f>
      </c>
      <c r="AE36" s="54"/>
      <c r="AF36" s="54"/>
      <c r="AG36" s="54"/>
      <c r="AH36" s="58"/>
      <c r="AI36" s="58"/>
      <c r="AJ36" s="54" t="str">
        <f>IF(A36="","",IF(Y36="不合格","待异常处理",IF(Y36="待复检","待复检",IF(AA36="已Umstellung auf neues System","已完了",IF(AND(AH36&lt;&gt;"",AH36&lt;TODAY()),"期限超過","处理中")))))</f>
      </c>
      <c r="AK36" s="54"/>
      <c r="AL36" s="54"/>
    </row>
    <row r="37" ht="22" customHeight="true">
      <c r="A37" s="54" t="s">
        <v>11</v>
      </c>
      <c r="B37" s="58" t="s">
        <v>11</v>
      </c>
      <c r="C37" s="54" t="s">
        <v>11</v>
      </c>
      <c r="D37" s="54" t="s">
        <v>11</v>
      </c>
      <c r="E37" s="54" t="s">
        <v>11</v>
      </c>
      <c r="F37" s="54" t="s">
        <v>11</v>
      </c>
      <c r="G37" s="54" t="s">
        <v>11</v>
      </c>
      <c r="H37" s="54" t="s">
        <v>11</v>
      </c>
      <c r="I37" s="54" t="s">
        <v>11</v>
      </c>
      <c r="J37" s="54" t="s">
        <v>11</v>
      </c>
      <c r="K37" s="54" t="s">
        <v>11</v>
      </c>
      <c r="L37" s="54" t="s">
        <v>11</v>
      </c>
      <c r="M37" s="60" t="s">
        <v>11</v>
      </c>
      <c r="N37" s="60" t="s">
        <v>11</v>
      </c>
      <c r="O37" s="60" t="s">
        <v>11</v>
      </c>
      <c r="P37" s="60" t="s">
        <v>11</v>
      </c>
      <c r="Q37" s="60" t="s">
        <v>11</v>
      </c>
      <c r="R37" s="60" t="str">
        <f>IF(A37="","",N37-M37)</f>
      </c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60"/>
      <c r="AD37" s="60" t="str">
        <f>IF(A37="","",MAX(0,N37-AC37))</f>
      </c>
      <c r="AE37" s="54"/>
      <c r="AF37" s="54"/>
      <c r="AG37" s="54"/>
      <c r="AH37" s="58"/>
      <c r="AI37" s="58"/>
      <c r="AJ37" s="54" t="str">
        <f>IF(A37="","",IF(Y37="不合格","待异常处理",IF(Y37="待复检","待复检",IF(AA37="已Umstellung auf neues System","已完了",IF(AND(AH37&lt;&gt;"",AH37&lt;TODAY()),"期限超過","处理中")))))</f>
      </c>
      <c r="AK37" s="54"/>
      <c r="AL37" s="54"/>
    </row>
    <row r="38" ht="22" customHeight="true">
      <c r="A38" s="54"/>
      <c r="B38" s="58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60"/>
      <c r="N38" s="60"/>
      <c r="O38" s="60"/>
      <c r="P38" s="60"/>
      <c r="Q38" s="60"/>
      <c r="R38" s="60" t="str">
        <f>IF(A38="","",N38-M38)</f>
      </c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60"/>
      <c r="AD38" s="60" t="str">
        <f>IF(A38="","",MAX(0,N38-AC38))</f>
      </c>
      <c r="AE38" s="54"/>
      <c r="AF38" s="54"/>
      <c r="AG38" s="54"/>
      <c r="AH38" s="58"/>
      <c r="AI38" s="58"/>
      <c r="AJ38" s="54" t="str">
        <f>IF(A38="","",IF(Y38="不合格","待异常处理",IF(Y38="待复检","待复检",IF(AA38="已Umstellung auf neues System","已完了",IF(AND(AH38&lt;&gt;"",AH38&lt;TODAY()),"期限超過","处理中")))))</f>
      </c>
      <c r="AK38" s="54"/>
      <c r="AL38" s="54"/>
    </row>
    <row r="39" ht="22" customHeight="true">
      <c r="A39" s="54"/>
      <c r="B39" s="58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60"/>
      <c r="N39" s="60"/>
      <c r="O39" s="60"/>
      <c r="P39" s="60"/>
      <c r="Q39" s="60"/>
      <c r="R39" s="60" t="str">
        <f>IF(A39="","",N39-M39)</f>
      </c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60"/>
      <c r="AD39" s="60" t="str">
        <f>IF(A39="","",MAX(0,N39-AC39))</f>
      </c>
      <c r="AE39" s="54"/>
      <c r="AF39" s="54"/>
      <c r="AG39" s="54"/>
      <c r="AH39" s="58"/>
      <c r="AI39" s="58"/>
      <c r="AJ39" s="54" t="str">
        <f>IF(A39="","",IF(Y39="不合格","待异常处理",IF(Y39="待复检","待复检",IF(AA39="已Umstellung auf neues System","已完了",IF(AND(AH39&lt;&gt;"",AH39&lt;TODAY()),"期限超過","处理中")))))</f>
      </c>
      <c r="AK39" s="54"/>
      <c r="AL39" s="54"/>
    </row>
    <row r="40" ht="22" customHeight="true">
      <c r="A40" s="54" t="s">
        <v>208</v>
      </c>
      <c r="B40" s="5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60"/>
      <c r="N40" s="60"/>
      <c r="O40" s="60"/>
      <c r="P40" s="60"/>
      <c r="Q40" s="60"/>
      <c r="R40" s="60" t="str">
        <f>IF(A40="","",N40-M40)</f>
      </c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60"/>
      <c r="AD40" s="60" t="str">
        <f>IF(A40="","",MAX(0,N40-AC40))</f>
      </c>
      <c r="AE40" s="54"/>
      <c r="AF40" s="54"/>
      <c r="AG40" s="54"/>
      <c r="AH40" s="58"/>
      <c r="AI40" s="58"/>
      <c r="AJ40" s="54" t="str">
        <f>IF(A40="","",IF(Y40="不合格","待异常处理",IF(Y40="待复检","待复检",IF(AA40="已Umstellung auf neues System","已完了",IF(AND(AH40&lt;&gt;"",AH40&lt;TODAY()),"期限超過","处理中")))))</f>
      </c>
      <c r="AK40" s="54"/>
      <c r="AL40" s="54"/>
    </row>
    <row r="41" ht="22" customHeight="true">
      <c r="A41" s="54"/>
      <c r="B41" s="5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60"/>
      <c r="N41" s="60"/>
      <c r="O41" s="60"/>
      <c r="P41" s="60"/>
      <c r="Q41" s="60"/>
      <c r="R41" s="60" t="str">
        <f>IF(A41="","",N41-M41)</f>
      </c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60"/>
      <c r="AD41" s="60" t="str">
        <f>IF(A41="","",MAX(0,N41-AC41))</f>
      </c>
      <c r="AE41" s="54"/>
      <c r="AF41" s="54"/>
      <c r="AG41" s="54"/>
      <c r="AH41" s="58"/>
      <c r="AI41" s="58"/>
      <c r="AJ41" s="54" t="str">
        <f>IF(A41="","",IF(Y41="不合格","待异常处理",IF(Y41="待复检","待复检",IF(AA41="已Umstellung auf neues System","已完了",IF(AND(AH41&lt;&gt;"",AH41&lt;TODAY()),"期限超過","处理中")))))</f>
      </c>
      <c r="AK41" s="54"/>
      <c r="AL41" s="54"/>
    </row>
    <row r="42" ht="22" customHeight="true">
      <c r="A42" s="54"/>
      <c r="B42" s="5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60"/>
      <c r="N42" s="60"/>
      <c r="O42" s="60"/>
      <c r="P42" s="60"/>
      <c r="Q42" s="60"/>
      <c r="R42" s="60" t="str">
        <f>IF(A42="","",N42-M42)</f>
      </c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60"/>
      <c r="AD42" s="60" t="str">
        <f>IF(A42="","",MAX(0,N42-AC42))</f>
      </c>
      <c r="AE42" s="54"/>
      <c r="AF42" s="54"/>
      <c r="AG42" s="54"/>
      <c r="AH42" s="58"/>
      <c r="AI42" s="58"/>
      <c r="AJ42" s="54" t="str">
        <f>IF(A42="","",IF(Y42="不合格","待异常处理",IF(Y42="待复检","待复检",IF(AA42="已Umstellung auf neues System","已完了",IF(AND(AH42&lt;&gt;"",AH42&lt;TODAY()),"期限超過","处理中")))))</f>
      </c>
      <c r="AK42" s="54"/>
      <c r="AL42" s="54"/>
    </row>
    <row r="43" ht="22" customHeight="true">
      <c r="A43" s="54"/>
      <c r="B43" s="5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60"/>
      <c r="N43" s="60"/>
      <c r="O43" s="60"/>
      <c r="P43" s="60"/>
      <c r="Q43" s="60"/>
      <c r="R43" s="60" t="str">
        <f>IF(A43="","",N43-M43)</f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60"/>
      <c r="AD43" s="60" t="str">
        <f>IF(A43="","",MAX(0,N43-AC43))</f>
      </c>
      <c r="AE43" s="54"/>
      <c r="AF43" s="54"/>
      <c r="AG43" s="54"/>
      <c r="AH43" s="58"/>
      <c r="AI43" s="58"/>
      <c r="AJ43" s="54" t="str">
        <f>IF(A43="","",IF(Y43="不合格","待异常处理",IF(Y43="待复检","待复检",IF(AA43="已Umstellung auf neues System","已完了",IF(AND(AH43&lt;&gt;"",AH43&lt;TODAY()),"期限超過","处理中")))))</f>
      </c>
      <c r="AK43" s="54"/>
      <c r="AL43" s="54"/>
    </row>
    <row r="44" ht="22" customHeight="true">
      <c r="A44" s="54"/>
      <c r="B44" s="58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60"/>
      <c r="N44" s="60"/>
      <c r="O44" s="60"/>
      <c r="P44" s="60"/>
      <c r="Q44" s="60"/>
      <c r="R44" s="60" t="str">
        <f>IF(A44="","",N44-M44)</f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60"/>
      <c r="AD44" s="60" t="str">
        <f>IF(A44="","",MAX(0,N44-AC44))</f>
      </c>
      <c r="AE44" s="54"/>
      <c r="AF44" s="54"/>
      <c r="AG44" s="54"/>
      <c r="AH44" s="58"/>
      <c r="AI44" s="58"/>
      <c r="AJ44" s="54" t="str">
        <f>IF(A44="","",IF(Y44="不合格","待异常处理",IF(Y44="待复检","待复检",IF(AA44="已Umstellung auf neues System","已完了",IF(AND(AH44&lt;&gt;"",AH44&lt;TODAY()),"期限超過","处理中")))))</f>
      </c>
      <c r="AK44" s="54"/>
      <c r="AL44" s="54"/>
    </row>
    <row r="45" ht="22" customHeight="true">
      <c r="A45" s="54"/>
      <c r="B45" s="58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60"/>
      <c r="N45" s="60"/>
      <c r="O45" s="60"/>
      <c r="P45" s="60"/>
      <c r="Q45" s="60"/>
      <c r="R45" s="60" t="str">
        <f>IF(A45="","",N45-M45)</f>
      </c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60"/>
      <c r="AD45" s="60" t="str">
        <f>IF(A45="","",MAX(0,N45-AC45))</f>
      </c>
      <c r="AE45" s="54"/>
      <c r="AF45" s="54"/>
      <c r="AG45" s="54"/>
      <c r="AH45" s="58"/>
      <c r="AI45" s="58"/>
      <c r="AJ45" s="54" t="str">
        <f>IF(A45="","",IF(Y45="不合格","待异常处理",IF(Y45="待复检","待复检",IF(AA45="已Umstellung auf neues System","已完了",IF(AND(AH45&lt;&gt;"",AH45&lt;TODAY()),"期限超過","处理中")))))</f>
      </c>
      <c r="AK45" s="54"/>
      <c r="AL45" s="54"/>
    </row>
    <row r="46" ht="22" customHeight="true">
      <c r="A46" s="54"/>
      <c r="B46" s="58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60"/>
      <c r="N46" s="60"/>
      <c r="O46" s="60"/>
      <c r="P46" s="60"/>
      <c r="Q46" s="60"/>
      <c r="R46" s="60" t="str">
        <f>IF(A46="","",N46-M46)</f>
      </c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60"/>
      <c r="AD46" s="60" t="str">
        <f>IF(A46="","",MAX(0,N46-AC46))</f>
      </c>
      <c r="AE46" s="54"/>
      <c r="AF46" s="54"/>
      <c r="AG46" s="54"/>
      <c r="AH46" s="58"/>
      <c r="AI46" s="58"/>
      <c r="AJ46" s="54" t="str">
        <f>IF(A46="","",IF(Y46="不合格","待异常处理",IF(Y46="待复检","待复检",IF(AA46="已Umstellung auf neues System","已完了",IF(AND(AH46&lt;&gt;"",AH46&lt;TODAY()),"期限超過","处理中")))))</f>
      </c>
      <c r="AK46" s="54"/>
      <c r="AL46" s="54"/>
    </row>
    <row r="47" ht="22" customHeight="true">
      <c r="A47" s="54"/>
      <c r="B47" s="58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60"/>
      <c r="N47" s="60"/>
      <c r="O47" s="60"/>
      <c r="P47" s="60"/>
      <c r="Q47" s="60"/>
      <c r="R47" s="60" t="str">
        <f>IF(A47="","",N47-M47)</f>
      </c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60"/>
      <c r="AD47" s="60" t="str">
        <f>IF(A47="","",MAX(0,N47-AC47))</f>
      </c>
      <c r="AE47" s="54"/>
      <c r="AF47" s="54"/>
      <c r="AG47" s="54"/>
      <c r="AH47" s="58"/>
      <c r="AI47" s="58"/>
      <c r="AJ47" s="54" t="str">
        <f>IF(A47="","",IF(Y47="不合格","待异常处理",IF(Y47="待复检","待复检",IF(AA47="已Umstellung auf neues System","已完了",IF(AND(AH47&lt;&gt;"",AH47&lt;TODAY()),"期限超過","处理中")))))</f>
      </c>
      <c r="AK47" s="54"/>
      <c r="AL47" s="54"/>
    </row>
    <row r="48" ht="22" customHeight="true">
      <c r="A48" s="54"/>
      <c r="B48" s="58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60"/>
      <c r="N48" s="60"/>
      <c r="O48" s="60"/>
      <c r="P48" s="60"/>
      <c r="Q48" s="60"/>
      <c r="R48" s="60" t="str">
        <f>IF(A48="","",N48-M48)</f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60"/>
      <c r="AD48" s="60" t="str">
        <f>IF(A48="","",MAX(0,N48-AC48))</f>
      </c>
      <c r="AE48" s="54"/>
      <c r="AF48" s="54"/>
      <c r="AG48" s="54"/>
      <c r="AH48" s="58"/>
      <c r="AI48" s="58"/>
      <c r="AJ48" s="54" t="str">
        <f>IF(A48="","",IF(Y48="不合格","待异常处理",IF(Y48="待复检","待复检",IF(AA48="已Umstellung auf neues System","已完了",IF(AND(AH48&lt;&gt;"",AH48&lt;TODAY()),"期限超過","处理中")))))</f>
      </c>
      <c r="AK48" s="54"/>
      <c r="AL48" s="54"/>
    </row>
    <row r="49" ht="22" customHeight="true">
      <c r="A49" s="54"/>
      <c r="B49" s="58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60"/>
      <c r="N49" s="60"/>
      <c r="O49" s="60"/>
      <c r="P49" s="60"/>
      <c r="Q49" s="60"/>
      <c r="R49" s="60" t="str">
        <f>IF(A49="","",N49-M49)</f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60"/>
      <c r="AD49" s="60" t="str">
        <f>IF(A49="","",MAX(0,N49-AC49))</f>
      </c>
      <c r="AE49" s="54"/>
      <c r="AF49" s="54"/>
      <c r="AG49" s="54"/>
      <c r="AH49" s="58"/>
      <c r="AI49" s="58"/>
      <c r="AJ49" s="54" t="str">
        <f>IF(A49="","",IF(Y49="不合格","待异常处理",IF(Y49="待复检","待复检",IF(AA49="已Umstellung auf neues System","已完了",IF(AND(AH49&lt;&gt;"",AH49&lt;TODAY()),"期限超過","处理中")))))</f>
      </c>
      <c r="AK49" s="54"/>
      <c r="AL49" s="54"/>
    </row>
    <row r="50" ht="22" customHeight="true">
      <c r="A50" s="54"/>
      <c r="B50" s="58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60"/>
      <c r="N50" s="60"/>
      <c r="O50" s="60"/>
      <c r="P50" s="60"/>
      <c r="Q50" s="60"/>
      <c r="R50" s="60" t="str">
        <f>IF(A50="","",N50-M50)</f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60"/>
      <c r="AD50" s="60" t="str">
        <f>IF(A50="","",MAX(0,N50-AC50))</f>
      </c>
      <c r="AE50" s="54"/>
      <c r="AF50" s="54"/>
      <c r="AG50" s="54"/>
      <c r="AH50" s="58"/>
      <c r="AI50" s="58"/>
      <c r="AJ50" s="54" t="str">
        <f>IF(A50="","",IF(Y50="不合格","待异常处理",IF(Y50="待复检","待复检",IF(AA50="已Umstellung auf neues System","已完了",IF(AND(AH50&lt;&gt;"",AH50&lt;TODAY()),"期限超過","处理中")))))</f>
      </c>
      <c r="AK50" s="54"/>
      <c r="AL50" s="54"/>
    </row>
    <row r="51" ht="22" customHeight="true">
      <c r="A51" s="54"/>
      <c r="B51" s="58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60"/>
      <c r="N51" s="60"/>
      <c r="O51" s="60"/>
      <c r="P51" s="60"/>
      <c r="Q51" s="60"/>
      <c r="R51" s="60" t="str">
        <f>IF(A51="","",N51-M51)</f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60"/>
      <c r="AD51" s="60" t="str">
        <f>IF(A51="","",MAX(0,N51-AC51))</f>
      </c>
      <c r="AE51" s="54"/>
      <c r="AF51" s="54"/>
      <c r="AG51" s="54"/>
      <c r="AH51" s="58"/>
      <c r="AI51" s="58"/>
      <c r="AJ51" s="54" t="str">
        <f>IF(A51="","",IF(Y51="不合格","待异常处理",IF(Y51="待复检","待复检",IF(AA51="已Umstellung auf neues System","已完了",IF(AND(AH51&lt;&gt;"",AH51&lt;TODAY()),"期限超過","处理中")))))</f>
      </c>
      <c r="AK51" s="54"/>
      <c r="AL51" s="54"/>
    </row>
    <row r="52" ht="22" customHeight="true">
      <c r="A52" s="54"/>
      <c r="B52" s="58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60"/>
      <c r="N52" s="60"/>
      <c r="O52" s="60"/>
      <c r="P52" s="60"/>
      <c r="Q52" s="60"/>
      <c r="R52" s="60" t="str">
        <f>IF(A52="","",N52-M52)</f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60"/>
      <c r="AD52" s="60" t="str">
        <f>IF(A52="","",MAX(0,N52-AC52))</f>
      </c>
      <c r="AE52" s="54"/>
      <c r="AF52" s="54"/>
      <c r="AG52" s="54"/>
      <c r="AH52" s="58"/>
      <c r="AI52" s="58"/>
      <c r="AJ52" s="54" t="str">
        <f>IF(A52="","",IF(Y52="不合格","待异常处理",IF(Y52="待复检","待复检",IF(AA52="已Umstellung auf neues System","已完了",IF(AND(AH52&lt;&gt;"",AH52&lt;TODAY()),"期限超過","处理中")))))</f>
      </c>
      <c r="AK52" s="54"/>
      <c r="AL52" s="54"/>
    </row>
    <row r="53" ht="22" customHeight="true">
      <c r="A53" s="54"/>
      <c r="B53" s="5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60"/>
      <c r="N53" s="60"/>
      <c r="O53" s="60"/>
      <c r="P53" s="60"/>
      <c r="Q53" s="60"/>
      <c r="R53" s="60" t="str">
        <f>IF(A53="","",N53-M53)</f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60"/>
      <c r="AD53" s="60" t="str">
        <f>IF(A53="","",MAX(0,N53-AC53))</f>
      </c>
      <c r="AE53" s="54"/>
      <c r="AF53" s="54"/>
      <c r="AG53" s="54"/>
      <c r="AH53" s="58"/>
      <c r="AI53" s="58"/>
      <c r="AJ53" s="54" t="str">
        <f>IF(A53="","",IF(Y53="不合格","待异常处理",IF(Y53="待复检","待复检",IF(AA53="已Umstellung auf neues System","已完了",IF(AND(AH53&lt;&gt;"",AH53&lt;TODAY()),"期限超過","处理中")))))</f>
      </c>
      <c r="AK53" s="54"/>
      <c r="AL53" s="54"/>
    </row>
    <row r="54" ht="22" customHeight="true">
      <c r="A54" s="54"/>
      <c r="B54" s="5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60"/>
      <c r="N54" s="60"/>
      <c r="O54" s="60"/>
      <c r="P54" s="60"/>
      <c r="Q54" s="60"/>
      <c r="R54" s="60" t="str">
        <f>IF(A54="","",N54-M54)</f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60"/>
      <c r="AD54" s="60" t="str">
        <f>IF(A54="","",MAX(0,N54-AC54))</f>
      </c>
      <c r="AE54" s="54"/>
      <c r="AF54" s="54"/>
      <c r="AG54" s="54"/>
      <c r="AH54" s="58"/>
      <c r="AI54" s="58"/>
      <c r="AJ54" s="54" t="str">
        <f>IF(A54="","",IF(Y54="不合格","待异常处理",IF(Y54="待复检","待复检",IF(AA54="已Umstellung auf neues System","已完了",IF(AND(AH54&lt;&gt;"",AH54&lt;TODAY()),"期限超過","处理中")))))</f>
      </c>
      <c r="AK54" s="54"/>
      <c r="AL54" s="54"/>
    </row>
    <row r="55" ht="22" customHeight="true">
      <c r="A55" s="54"/>
      <c r="B55" s="58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60"/>
      <c r="N55" s="60"/>
      <c r="O55" s="60"/>
      <c r="P55" s="60"/>
      <c r="Q55" s="60"/>
      <c r="R55" s="60" t="str">
        <f>IF(A55="","",N55-M55)</f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60"/>
      <c r="AD55" s="60" t="str">
        <f>IF(A55="","",MAX(0,N55-AC55))</f>
      </c>
      <c r="AE55" s="54"/>
      <c r="AF55" s="54"/>
      <c r="AG55" s="54"/>
      <c r="AH55" s="58"/>
      <c r="AI55" s="58"/>
      <c r="AJ55" s="54" t="str">
        <f>IF(A55="","",IF(Y55="不合格","待异常处理",IF(Y55="待复检","待复检",IF(AA55="已Umstellung auf neues System","已完了",IF(AND(AH55&lt;&gt;"",AH55&lt;TODAY()),"期限超過","处理中")))))</f>
      </c>
      <c r="AK55" s="54"/>
      <c r="AL55" s="54"/>
    </row>
    <row r="56" ht="22" customHeight="true">
      <c r="A56" s="54"/>
      <c r="B56" s="58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60"/>
      <c r="N56" s="60"/>
      <c r="O56" s="60"/>
      <c r="P56" s="60"/>
      <c r="Q56" s="60"/>
      <c r="R56" s="60" t="str">
        <f>IF(A56="","",N56-M56)</f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60"/>
      <c r="AD56" s="60" t="str">
        <f>IF(A56="","",MAX(0,N56-AC56))</f>
      </c>
      <c r="AE56" s="54"/>
      <c r="AF56" s="54"/>
      <c r="AG56" s="54"/>
      <c r="AH56" s="58"/>
      <c r="AI56" s="58"/>
      <c r="AJ56" s="54" t="str">
        <f>IF(A56="","",IF(Y56="不合格","待异常处理",IF(Y56="待复检","待复检",IF(AA56="已Umstellung auf neues System","已完了",IF(AND(AH56&lt;&gt;"",AH56&lt;TODAY()),"期限超過","处理中")))))</f>
      </c>
      <c r="AK56" s="54"/>
      <c r="AL56" s="54"/>
    </row>
    <row r="57" ht="22" customHeight="true">
      <c r="A57" s="54"/>
      <c r="B57" s="58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60"/>
      <c r="N57" s="60"/>
      <c r="O57" s="60"/>
      <c r="P57" s="60"/>
      <c r="Q57" s="60"/>
      <c r="R57" s="60" t="str">
        <f>IF(A57="","",N57-M57)</f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60"/>
      <c r="AD57" s="60" t="str">
        <f>IF(A57="","",MAX(0,N57-AC57))</f>
      </c>
      <c r="AE57" s="54"/>
      <c r="AF57" s="54"/>
      <c r="AG57" s="54"/>
      <c r="AH57" s="58"/>
      <c r="AI57" s="58"/>
      <c r="AJ57" s="54" t="str">
        <f>IF(A57="","",IF(Y57="不合格","待异常处理",IF(Y57="待复检","待复检",IF(AA57="已Umstellung auf neues System","已完了",IF(AND(AH57&lt;&gt;"",AH57&lt;TODAY()),"期限超過","处理中")))))</f>
      </c>
      <c r="AK57" s="54"/>
      <c r="AL57" s="54"/>
    </row>
    <row r="58" ht="22" customHeight="true">
      <c r="A58" s="54"/>
      <c r="B58" s="58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60"/>
      <c r="N58" s="60"/>
      <c r="O58" s="60"/>
      <c r="P58" s="60"/>
      <c r="Q58" s="60"/>
      <c r="R58" s="60" t="str">
        <f>IF(A58="","",N58-M58)</f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60"/>
      <c r="AD58" s="60" t="str">
        <f>IF(A58="","",MAX(0,N58-AC58))</f>
      </c>
      <c r="AE58" s="54"/>
      <c r="AF58" s="54"/>
      <c r="AG58" s="54"/>
      <c r="AH58" s="58"/>
      <c r="AI58" s="58"/>
      <c r="AJ58" s="54" t="str">
        <f>IF(A58="","",IF(Y58="不合格","待异常处理",IF(Y58="待复检","待复检",IF(AA58="已Umstellung auf neues System","已完了",IF(AND(AH58&lt;&gt;"",AH58&lt;TODAY()),"期限超過","处理中")))))</f>
      </c>
      <c r="AK58" s="54"/>
      <c r="AL58" s="54"/>
    </row>
    <row r="59" ht="22" customHeight="true">
      <c r="A59" s="54"/>
      <c r="B59" s="58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60"/>
      <c r="N59" s="60"/>
      <c r="O59" s="60"/>
      <c r="P59" s="60"/>
      <c r="Q59" s="60"/>
      <c r="R59" s="60" t="str">
        <f>IF(A59="","",N59-M59)</f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60"/>
      <c r="AD59" s="60" t="str">
        <f>IF(A59="","",MAX(0,N59-AC59))</f>
      </c>
      <c r="AE59" s="54"/>
      <c r="AF59" s="54"/>
      <c r="AG59" s="54"/>
      <c r="AH59" s="58"/>
      <c r="AI59" s="58"/>
      <c r="AJ59" s="54" t="str">
        <f>IF(A59="","",IF(Y59="不合格","待异常处理",IF(Y59="待复检","待复检",IF(AA59="已Umstellung auf neues System","已完了",IF(AND(AH59&lt;&gt;"",AH59&lt;TODAY()),"期限超過","处理中")))))</f>
      </c>
      <c r="AK59" s="54"/>
      <c r="AL59" s="54"/>
    </row>
    <row r="60" ht="22" customHeight="true">
      <c r="A60" s="54"/>
      <c r="B60" s="58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60"/>
      <c r="N60" s="60"/>
      <c r="O60" s="60"/>
      <c r="P60" s="60"/>
      <c r="Q60" s="60"/>
      <c r="R60" s="60" t="str">
        <f>IF(A60="","",N60-M60)</f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60"/>
      <c r="AD60" s="60" t="str">
        <f>IF(A60="","",MAX(0,N60-AC60))</f>
      </c>
      <c r="AE60" s="54"/>
      <c r="AF60" s="54"/>
      <c r="AG60" s="54"/>
      <c r="AH60" s="58"/>
      <c r="AI60" s="58"/>
      <c r="AJ60" s="54" t="str">
        <f>IF(A60="","",IF(Y60="不合格","待异常处理",IF(Y60="待复检","待复检",IF(AA60="已Umstellung auf neues System","已完了",IF(AND(AH60&lt;&gt;"",AH60&lt;TODAY()),"期限超過","处理中")))))</f>
      </c>
      <c r="AK60" s="54"/>
      <c r="AL60" s="54"/>
    </row>
    <row r="61" ht="22" customHeight="true">
      <c r="A61" s="54"/>
      <c r="B61" s="58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60"/>
      <c r="N61" s="60"/>
      <c r="O61" s="60"/>
      <c r="P61" s="60"/>
      <c r="Q61" s="60"/>
      <c r="R61" s="60" t="str">
        <f>IF(A61="","",N61-M61)</f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60"/>
      <c r="AD61" s="60" t="str">
        <f>IF(A61="","",MAX(0,N61-AC61))</f>
      </c>
      <c r="AE61" s="54"/>
      <c r="AF61" s="54"/>
      <c r="AG61" s="54"/>
      <c r="AH61" s="58"/>
      <c r="AI61" s="58"/>
      <c r="AJ61" s="54" t="str">
        <f>IF(A61="","",IF(Y61="不合格","待异常处理",IF(Y61="待复检","待复检",IF(AA61="已Umstellung auf neues System","已完了",IF(AND(AH61&lt;&gt;"",AH61&lt;TODAY()),"期限超過","处理中")))))</f>
      </c>
      <c r="AK61" s="54"/>
      <c r="AL61" s="54"/>
    </row>
    <row r="62" ht="22" customHeight="true">
      <c r="A62" s="54"/>
      <c r="B62" s="58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60"/>
      <c r="N62" s="60"/>
      <c r="O62" s="60"/>
      <c r="P62" s="60"/>
      <c r="Q62" s="60"/>
      <c r="R62" s="60" t="str">
        <f>IF(A62="","",N62-M62)</f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60"/>
      <c r="AD62" s="60" t="str">
        <f>IF(A62="","",MAX(0,N62-AC62))</f>
      </c>
      <c r="AE62" s="54"/>
      <c r="AF62" s="54"/>
      <c r="AG62" s="54"/>
      <c r="AH62" s="58"/>
      <c r="AI62" s="58"/>
      <c r="AJ62" s="54" t="str">
        <f>IF(A62="","",IF(Y62="不合格","待异常处理",IF(Y62="待复检","待复检",IF(AA62="已Umstellung auf neues System","已完了",IF(AND(AH62&lt;&gt;"",AH62&lt;TODAY()),"期限超過","处理中")))))</f>
      </c>
      <c r="AK62" s="54"/>
      <c r="AL62" s="54"/>
    </row>
    <row r="63" ht="22" customHeight="true">
      <c r="A63" s="54"/>
      <c r="B63" s="58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60"/>
      <c r="N63" s="60"/>
      <c r="O63" s="60"/>
      <c r="P63" s="60"/>
      <c r="Q63" s="60"/>
      <c r="R63" s="60" t="str">
        <f>IF(A63="","",N63-M63)</f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60"/>
      <c r="AD63" s="60" t="str">
        <f>IF(A63="","",MAX(0,N63-AC63))</f>
      </c>
      <c r="AE63" s="54"/>
      <c r="AF63" s="54"/>
      <c r="AG63" s="54"/>
      <c r="AH63" s="58"/>
      <c r="AI63" s="58"/>
      <c r="AJ63" s="54" t="str">
        <f>IF(A63="","",IF(Y63="不合格","待异常处理",IF(Y63="待复检","待复检",IF(AA63="已Umstellung auf neues System","已完了",IF(AND(AH63&lt;&gt;"",AH63&lt;TODAY()),"期限超過","处理中")))))</f>
      </c>
      <c r="AK63" s="54"/>
      <c r="AL63" s="54"/>
    </row>
    <row r="64" ht="22" customHeight="true">
      <c r="A64" s="54"/>
      <c r="B64" s="58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60"/>
      <c r="N64" s="60"/>
      <c r="O64" s="60"/>
      <c r="P64" s="60"/>
      <c r="Q64" s="60"/>
      <c r="R64" s="60" t="str">
        <f>IF(A64="","",N64-M64)</f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60"/>
      <c r="AD64" s="60" t="str">
        <f>IF(A64="","",MAX(0,N64-AC64))</f>
      </c>
      <c r="AE64" s="54"/>
      <c r="AF64" s="54"/>
      <c r="AG64" s="54"/>
      <c r="AH64" s="58"/>
      <c r="AI64" s="58"/>
      <c r="AJ64" s="54" t="str">
        <f>IF(A64="","",IF(Y64="不合格","待异常处理",IF(Y64="待复检","待复检",IF(AA64="已Umstellung auf neues System","已完了",IF(AND(AH64&lt;&gt;"",AH64&lt;TODAY()),"期限超過","处理中")))))</f>
      </c>
      <c r="AK64" s="54"/>
      <c r="AL64" s="54"/>
    </row>
    <row r="65" ht="22" customHeight="true">
      <c r="A65" s="54"/>
      <c r="B65" s="58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60"/>
      <c r="N65" s="60"/>
      <c r="O65" s="60"/>
      <c r="P65" s="60"/>
      <c r="Q65" s="60"/>
      <c r="R65" s="60" t="str">
        <f>IF(A65="","",N65-M65)</f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60"/>
      <c r="AD65" s="60" t="str">
        <f>IF(A65="","",MAX(0,N65-AC65))</f>
      </c>
      <c r="AE65" s="54"/>
      <c r="AF65" s="54"/>
      <c r="AG65" s="54"/>
      <c r="AH65" s="58"/>
      <c r="AI65" s="58"/>
      <c r="AJ65" s="54" t="str">
        <f>IF(A65="","",IF(Y65="不合格","待异常处理",IF(Y65="待复检","待复检",IF(AA65="已Umstellung auf neues System","已完了",IF(AND(AH65&lt;&gt;"",AH65&lt;TODAY()),"期限超過","处理中")))))</f>
      </c>
      <c r="AK65" s="54"/>
      <c r="AL65" s="54"/>
    </row>
    <row r="66" ht="22" customHeight="true">
      <c r="A66" s="54"/>
      <c r="B66" s="58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60"/>
      <c r="N66" s="60"/>
      <c r="O66" s="60"/>
      <c r="P66" s="60"/>
      <c r="Q66" s="60"/>
      <c r="R66" s="60" t="str">
        <f>IF(A66="","",N66-M66)</f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60"/>
      <c r="AD66" s="60" t="str">
        <f>IF(A66="","",MAX(0,N66-AC66))</f>
      </c>
      <c r="AE66" s="54"/>
      <c r="AF66" s="54"/>
      <c r="AG66" s="54"/>
      <c r="AH66" s="58"/>
      <c r="AI66" s="58"/>
      <c r="AJ66" s="54" t="str">
        <f>IF(A66="","",IF(Y66="不合格","待异常处理",IF(Y66="待复检","待复检",IF(AA66="已Umstellung auf neues System","已完了",IF(AND(AH66&lt;&gt;"",AH66&lt;TODAY()),"期限超過","处理中")))))</f>
      </c>
      <c r="AK66" s="54"/>
      <c r="AL66" s="54"/>
    </row>
    <row r="67" ht="22" customHeight="true">
      <c r="A67" s="54"/>
      <c r="B67" s="58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60"/>
      <c r="N67" s="60"/>
      <c r="O67" s="60"/>
      <c r="P67" s="60"/>
      <c r="Q67" s="60"/>
      <c r="R67" s="60" t="str">
        <f>IF(A67="","",N67-M67)</f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60"/>
      <c r="AD67" s="60" t="str">
        <f>IF(A67="","",MAX(0,N67-AC67))</f>
      </c>
      <c r="AE67" s="54"/>
      <c r="AF67" s="54"/>
      <c r="AG67" s="54"/>
      <c r="AH67" s="58"/>
      <c r="AI67" s="58"/>
      <c r="AJ67" s="54" t="str">
        <f>IF(A67="","",IF(Y67="不合格","待异常处理",IF(Y67="待复检","待复检",IF(AA67="已Umstellung auf neues System","已完了",IF(AND(AH67&lt;&gt;"",AH67&lt;TODAY()),"期限超過","处理中")))))</f>
      </c>
      <c r="AK67" s="54"/>
      <c r="AL67" s="54"/>
    </row>
    <row r="68" ht="22" customHeight="true">
      <c r="A68" s="54"/>
      <c r="B68" s="58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60"/>
      <c r="N68" s="60"/>
      <c r="O68" s="60"/>
      <c r="P68" s="60"/>
      <c r="Q68" s="60"/>
      <c r="R68" s="60" t="str">
        <f>IF(A68="","",N68-M68)</f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60"/>
      <c r="AD68" s="60" t="str">
        <f>IF(A68="","",MAX(0,N68-AC68))</f>
      </c>
      <c r="AE68" s="54"/>
      <c r="AF68" s="54"/>
      <c r="AG68" s="54"/>
      <c r="AH68" s="58"/>
      <c r="AI68" s="58"/>
      <c r="AJ68" s="54" t="str">
        <f>IF(A68="","",IF(Y68="不合格","待异常处理",IF(Y68="待复检","待复检",IF(AA68="已Umstellung auf neues System","已完了",IF(AND(AH68&lt;&gt;"",AH68&lt;TODAY()),"期限超過","处理中")))))</f>
      </c>
      <c r="AK68" s="54"/>
      <c r="AL68" s="54"/>
    </row>
    <row r="69" ht="22" customHeight="true">
      <c r="A69" s="54"/>
      <c r="B69" s="58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60"/>
      <c r="N69" s="60"/>
      <c r="O69" s="60"/>
      <c r="P69" s="60"/>
      <c r="Q69" s="60"/>
      <c r="R69" s="60" t="str">
        <f>IF(A69="","",N69-M69)</f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60"/>
      <c r="AD69" s="60" t="str">
        <f>IF(A69="","",MAX(0,N69-AC69))</f>
      </c>
      <c r="AE69" s="54"/>
      <c r="AF69" s="54"/>
      <c r="AG69" s="54"/>
      <c r="AH69" s="58"/>
      <c r="AI69" s="58"/>
      <c r="AJ69" s="54" t="str">
        <f>IF(A69="","",IF(Y69="不合格","待异常处理",IF(Y69="待复检","待复检",IF(AA69="已Umstellung auf neues System","已完了",IF(AND(AH69&lt;&gt;"",AH69&lt;TODAY()),"期限超過","处理中")))))</f>
      </c>
      <c r="AK69" s="54"/>
      <c r="AL69" s="54"/>
    </row>
    <row r="70" ht="22" customHeight="true">
      <c r="A70" s="54"/>
      <c r="B70" s="58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60"/>
      <c r="N70" s="60"/>
      <c r="O70" s="60"/>
      <c r="P70" s="60"/>
      <c r="Q70" s="60"/>
      <c r="R70" s="60" t="str">
        <f>IF(A70="","",N70-M70)</f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60"/>
      <c r="AD70" s="60" t="str">
        <f>IF(A70="","",MAX(0,N70-AC70))</f>
      </c>
      <c r="AE70" s="54"/>
      <c r="AF70" s="54"/>
      <c r="AG70" s="54"/>
      <c r="AH70" s="58"/>
      <c r="AI70" s="58"/>
      <c r="AJ70" s="54" t="str">
        <f>IF(A70="","",IF(Y70="不合格","待异常处理",IF(Y70="待复检","待复检",IF(AA70="已Umstellung auf neues System","已完了",IF(AND(AH70&lt;&gt;"",AH70&lt;TODAY()),"期限超過","处理中")))))</f>
      </c>
      <c r="AK70" s="54"/>
      <c r="AL70" s="54"/>
    </row>
    <row r="71" ht="22" customHeight="true">
      <c r="A71" s="54"/>
      <c r="B71" s="58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60"/>
      <c r="N71" s="60"/>
      <c r="O71" s="60"/>
      <c r="P71" s="60"/>
      <c r="Q71" s="60"/>
      <c r="R71" s="60" t="str">
        <f>IF(A71="","",N71-M71)</f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60"/>
      <c r="AD71" s="60" t="str">
        <f>IF(A71="","",MAX(0,N71-AC71))</f>
      </c>
      <c r="AE71" s="54"/>
      <c r="AF71" s="54"/>
      <c r="AG71" s="54"/>
      <c r="AH71" s="58"/>
      <c r="AI71" s="58"/>
      <c r="AJ71" s="54" t="str">
        <f>IF(A71="","",IF(Y71="不合格","待异常处理",IF(Y71="待复检","待复检",IF(AA71="已Umstellung auf neues System","已完了",IF(AND(AH71&lt;&gt;"",AH71&lt;TODAY()),"期限超過","处理中")))))</f>
      </c>
      <c r="AK71" s="54"/>
      <c r="AL71" s="54"/>
    </row>
    <row r="72" ht="22" customHeight="true">
      <c r="A72" s="54"/>
      <c r="B72" s="58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60"/>
      <c r="N72" s="60"/>
      <c r="O72" s="60"/>
      <c r="P72" s="60"/>
      <c r="Q72" s="60"/>
      <c r="R72" s="60" t="str">
        <f>IF(A72="","",N72-M72)</f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60"/>
      <c r="AD72" s="60" t="str">
        <f>IF(A72="","",MAX(0,N72-AC72))</f>
      </c>
      <c r="AE72" s="54"/>
      <c r="AF72" s="54"/>
      <c r="AG72" s="54"/>
      <c r="AH72" s="58"/>
      <c r="AI72" s="58"/>
      <c r="AJ72" s="54" t="str">
        <f>IF(A72="","",IF(Y72="不合格","待异常处理",IF(Y72="待复检","待复检",IF(AA72="已Umstellung auf neues System","已完了",IF(AND(AH72&lt;&gt;"",AH72&lt;TODAY()),"期限超過","处理中")))))</f>
      </c>
      <c r="AK72" s="54"/>
      <c r="AL72" s="54"/>
    </row>
    <row r="73" ht="22" customHeight="true">
      <c r="A73" s="54"/>
      <c r="B73" s="58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60"/>
      <c r="N73" s="60"/>
      <c r="O73" s="60"/>
      <c r="P73" s="60"/>
      <c r="Q73" s="60"/>
      <c r="R73" s="60" t="str">
        <f>IF(A73="","",N73-M73)</f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60"/>
      <c r="AD73" s="60" t="str">
        <f>IF(A73="","",MAX(0,N73-AC73))</f>
      </c>
      <c r="AE73" s="54"/>
      <c r="AF73" s="54"/>
      <c r="AG73" s="54"/>
      <c r="AH73" s="58"/>
      <c r="AI73" s="58"/>
      <c r="AJ73" s="54" t="str">
        <f>IF(A73="","",IF(Y73="不合格","待异常处理",IF(Y73="待复检","待复检",IF(AA73="已Umstellung auf neues System","已完了",IF(AND(AH73&lt;&gt;"",AH73&lt;TODAY()),"期限超過","处理中")))))</f>
      </c>
      <c r="AK73" s="54"/>
      <c r="AL73" s="54"/>
    </row>
    <row r="74" ht="22" customHeight="true">
      <c r="A74" s="54"/>
      <c r="B74" s="58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60"/>
      <c r="N74" s="60"/>
      <c r="O74" s="60"/>
      <c r="P74" s="60"/>
      <c r="Q74" s="60"/>
      <c r="R74" s="60" t="str">
        <f>IF(A74="","",N74-M74)</f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60"/>
      <c r="AD74" s="60" t="str">
        <f>IF(A74="","",MAX(0,N74-AC74))</f>
      </c>
      <c r="AE74" s="54"/>
      <c r="AF74" s="54"/>
      <c r="AG74" s="54"/>
      <c r="AH74" s="58"/>
      <c r="AI74" s="58"/>
      <c r="AJ74" s="54" t="str">
        <f>IF(A74="","",IF(Y74="不合格","待异常处理",IF(Y74="待复检","待复检",IF(AA74="已Umstellung auf neues System","已完了",IF(AND(AH74&lt;&gt;"",AH74&lt;TODAY()),"期限超過","处理中")))))</f>
      </c>
      <c r="AK74" s="54"/>
      <c r="AL74" s="54"/>
    </row>
    <row r="75" ht="22" customHeight="true">
      <c r="A75" s="54"/>
      <c r="B75" s="58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60"/>
      <c r="N75" s="60"/>
      <c r="O75" s="60"/>
      <c r="P75" s="60"/>
      <c r="Q75" s="60"/>
      <c r="R75" s="60" t="str">
        <f>IF(A75="","",N75-M75)</f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60"/>
      <c r="AD75" s="60" t="str">
        <f>IF(A75="","",MAX(0,N75-AC75))</f>
      </c>
      <c r="AE75" s="54"/>
      <c r="AF75" s="54"/>
      <c r="AG75" s="54"/>
      <c r="AH75" s="58"/>
      <c r="AI75" s="58"/>
      <c r="AJ75" s="54" t="str">
        <f>IF(A75="","",IF(Y75="不合格","待异常处理",IF(Y75="待复检","待复检",IF(AA75="已Umstellung auf neues System","已完了",IF(AND(AH75&lt;&gt;"",AH75&lt;TODAY()),"期限超過","处理中")))))</f>
      </c>
      <c r="AK75" s="54"/>
      <c r="AL75" s="54"/>
    </row>
    <row r="76" ht="22" customHeight="true">
      <c r="A76" s="54"/>
      <c r="B76" s="58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60"/>
      <c r="N76" s="60"/>
      <c r="O76" s="60"/>
      <c r="P76" s="60"/>
      <c r="Q76" s="60"/>
      <c r="R76" s="60" t="str">
        <f>IF(A76="","",N76-M76)</f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60"/>
      <c r="AD76" s="60" t="str">
        <f>IF(A76="","",MAX(0,N76-AC76))</f>
      </c>
      <c r="AE76" s="54"/>
      <c r="AF76" s="54"/>
      <c r="AG76" s="54"/>
      <c r="AH76" s="58"/>
      <c r="AI76" s="58"/>
      <c r="AJ76" s="54" t="str">
        <f>IF(A76="","",IF(Y76="不合格","待异常处理",IF(Y76="待复检","待复检",IF(AA76="已Umstellung auf neues System","已完了",IF(AND(AH76&lt;&gt;"",AH76&lt;TODAY()),"期限超過","处理中")))))</f>
      </c>
      <c r="AK76" s="54"/>
      <c r="AL76" s="54"/>
    </row>
    <row r="77" ht="22" customHeight="true">
      <c r="A77" s="54"/>
      <c r="B77" s="58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60"/>
      <c r="N77" s="60"/>
      <c r="O77" s="60"/>
      <c r="P77" s="60"/>
      <c r="Q77" s="60"/>
      <c r="R77" s="60" t="str">
        <f>IF(A77="","",N77-M77)</f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60"/>
      <c r="AD77" s="60" t="str">
        <f>IF(A77="","",MAX(0,N77-AC77))</f>
      </c>
      <c r="AE77" s="54"/>
      <c r="AF77" s="54"/>
      <c r="AG77" s="54"/>
      <c r="AH77" s="58"/>
      <c r="AI77" s="58"/>
      <c r="AJ77" s="54" t="str">
        <f>IF(A77="","",IF(Y77="不合格","待异常处理",IF(Y77="待复检","待复检",IF(AA77="已Umstellung auf neues System","已完了",IF(AND(AH77&lt;&gt;"",AH77&lt;TODAY()),"期限超過","处理中")))))</f>
      </c>
      <c r="AK77" s="54"/>
      <c r="AL77" s="54"/>
    </row>
    <row r="78" ht="22" customHeight="true">
      <c r="A78" s="54"/>
      <c r="B78" s="58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60"/>
      <c r="N78" s="60"/>
      <c r="O78" s="60"/>
      <c r="P78" s="60"/>
      <c r="Q78" s="60"/>
      <c r="R78" s="60" t="str">
        <f>IF(A78="","",N78-M78)</f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60"/>
      <c r="AD78" s="60" t="str">
        <f>IF(A78="","",MAX(0,N78-AC78))</f>
      </c>
      <c r="AE78" s="54"/>
      <c r="AF78" s="54"/>
      <c r="AG78" s="54"/>
      <c r="AH78" s="58"/>
      <c r="AI78" s="58"/>
      <c r="AJ78" s="54" t="str">
        <f>IF(A78="","",IF(Y78="不合格","待异常处理",IF(Y78="待复检","待复检",IF(AA78="已Umstellung auf neues System","已完了",IF(AND(AH78&lt;&gt;"",AH78&lt;TODAY()),"期限超過","处理中")))))</f>
      </c>
      <c r="AK78" s="54"/>
      <c r="AL78" s="54"/>
    </row>
    <row r="79" ht="22" customHeight="true">
      <c r="A79" s="54"/>
      <c r="B79" s="58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60"/>
      <c r="N79" s="60"/>
      <c r="O79" s="60"/>
      <c r="P79" s="60"/>
      <c r="Q79" s="60"/>
      <c r="R79" s="60" t="str">
        <f>IF(A79="","",N79-M79)</f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60"/>
      <c r="AD79" s="60" t="str">
        <f>IF(A79="","",MAX(0,N79-AC79))</f>
      </c>
      <c r="AE79" s="54"/>
      <c r="AF79" s="54"/>
      <c r="AG79" s="54"/>
      <c r="AH79" s="58"/>
      <c r="AI79" s="58"/>
      <c r="AJ79" s="54" t="str">
        <f>IF(A79="","",IF(Y79="不合格","待异常处理",IF(Y79="待复检","待复检",IF(AA79="已Umstellung auf neues System","已完了",IF(AND(AH79&lt;&gt;"",AH79&lt;TODAY()),"期限超過","处理中")))))</f>
      </c>
      <c r="AK79" s="54"/>
      <c r="AL79" s="54"/>
    </row>
    <row r="80" ht="22" customHeight="true">
      <c r="A80" s="54"/>
      <c r="B80" s="58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60"/>
      <c r="N80" s="60"/>
      <c r="O80" s="60"/>
      <c r="P80" s="60"/>
      <c r="Q80" s="60"/>
      <c r="R80" s="60" t="str">
        <f>IF(A80="","",N80-M80)</f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60"/>
      <c r="AD80" s="60" t="str">
        <f>IF(A80="","",MAX(0,N80-AC80))</f>
      </c>
      <c r="AE80" s="54"/>
      <c r="AF80" s="54"/>
      <c r="AG80" s="54"/>
      <c r="AH80" s="58"/>
      <c r="AI80" s="58"/>
      <c r="AJ80" s="54" t="str">
        <f>IF(A80="","",IF(Y80="不合格","待异常处理",IF(Y80="待复检","待复检",IF(AA80="已Umstellung auf neues System","已完了",IF(AND(AH80&lt;&gt;"",AH80&lt;TODAY()),"期限超過","处理中")))))</f>
      </c>
      <c r="AK80" s="54"/>
      <c r="AL80" s="54"/>
    </row>
    <row r="81" ht="22" customHeight="true">
      <c r="A81" s="54"/>
      <c r="B81" s="58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60"/>
      <c r="N81" s="60"/>
      <c r="O81" s="60"/>
      <c r="P81" s="60"/>
      <c r="Q81" s="60"/>
      <c r="R81" s="60" t="str">
        <f>IF(A81="","",N81-M81)</f>
      </c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60"/>
      <c r="AD81" s="60" t="str">
        <f>IF(A81="","",MAX(0,N81-AC81))</f>
      </c>
      <c r="AE81" s="54"/>
      <c r="AF81" s="54"/>
      <c r="AG81" s="54"/>
      <c r="AH81" s="58"/>
      <c r="AI81" s="58"/>
      <c r="AJ81" s="54" t="str">
        <f>IF(A81="","",IF(Y81="不合格","待异常处理",IF(Y81="待复检","待复检",IF(AA81="已Umstellung auf neues System","已完了",IF(AND(AH81&lt;&gt;"",AH81&lt;TODAY()),"期限超過","处理中")))))</f>
      </c>
      <c r="AK81" s="54"/>
      <c r="AL81" s="54"/>
    </row>
    <row r="82" ht="22" customHeight="true">
      <c r="A82" s="54"/>
      <c r="B82" s="58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60"/>
      <c r="N82" s="60"/>
      <c r="O82" s="60"/>
      <c r="P82" s="60"/>
      <c r="Q82" s="60"/>
      <c r="R82" s="60" t="str">
        <f>IF(A82="","",N82-M82)</f>
      </c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60"/>
      <c r="AD82" s="60" t="str">
        <f>IF(A82="","",MAX(0,N82-AC82))</f>
      </c>
      <c r="AE82" s="54"/>
      <c r="AF82" s="54"/>
      <c r="AG82" s="54"/>
      <c r="AH82" s="58"/>
      <c r="AI82" s="58"/>
      <c r="AJ82" s="54" t="str">
        <f>IF(A82="","",IF(Y82="不合格","待异常处理",IF(Y82="待复检","待复检",IF(AA82="已Umstellung auf neues System","已完了",IF(AND(AH82&lt;&gt;"",AH82&lt;TODAY()),"期限超過","处理中")))))</f>
      </c>
      <c r="AK82" s="54"/>
      <c r="AL82" s="54"/>
    </row>
    <row r="83" ht="22" customHeight="true">
      <c r="A83" s="54"/>
      <c r="B83" s="58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60"/>
      <c r="N83" s="60"/>
      <c r="O83" s="60"/>
      <c r="P83" s="60"/>
      <c r="Q83" s="60"/>
      <c r="R83" s="60" t="str">
        <f>IF(A83="","",N83-M83)</f>
      </c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60"/>
      <c r="AD83" s="60" t="str">
        <f>IF(A83="","",MAX(0,N83-AC83))</f>
      </c>
      <c r="AE83" s="54"/>
      <c r="AF83" s="54"/>
      <c r="AG83" s="54"/>
      <c r="AH83" s="58"/>
      <c r="AI83" s="58"/>
      <c r="AJ83" s="54" t="str">
        <f>IF(A83="","",IF(Y83="不合格","待异常处理",IF(Y83="待复检","待复检",IF(AA83="已Umstellung auf neues System","已完了",IF(AND(AH83&lt;&gt;"",AH83&lt;TODAY()),"期限超過","处理中")))))</f>
      </c>
      <c r="AK83" s="54"/>
      <c r="AL83" s="54"/>
    </row>
    <row r="84" ht="22" customHeight="true">
      <c r="A84" s="54"/>
      <c r="B84" s="58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60"/>
      <c r="N84" s="60"/>
      <c r="O84" s="60"/>
      <c r="P84" s="60"/>
      <c r="Q84" s="60"/>
      <c r="R84" s="60" t="str">
        <f>IF(A84="","",N84-M84)</f>
      </c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60"/>
      <c r="AD84" s="60" t="str">
        <f>IF(A84="","",MAX(0,N84-AC84))</f>
      </c>
      <c r="AE84" s="54"/>
      <c r="AF84" s="54"/>
      <c r="AG84" s="54"/>
      <c r="AH84" s="58"/>
      <c r="AI84" s="58"/>
      <c r="AJ84" s="54" t="str">
        <f>IF(A84="","",IF(Y84="不合格","待异常处理",IF(Y84="待复检","待复检",IF(AA84="已Umstellung auf neues System","已完了",IF(AND(AH84&lt;&gt;"",AH84&lt;TODAY()),"期限超過","处理中")))))</f>
      </c>
      <c r="AK84" s="54"/>
      <c r="AL84" s="54"/>
    </row>
    <row r="85" ht="22" customHeight="true">
      <c r="A85" s="54"/>
      <c r="B85" s="58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60"/>
      <c r="N85" s="60"/>
      <c r="O85" s="60"/>
      <c r="P85" s="60"/>
      <c r="Q85" s="60"/>
      <c r="R85" s="60" t="str">
        <f>IF(A85="","",N85-M85)</f>
      </c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60"/>
      <c r="AD85" s="60" t="str">
        <f>IF(A85="","",MAX(0,N85-AC85))</f>
      </c>
      <c r="AE85" s="54"/>
      <c r="AF85" s="54"/>
      <c r="AG85" s="54"/>
      <c r="AH85" s="58"/>
      <c r="AI85" s="58"/>
      <c r="AJ85" s="54" t="str">
        <f>IF(A85="","",IF(Y85="不合格","待异常处理",IF(Y85="待复检","待复检",IF(AA85="已Umstellung auf neues System","已完了",IF(AND(AH85&lt;&gt;"",AH85&lt;TODAY()),"期限超過","处理中")))))</f>
      </c>
      <c r="AK85" s="54"/>
      <c r="AL85" s="54"/>
    </row>
    <row r="86" ht="22" customHeight="true">
      <c r="A86" s="54"/>
      <c r="B86" s="58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60"/>
      <c r="N86" s="60"/>
      <c r="O86" s="60"/>
      <c r="P86" s="60"/>
      <c r="Q86" s="60"/>
      <c r="R86" s="60" t="str">
        <f>IF(A86="","",N86-M86)</f>
      </c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60"/>
      <c r="AD86" s="60" t="str">
        <f>IF(A86="","",MAX(0,N86-AC86))</f>
      </c>
      <c r="AE86" s="54"/>
      <c r="AF86" s="54"/>
      <c r="AG86" s="54"/>
      <c r="AH86" s="58"/>
      <c r="AI86" s="58"/>
      <c r="AJ86" s="54" t="str">
        <f>IF(A86="","",IF(Y86="不合格","待异常处理",IF(Y86="待复检","待复检",IF(AA86="已Umstellung auf neues System","已完了",IF(AND(AH86&lt;&gt;"",AH86&lt;TODAY()),"期限超過","处理中")))))</f>
      </c>
      <c r="AK86" s="54"/>
      <c r="AL86" s="54"/>
    </row>
    <row r="87" ht="22" customHeight="true">
      <c r="A87" s="54"/>
      <c r="B87" s="58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60"/>
      <c r="N87" s="60"/>
      <c r="O87" s="60"/>
      <c r="P87" s="60"/>
      <c r="Q87" s="60"/>
      <c r="R87" s="60" t="str">
        <f>IF(A87="","",N87-M87)</f>
      </c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60"/>
      <c r="AD87" s="60" t="str">
        <f>IF(A87="","",MAX(0,N87-AC87))</f>
      </c>
      <c r="AE87" s="54"/>
      <c r="AF87" s="54"/>
      <c r="AG87" s="54"/>
      <c r="AH87" s="58"/>
      <c r="AI87" s="58"/>
      <c r="AJ87" s="54" t="str">
        <f>IF(A87="","",IF(Y87="不合格","待异常处理",IF(Y87="待复检","待复检",IF(AA87="已Umstellung auf neues System","已完了",IF(AND(AH87&lt;&gt;"",AH87&lt;TODAY()),"期限超過","处理中")))))</f>
      </c>
      <c r="AK87" s="54"/>
      <c r="AL87" s="54"/>
    </row>
    <row r="88" ht="22" customHeight="true">
      <c r="A88" s="54"/>
      <c r="B88" s="58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60"/>
      <c r="N88" s="60"/>
      <c r="O88" s="60"/>
      <c r="P88" s="60"/>
      <c r="Q88" s="60"/>
      <c r="R88" s="60" t="str">
        <f>IF(A88="","",N88-M88)</f>
      </c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60"/>
      <c r="AD88" s="60" t="str">
        <f>IF(A88="","",MAX(0,N88-AC88))</f>
      </c>
      <c r="AE88" s="54"/>
      <c r="AF88" s="54"/>
      <c r="AG88" s="54"/>
      <c r="AH88" s="58"/>
      <c r="AI88" s="58"/>
      <c r="AJ88" s="54" t="str">
        <f>IF(A88="","",IF(Y88="不合格","待异常处理",IF(Y88="待复检","待复检",IF(AA88="已Umstellung auf neues System","已完了",IF(AND(AH88&lt;&gt;"",AH88&lt;TODAY()),"期限超過","处理中")))))</f>
      </c>
      <c r="AK88" s="54"/>
      <c r="AL88" s="54"/>
    </row>
    <row r="89" ht="22" customHeight="true">
      <c r="A89" s="54"/>
      <c r="B89" s="58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60"/>
      <c r="N89" s="60"/>
      <c r="O89" s="60"/>
      <c r="P89" s="60"/>
      <c r="Q89" s="60"/>
      <c r="R89" s="60" t="str">
        <f>IF(A89="","",N89-M89)</f>
      </c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60"/>
      <c r="AD89" s="60" t="str">
        <f>IF(A89="","",MAX(0,N89-AC89))</f>
      </c>
      <c r="AE89" s="54"/>
      <c r="AF89" s="54"/>
      <c r="AG89" s="54"/>
      <c r="AH89" s="58"/>
      <c r="AI89" s="58"/>
      <c r="AJ89" s="54" t="str">
        <f>IF(A89="","",IF(Y89="不合格","待异常处理",IF(Y89="待复检","待复检",IF(AA89="已Umstellung auf neues System","已完了",IF(AND(AH89&lt;&gt;"",AH89&lt;TODAY()),"期限超過","处理中")))))</f>
      </c>
      <c r="AK89" s="54"/>
      <c r="AL89" s="54"/>
    </row>
    <row r="90" ht="22" customHeight="true">
      <c r="A90" s="54"/>
      <c r="B90" s="58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60"/>
      <c r="N90" s="60"/>
      <c r="O90" s="60"/>
      <c r="P90" s="60"/>
      <c r="Q90" s="60"/>
      <c r="R90" s="60" t="str">
        <f>IF(A90="","",N90-M90)</f>
      </c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60"/>
      <c r="AD90" s="60" t="str">
        <f>IF(A90="","",MAX(0,N90-AC90))</f>
      </c>
      <c r="AE90" s="54"/>
      <c r="AF90" s="54"/>
      <c r="AG90" s="54"/>
      <c r="AH90" s="58"/>
      <c r="AI90" s="58"/>
      <c r="AJ90" s="54" t="str">
        <f>IF(A90="","",IF(Y90="不合格","待异常处理",IF(Y90="待复检","待复检",IF(AA90="已Umstellung auf neues System","已完了",IF(AND(AH90&lt;&gt;"",AH90&lt;TODAY()),"期限超過","处理中")))))</f>
      </c>
      <c r="AK90" s="54"/>
      <c r="AL90" s="54"/>
    </row>
    <row r="91" ht="22" customHeight="true">
      <c r="A91" s="54"/>
      <c r="B91" s="58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60"/>
      <c r="N91" s="60"/>
      <c r="O91" s="60"/>
      <c r="P91" s="60"/>
      <c r="Q91" s="60"/>
      <c r="R91" s="60" t="str">
        <f>IF(A91="","",N91-M91)</f>
      </c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60"/>
      <c r="AD91" s="60" t="str">
        <f>IF(A91="","",MAX(0,N91-AC91))</f>
      </c>
      <c r="AE91" s="54"/>
      <c r="AF91" s="54"/>
      <c r="AG91" s="54"/>
      <c r="AH91" s="58"/>
      <c r="AI91" s="58"/>
      <c r="AJ91" s="54" t="str">
        <f>IF(A91="","",IF(Y91="不合格","待异常处理",IF(Y91="待复检","待复检",IF(AA91="已Umstellung auf neues System","已完了",IF(AND(AH91&lt;&gt;"",AH91&lt;TODAY()),"期限超過","处理中")))))</f>
      </c>
      <c r="AK91" s="54"/>
      <c r="AL91" s="54"/>
    </row>
    <row r="92" ht="22" customHeight="true">
      <c r="A92" s="54"/>
      <c r="B92" s="58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60"/>
      <c r="N92" s="60"/>
      <c r="O92" s="60"/>
      <c r="P92" s="60"/>
      <c r="Q92" s="60"/>
      <c r="R92" s="60" t="str">
        <f>IF(A92="","",N92-M92)</f>
      </c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60"/>
      <c r="AD92" s="60" t="str">
        <f>IF(A92="","",MAX(0,N92-AC92))</f>
      </c>
      <c r="AE92" s="54"/>
      <c r="AF92" s="54"/>
      <c r="AG92" s="54"/>
      <c r="AH92" s="58"/>
      <c r="AI92" s="58"/>
      <c r="AJ92" s="54" t="str">
        <f>IF(A92="","",IF(Y92="不合格","待异常处理",IF(Y92="待复检","待复检",IF(AA92="已Umstellung auf neues System","已完了",IF(AND(AH92&lt;&gt;"",AH92&lt;TODAY()),"期限超過","处理中")))))</f>
      </c>
      <c r="AK92" s="54"/>
      <c r="AL92" s="54"/>
    </row>
    <row r="93" ht="22" customHeight="true">
      <c r="A93" s="54"/>
      <c r="B93" s="58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60"/>
      <c r="N93" s="60"/>
      <c r="O93" s="60"/>
      <c r="P93" s="60"/>
      <c r="Q93" s="60"/>
      <c r="R93" s="60" t="str">
        <f>IF(A93="","",N93-M93)</f>
      </c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60"/>
      <c r="AD93" s="60" t="str">
        <f>IF(A93="","",MAX(0,N93-AC93))</f>
      </c>
      <c r="AE93" s="54"/>
      <c r="AF93" s="54"/>
      <c r="AG93" s="54"/>
      <c r="AH93" s="58"/>
      <c r="AI93" s="58"/>
      <c r="AJ93" s="54" t="str">
        <f>IF(A93="","",IF(Y93="不合格","待异常处理",IF(Y93="待复检","待复检",IF(AA93="已Umstellung auf neues System","已完了",IF(AND(AH93&lt;&gt;"",AH93&lt;TODAY()),"期限超過","处理中")))))</f>
      </c>
      <c r="AK93" s="54"/>
      <c r="AL93" s="54"/>
    </row>
    <row r="94" ht="22" customHeight="true">
      <c r="A94" s="54"/>
      <c r="B94" s="58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60"/>
      <c r="N94" s="60"/>
      <c r="O94" s="60"/>
      <c r="P94" s="60"/>
      <c r="Q94" s="60"/>
      <c r="R94" s="60" t="str">
        <f>IF(A94="","",N94-M94)</f>
      </c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60"/>
      <c r="AD94" s="60" t="str">
        <f>IF(A94="","",MAX(0,N94-AC94))</f>
      </c>
      <c r="AE94" s="54"/>
      <c r="AF94" s="54"/>
      <c r="AG94" s="54"/>
      <c r="AH94" s="58"/>
      <c r="AI94" s="58"/>
      <c r="AJ94" s="54" t="str">
        <f>IF(A94="","",IF(Y94="不合格","待异常处理",IF(Y94="待复检","待复检",IF(AA94="已Umstellung auf neues System","已完了",IF(AND(AH94&lt;&gt;"",AH94&lt;TODAY()),"期限超過","处理中")))))</f>
      </c>
      <c r="AK94" s="54"/>
      <c r="AL94" s="54"/>
    </row>
    <row r="95" ht="22" customHeight="true">
      <c r="A95" s="54"/>
      <c r="B95" s="58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60"/>
      <c r="N95" s="60"/>
      <c r="O95" s="60"/>
      <c r="P95" s="60"/>
      <c r="Q95" s="60"/>
      <c r="R95" s="60" t="str">
        <f>IF(A95="","",N95-M95)</f>
      </c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60"/>
      <c r="AD95" s="60" t="str">
        <f>IF(A95="","",MAX(0,N95-AC95))</f>
      </c>
      <c r="AE95" s="54"/>
      <c r="AF95" s="54"/>
      <c r="AG95" s="54"/>
      <c r="AH95" s="58"/>
      <c r="AI95" s="58"/>
      <c r="AJ95" s="54" t="str">
        <f>IF(A95="","",IF(Y95="不合格","待异常处理",IF(Y95="待复检","待复检",IF(AA95="已Umstellung auf neues System","已完了",IF(AND(AH95&lt;&gt;"",AH95&lt;TODAY()),"期限超過","处理中")))))</f>
      </c>
      <c r="AK95" s="54"/>
      <c r="AL95" s="54"/>
    </row>
    <row r="96" ht="22" customHeight="true">
      <c r="A96" s="54"/>
      <c r="B96" s="58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60"/>
      <c r="N96" s="60"/>
      <c r="O96" s="60"/>
      <c r="P96" s="60"/>
      <c r="Q96" s="60"/>
      <c r="R96" s="60" t="str">
        <f>IF(A96="","",N96-M96)</f>
      </c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60"/>
      <c r="AD96" s="60" t="str">
        <f>IF(A96="","",MAX(0,N96-AC96))</f>
      </c>
      <c r="AE96" s="54"/>
      <c r="AF96" s="54"/>
      <c r="AG96" s="54"/>
      <c r="AH96" s="58"/>
      <c r="AI96" s="58"/>
      <c r="AJ96" s="54" t="str">
        <f>IF(A96="","",IF(Y96="不合格","待异常处理",IF(Y96="待复检","待复检",IF(AA96="已Umstellung auf neues System","已完了",IF(AND(AH96&lt;&gt;"",AH96&lt;TODAY()),"期限超過","处理中")))))</f>
      </c>
      <c r="AK96" s="54"/>
      <c r="AL96" s="54"/>
    </row>
    <row r="97" ht="22" customHeight="true">
      <c r="A97" s="54"/>
      <c r="B97" s="58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60"/>
      <c r="N97" s="60"/>
      <c r="O97" s="60"/>
      <c r="P97" s="60"/>
      <c r="Q97" s="60"/>
      <c r="R97" s="60" t="str">
        <f>IF(A97="","",N97-M97)</f>
      </c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60"/>
      <c r="AD97" s="60" t="str">
        <f>IF(A97="","",MAX(0,N97-AC97))</f>
      </c>
      <c r="AE97" s="54"/>
      <c r="AF97" s="54"/>
      <c r="AG97" s="54"/>
      <c r="AH97" s="58"/>
      <c r="AI97" s="58"/>
      <c r="AJ97" s="54" t="str">
        <f>IF(A97="","",IF(Y97="不合格","待异常处理",IF(Y97="待复检","待复检",IF(AA97="已Umstellung auf neues System","已完了",IF(AND(AH97&lt;&gt;"",AH97&lt;TODAY()),"期限超過","处理中")))))</f>
      </c>
      <c r="AK97" s="54"/>
      <c r="AL97" s="54"/>
    </row>
    <row r="98" ht="22" customHeight="true">
      <c r="A98" s="54"/>
      <c r="B98" s="58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60"/>
      <c r="N98" s="60"/>
      <c r="O98" s="60"/>
      <c r="P98" s="60"/>
      <c r="Q98" s="60"/>
      <c r="R98" s="60" t="str">
        <f>IF(A98="","",N98-M98)</f>
      </c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60"/>
      <c r="AD98" s="60" t="str">
        <f>IF(A98="","",MAX(0,N98-AC98))</f>
      </c>
      <c r="AE98" s="54"/>
      <c r="AF98" s="54"/>
      <c r="AG98" s="54"/>
      <c r="AH98" s="58"/>
      <c r="AI98" s="58"/>
      <c r="AJ98" s="54" t="str">
        <f>IF(A98="","",IF(Y98="不合格","待异常处理",IF(Y98="待复检","待复检",IF(AA98="已Umstellung auf neues System","已完了",IF(AND(AH98&lt;&gt;"",AH98&lt;TODAY()),"期限超過","处理中")))))</f>
      </c>
      <c r="AK98" s="54"/>
      <c r="AL98" s="54"/>
    </row>
    <row r="99" ht="22" customHeight="true">
      <c r="A99" s="54"/>
      <c r="B99" s="58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60"/>
      <c r="N99" s="60"/>
      <c r="O99" s="60"/>
      <c r="P99" s="60"/>
      <c r="Q99" s="60"/>
      <c r="R99" s="60" t="str">
        <f>IF(A99="","",N99-M99)</f>
      </c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60"/>
      <c r="AD99" s="60" t="str">
        <f>IF(A99="","",MAX(0,N99-AC99))</f>
      </c>
      <c r="AE99" s="54"/>
      <c r="AF99" s="54"/>
      <c r="AG99" s="54"/>
      <c r="AH99" s="58"/>
      <c r="AI99" s="58"/>
      <c r="AJ99" s="54" t="str">
        <f>IF(A99="","",IF(Y99="不合格","待异常处理",IF(Y99="待复检","待复检",IF(AA99="已Umstellung auf neues System","已完了",IF(AND(AH99&lt;&gt;"",AH99&lt;TODAY()),"期限超過","处理中")))))</f>
      </c>
      <c r="AK99" s="54"/>
      <c r="AL99" s="54"/>
    </row>
    <row r="100" ht="22" customHeight="true">
      <c r="A100" s="54"/>
      <c r="B100" s="58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60"/>
      <c r="N100" s="60"/>
      <c r="O100" s="60"/>
      <c r="P100" s="60"/>
      <c r="Q100" s="60"/>
      <c r="R100" s="60" t="str">
        <f>IF(A100="","",N100-M100)</f>
      </c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60"/>
      <c r="AD100" s="60" t="str">
        <f>IF(A100="","",MAX(0,N100-AC100))</f>
      </c>
      <c r="AE100" s="54"/>
      <c r="AF100" s="54"/>
      <c r="AG100" s="54"/>
      <c r="AH100" s="58"/>
      <c r="AI100" s="58"/>
      <c r="AJ100" s="54" t="str">
        <f>IF(A100="","",IF(Y100="不合格","待异常处理",IF(Y100="待复检","待复检",IF(AA100="已Umstellung auf neues System","已完了",IF(AND(AH100&lt;&gt;"",AH100&lt;TODAY()),"期限超過","处理中")))))</f>
      </c>
      <c r="AK100" s="54"/>
      <c r="AL100" s="54"/>
    </row>
    <row r="101" ht="22" customHeight="true">
      <c r="A101" s="54"/>
      <c r="B101" s="58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60"/>
      <c r="N101" s="60"/>
      <c r="O101" s="60"/>
      <c r="P101" s="60"/>
      <c r="Q101" s="60"/>
      <c r="R101" s="60" t="str">
        <f>IF(A101="","",N101-M101)</f>
      </c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60"/>
      <c r="AD101" s="60" t="str">
        <f>IF(A101="","",MAX(0,N101-AC101))</f>
      </c>
      <c r="AE101" s="54"/>
      <c r="AF101" s="54"/>
      <c r="AG101" s="54"/>
      <c r="AH101" s="58"/>
      <c r="AI101" s="58"/>
      <c r="AJ101" s="54" t="str">
        <f>IF(A101="","",IF(Y101="不合格","待异常处理",IF(Y101="待复检","待复检",IF(AA101="已Umstellung auf neues System","已完了",IF(AND(AH101&lt;&gt;"",AH101&lt;TODAY()),"期限超過","处理中")))))</f>
      </c>
      <c r="AK101" s="54"/>
      <c r="AL101" s="54"/>
    </row>
    <row r="102" ht="22" customHeight="true">
      <c r="A102" s="54"/>
      <c r="B102" s="58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60"/>
      <c r="N102" s="60"/>
      <c r="O102" s="60"/>
      <c r="P102" s="60"/>
      <c r="Q102" s="60"/>
      <c r="R102" s="60" t="str">
        <f>IF(A102="","",N102-M102)</f>
      </c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60"/>
      <c r="AD102" s="60" t="str">
        <f>IF(A102="","",MAX(0,N102-AC102))</f>
      </c>
      <c r="AE102" s="54"/>
      <c r="AF102" s="54"/>
      <c r="AG102" s="54"/>
      <c r="AH102" s="58"/>
      <c r="AI102" s="58"/>
      <c r="AJ102" s="54" t="str">
        <f>IF(A102="","",IF(Y102="不合格","待异常处理",IF(Y102="待复检","待复检",IF(AA102="已Umstellung auf neues System","已完了",IF(AND(AH102&lt;&gt;"",AH102&lt;TODAY()),"期限超過","处理中")))))</f>
      </c>
      <c r="AK102" s="54"/>
      <c r="AL102" s="54"/>
    </row>
    <row r="103" ht="22" customHeight="true">
      <c r="A103" s="54"/>
      <c r="B103" s="58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60"/>
      <c r="N103" s="60"/>
      <c r="O103" s="60"/>
      <c r="P103" s="60"/>
      <c r="Q103" s="60"/>
      <c r="R103" s="60" t="str">
        <f>IF(A103="","",N103-M103)</f>
      </c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60"/>
      <c r="AD103" s="60" t="str">
        <f>IF(A103="","",MAX(0,N103-AC103))</f>
      </c>
      <c r="AE103" s="54"/>
      <c r="AF103" s="54"/>
      <c r="AG103" s="54"/>
      <c r="AH103" s="58"/>
      <c r="AI103" s="58"/>
      <c r="AJ103" s="54" t="str">
        <f>IF(A103="","",IF(Y103="不合格","待异常处理",IF(Y103="待复检","待复检",IF(AA103="已Umstellung auf neues System","已完了",IF(AND(AH103&lt;&gt;"",AH103&lt;TODAY()),"期限超過","处理中")))))</f>
      </c>
      <c r="AK103" s="54"/>
      <c r="AL103" s="54"/>
    </row>
    <row r="104" ht="22" customHeight="true">
      <c r="A104" s="54"/>
      <c r="B104" s="58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60"/>
      <c r="N104" s="60"/>
      <c r="O104" s="60"/>
      <c r="P104" s="60"/>
      <c r="Q104" s="60"/>
      <c r="R104" s="60" t="str">
        <f>IF(A104="","",N104-M104)</f>
      </c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60"/>
      <c r="AD104" s="60" t="str">
        <f>IF(A104="","",MAX(0,N104-AC104))</f>
      </c>
      <c r="AE104" s="54"/>
      <c r="AF104" s="54"/>
      <c r="AG104" s="54"/>
      <c r="AH104" s="58"/>
      <c r="AI104" s="58"/>
      <c r="AJ104" s="54" t="str">
        <f>IF(A104="","",IF(Y104="不合格","待异常处理",IF(Y104="待复检","待复检",IF(AA104="已Umstellung auf neues System","已完了",IF(AND(AH104&lt;&gt;"",AH104&lt;TODAY()),"期限超過","处理中")))))</f>
      </c>
      <c r="AK104" s="54"/>
      <c r="AL104" s="54"/>
    </row>
    <row r="105" ht="22" customHeight="true">
      <c r="A105" s="54"/>
      <c r="B105" s="58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60"/>
      <c r="N105" s="60"/>
      <c r="O105" s="60"/>
      <c r="P105" s="60"/>
      <c r="Q105" s="60"/>
      <c r="R105" s="60" t="str">
        <f>IF(A105="","",N105-M105)</f>
      </c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60"/>
      <c r="AD105" s="60" t="str">
        <f>IF(A105="","",MAX(0,N105-AC105))</f>
      </c>
      <c r="AE105" s="54"/>
      <c r="AF105" s="54"/>
      <c r="AG105" s="54"/>
      <c r="AH105" s="58"/>
      <c r="AI105" s="58"/>
      <c r="AJ105" s="54" t="str">
        <f>IF(A105="","",IF(Y105="不合格","待异常处理",IF(Y105="待复检","待复检",IF(AA105="已Umstellung auf neues System","已完了",IF(AND(AH105&lt;&gt;"",AH105&lt;TODAY()),"期限超過","处理中")))))</f>
      </c>
      <c r="AK105" s="54"/>
      <c r="AL105" s="54"/>
    </row>
    <row r="106" ht="22" customHeight="true">
      <c r="A106" s="54"/>
      <c r="B106" s="58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60"/>
      <c r="N106" s="60"/>
      <c r="O106" s="60"/>
      <c r="P106" s="60"/>
      <c r="Q106" s="60"/>
      <c r="R106" s="60" t="str">
        <f>IF(A106="","",N106-M106)</f>
      </c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60"/>
      <c r="AD106" s="60" t="str">
        <f>IF(A106="","",MAX(0,N106-AC106))</f>
      </c>
      <c r="AE106" s="54"/>
      <c r="AF106" s="54"/>
      <c r="AG106" s="54"/>
      <c r="AH106" s="58"/>
      <c r="AI106" s="58"/>
      <c r="AJ106" s="54" t="str">
        <f>IF(A106="","",IF(Y106="不合格","待异常处理",IF(Y106="待复检","待复检",IF(AA106="已Umstellung auf neues System","已完了",IF(AND(AH106&lt;&gt;"",AH106&lt;TODAY()),"期限超過","处理中")))))</f>
      </c>
      <c r="AK106" s="54"/>
      <c r="AL106" s="54"/>
    </row>
    <row r="107" ht="22" customHeight="true">
      <c r="A107" s="54"/>
      <c r="B107" s="58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60"/>
      <c r="N107" s="60"/>
      <c r="O107" s="60"/>
      <c r="P107" s="60"/>
      <c r="Q107" s="60"/>
      <c r="R107" s="60" t="str">
        <f>IF(A107="","",N107-M107)</f>
      </c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60"/>
      <c r="AD107" s="60" t="str">
        <f>IF(A107="","",MAX(0,N107-AC107))</f>
      </c>
      <c r="AE107" s="54"/>
      <c r="AF107" s="54"/>
      <c r="AG107" s="54"/>
      <c r="AH107" s="58"/>
      <c r="AI107" s="58"/>
      <c r="AJ107" s="54" t="str">
        <f>IF(A107="","",IF(Y107="不合格","待异常处理",IF(Y107="待复检","待复检",IF(AA107="已Umstellung auf neues System","已完了",IF(AND(AH107&lt;&gt;"",AH107&lt;TODAY()),"期限超過","处理中")))))</f>
      </c>
      <c r="AK107" s="54"/>
      <c r="AL107" s="54"/>
    </row>
    <row r="108" ht="22" customHeight="true">
      <c r="A108" s="54"/>
      <c r="B108" s="58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60"/>
      <c r="N108" s="60"/>
      <c r="O108" s="60"/>
      <c r="P108" s="60"/>
      <c r="Q108" s="60"/>
      <c r="R108" s="60" t="str">
        <f>IF(A108="","",N108-M108)</f>
      </c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60"/>
      <c r="AD108" s="60" t="str">
        <f>IF(A108="","",MAX(0,N108-AC108))</f>
      </c>
      <c r="AE108" s="54"/>
      <c r="AF108" s="54"/>
      <c r="AG108" s="54"/>
      <c r="AH108" s="58"/>
      <c r="AI108" s="58"/>
      <c r="AJ108" s="54" t="str">
        <f>IF(A108="","",IF(Y108="不合格","待异常处理",IF(Y108="待复检","待复检",IF(AA108="已Umstellung auf neues System","已完了",IF(AND(AH108&lt;&gt;"",AH108&lt;TODAY()),"期限超過","处理中")))))</f>
      </c>
      <c r="AK108" s="54"/>
      <c r="AL108" s="54"/>
    </row>
    <row r="109" ht="22" customHeight="true">
      <c r="A109" s="54"/>
      <c r="B109" s="58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60"/>
      <c r="N109" s="60"/>
      <c r="O109" s="60"/>
      <c r="P109" s="60"/>
      <c r="Q109" s="60"/>
      <c r="R109" s="60" t="str">
        <f>IF(A109="","",N109-M109)</f>
      </c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60"/>
      <c r="AD109" s="60" t="str">
        <f>IF(A109="","",MAX(0,N109-AC109))</f>
      </c>
      <c r="AE109" s="54"/>
      <c r="AF109" s="54"/>
      <c r="AG109" s="54"/>
      <c r="AH109" s="58"/>
      <c r="AI109" s="58"/>
      <c r="AJ109" s="54" t="str">
        <f>IF(A109="","",IF(Y109="不合格","待异常处理",IF(Y109="待复检","待复检",IF(AA109="已Umstellung auf neues System","已完了",IF(AND(AH109&lt;&gt;"",AH109&lt;TODAY()),"期限超過","处理中")))))</f>
      </c>
      <c r="AK109" s="54"/>
      <c r="AL109" s="54"/>
    </row>
    <row r="110" ht="22" customHeight="true">
      <c r="A110" s="54"/>
      <c r="B110" s="58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60"/>
      <c r="N110" s="60"/>
      <c r="O110" s="60"/>
      <c r="P110" s="60"/>
      <c r="Q110" s="60"/>
      <c r="R110" s="60" t="str">
        <f>IF(A110="","",N110-M110)</f>
      </c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60"/>
      <c r="AD110" s="60" t="str">
        <f>IF(A110="","",MAX(0,N110-AC110))</f>
      </c>
      <c r="AE110" s="54"/>
      <c r="AF110" s="54"/>
      <c r="AG110" s="54"/>
      <c r="AH110" s="58"/>
      <c r="AI110" s="58"/>
      <c r="AJ110" s="54" t="str">
        <f>IF(A110="","",IF(Y110="不合格","待异常处理",IF(Y110="待复检","待复检",IF(AA110="已Umstellung auf neues System","已完了",IF(AND(AH110&lt;&gt;"",AH110&lt;TODAY()),"期限超過","处理中")))))</f>
      </c>
      <c r="AK110" s="54"/>
      <c r="AL110" s="54"/>
    </row>
    <row r="111" ht="22" customHeight="true">
      <c r="A111" s="54"/>
      <c r="B111" s="58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60"/>
      <c r="N111" s="60"/>
      <c r="O111" s="60"/>
      <c r="P111" s="60"/>
      <c r="Q111" s="60"/>
      <c r="R111" s="60" t="str">
        <f>IF(A111="","",N111-M111)</f>
      </c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60"/>
      <c r="AD111" s="60" t="str">
        <f>IF(A111="","",MAX(0,N111-AC111))</f>
      </c>
      <c r="AE111" s="54"/>
      <c r="AF111" s="54"/>
      <c r="AG111" s="54"/>
      <c r="AH111" s="58"/>
      <c r="AI111" s="58"/>
      <c r="AJ111" s="54" t="str">
        <f>IF(A111="","",IF(Y111="不合格","待异常处理",IF(Y111="待复检","待复检",IF(AA111="已Umstellung auf neues System","已完了",IF(AND(AH111&lt;&gt;"",AH111&lt;TODAY()),"期限超過","处理中")))))</f>
      </c>
      <c r="AK111" s="54"/>
      <c r="AL111" s="54"/>
    </row>
    <row r="112" ht="22" customHeight="true">
      <c r="A112" s="54"/>
      <c r="B112" s="58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60"/>
      <c r="N112" s="60"/>
      <c r="O112" s="60"/>
      <c r="P112" s="60"/>
      <c r="Q112" s="60"/>
      <c r="R112" s="60" t="str">
        <f>IF(A112="","",N112-M112)</f>
      </c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60"/>
      <c r="AD112" s="60" t="str">
        <f>IF(A112="","",MAX(0,N112-AC112))</f>
      </c>
      <c r="AE112" s="54"/>
      <c r="AF112" s="54"/>
      <c r="AG112" s="54"/>
      <c r="AH112" s="58"/>
      <c r="AI112" s="58"/>
      <c r="AJ112" s="54" t="str">
        <f>IF(A112="","",IF(Y112="不合格","待异常处理",IF(Y112="待复检","待复检",IF(AA112="已Umstellung auf neues System","已完了",IF(AND(AH112&lt;&gt;"",AH112&lt;TODAY()),"期限超過","处理中")))))</f>
      </c>
      <c r="AK112" s="54"/>
      <c r="AL112" s="54"/>
    </row>
    <row r="113" ht="22" customHeight="true">
      <c r="A113" s="54"/>
      <c r="B113" s="58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60"/>
      <c r="N113" s="60"/>
      <c r="O113" s="60"/>
      <c r="P113" s="60"/>
      <c r="Q113" s="60"/>
      <c r="R113" s="60" t="str">
        <f>IF(A113="","",N113-M113)</f>
      </c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60"/>
      <c r="AD113" s="60" t="str">
        <f>IF(A113="","",MAX(0,N113-AC113))</f>
      </c>
      <c r="AE113" s="54"/>
      <c r="AF113" s="54"/>
      <c r="AG113" s="54"/>
      <c r="AH113" s="58"/>
      <c r="AI113" s="58"/>
      <c r="AJ113" s="54" t="str">
        <f>IF(A113="","",IF(Y113="不合格","待异常处理",IF(Y113="待复检","待复检",IF(AA113="已Umstellung auf neues System","已完了",IF(AND(AH113&lt;&gt;"",AH113&lt;TODAY()),"期限超過","处理中")))))</f>
      </c>
      <c r="AK113" s="54"/>
      <c r="AL113" s="54"/>
    </row>
    <row r="114" ht="22" customHeight="true">
      <c r="A114" s="54"/>
      <c r="B114" s="58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60"/>
      <c r="N114" s="60"/>
      <c r="O114" s="60"/>
      <c r="P114" s="60"/>
      <c r="Q114" s="60"/>
      <c r="R114" s="60" t="str">
        <f>IF(A114="","",N114-M114)</f>
      </c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60"/>
      <c r="AD114" s="60" t="str">
        <f>IF(A114="","",MAX(0,N114-AC114))</f>
      </c>
      <c r="AE114" s="54"/>
      <c r="AF114" s="54"/>
      <c r="AG114" s="54"/>
      <c r="AH114" s="58"/>
      <c r="AI114" s="58"/>
      <c r="AJ114" s="54" t="str">
        <f>IF(A114="","",IF(Y114="不合格","待异常处理",IF(Y114="待复检","待复检",IF(AA114="已Umstellung auf neues System","已完了",IF(AND(AH114&lt;&gt;"",AH114&lt;TODAY()),"期限超過","处理中")))))</f>
      </c>
      <c r="AK114" s="54"/>
      <c r="AL114" s="54"/>
    </row>
    <row r="115" ht="22" customHeight="true">
      <c r="A115" s="54"/>
      <c r="B115" s="58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60"/>
      <c r="N115" s="60"/>
      <c r="O115" s="60"/>
      <c r="P115" s="60"/>
      <c r="Q115" s="60"/>
      <c r="R115" s="60" t="str">
        <f>IF(A115="","",N115-M115)</f>
      </c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60"/>
      <c r="AD115" s="60" t="str">
        <f>IF(A115="","",MAX(0,N115-AC115))</f>
      </c>
      <c r="AE115" s="54"/>
      <c r="AF115" s="54"/>
      <c r="AG115" s="54"/>
      <c r="AH115" s="58"/>
      <c r="AI115" s="58"/>
      <c r="AJ115" s="54" t="str">
        <f>IF(A115="","",IF(Y115="不合格","待异常处理",IF(Y115="待复检","待复检",IF(AA115="已Umstellung auf neues System","已完了",IF(AND(AH115&lt;&gt;"",AH115&lt;TODAY()),"期限超過","处理中")))))</f>
      </c>
      <c r="AK115" s="54"/>
      <c r="AL115" s="54"/>
    </row>
    <row r="116" ht="22" customHeight="true">
      <c r="A116" s="54"/>
      <c r="B116" s="58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60"/>
      <c r="N116" s="60"/>
      <c r="O116" s="60"/>
      <c r="P116" s="60"/>
      <c r="Q116" s="60"/>
      <c r="R116" s="60" t="str">
        <f>IF(A116="","",N116-M116)</f>
      </c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60"/>
      <c r="AD116" s="60" t="str">
        <f>IF(A116="","",MAX(0,N116-AC116))</f>
      </c>
      <c r="AE116" s="54"/>
      <c r="AF116" s="54"/>
      <c r="AG116" s="54"/>
      <c r="AH116" s="58"/>
      <c r="AI116" s="58"/>
      <c r="AJ116" s="54" t="str">
        <f>IF(A116="","",IF(Y116="不合格","待异常处理",IF(Y116="待复检","待复检",IF(AA116="已Umstellung auf neues System","已完了",IF(AND(AH116&lt;&gt;"",AH116&lt;TODAY()),"期限超過","处理中")))))</f>
      </c>
      <c r="AK116" s="54"/>
      <c r="AL116" s="54"/>
    </row>
    <row r="117" ht="22" customHeight="true">
      <c r="A117" s="54"/>
      <c r="B117" s="58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60"/>
      <c r="N117" s="60"/>
      <c r="O117" s="60"/>
      <c r="P117" s="60"/>
      <c r="Q117" s="60"/>
      <c r="R117" s="60" t="str">
        <f>IF(A117="","",N117-M117)</f>
      </c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60"/>
      <c r="AD117" s="60" t="str">
        <f>IF(A117="","",MAX(0,N117-AC117))</f>
      </c>
      <c r="AE117" s="54"/>
      <c r="AF117" s="54"/>
      <c r="AG117" s="54"/>
      <c r="AH117" s="58"/>
      <c r="AI117" s="58"/>
      <c r="AJ117" s="54" t="str">
        <f>IF(A117="","",IF(Y117="不合格","待异常处理",IF(Y117="待复检","待复检",IF(AA117="已Umstellung auf neues System","已完了",IF(AND(AH117&lt;&gt;"",AH117&lt;TODAY()),"期限超過","处理中")))))</f>
      </c>
      <c r="AK117" s="54"/>
      <c r="AL117" s="54"/>
    </row>
    <row r="118" ht="22" customHeight="true">
      <c r="A118" s="54"/>
      <c r="B118" s="58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60"/>
      <c r="N118" s="60"/>
      <c r="O118" s="60"/>
      <c r="P118" s="60"/>
      <c r="Q118" s="60"/>
      <c r="R118" s="60" t="str">
        <f>IF(A118="","",N118-M118)</f>
      </c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60"/>
      <c r="AD118" s="60" t="str">
        <f>IF(A118="","",MAX(0,N118-AC118))</f>
      </c>
      <c r="AE118" s="54"/>
      <c r="AF118" s="54"/>
      <c r="AG118" s="54"/>
      <c r="AH118" s="58"/>
      <c r="AI118" s="58"/>
      <c r="AJ118" s="54" t="str">
        <f>IF(A118="","",IF(Y118="不合格","待异常处理",IF(Y118="待复检","待复检",IF(AA118="已Umstellung auf neues System","已完了",IF(AND(AH118&lt;&gt;"",AH118&lt;TODAY()),"期限超過","处理中")))))</f>
      </c>
      <c r="AK118" s="54"/>
      <c r="AL118" s="54"/>
    </row>
    <row r="119" ht="22" customHeight="true">
      <c r="A119" s="54"/>
      <c r="B119" s="58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60"/>
      <c r="N119" s="60"/>
      <c r="O119" s="60"/>
      <c r="P119" s="60"/>
      <c r="Q119" s="60"/>
      <c r="R119" s="60" t="str">
        <f>IF(A119="","",N119-M119)</f>
      </c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60"/>
      <c r="AD119" s="60" t="str">
        <f>IF(A119="","",MAX(0,N119-AC119))</f>
      </c>
      <c r="AE119" s="54"/>
      <c r="AF119" s="54"/>
      <c r="AG119" s="54"/>
      <c r="AH119" s="58"/>
      <c r="AI119" s="58"/>
      <c r="AJ119" s="54" t="str">
        <f>IF(A119="","",IF(Y119="不合格","待异常处理",IF(Y119="待复检","待复检",IF(AA119="已Umstellung auf neues System","已完了",IF(AND(AH119&lt;&gt;"",AH119&lt;TODAY()),"期限超過","处理中")))))</f>
      </c>
      <c r="AK119" s="54"/>
      <c r="AL119" s="54"/>
    </row>
    <row r="120" ht="22" customHeight="true">
      <c r="A120" s="54"/>
      <c r="B120" s="58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60"/>
      <c r="N120" s="60"/>
      <c r="O120" s="60"/>
      <c r="P120" s="60"/>
      <c r="Q120" s="60"/>
      <c r="R120" s="60" t="str">
        <f>IF(A120="","",N120-M120)</f>
      </c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60"/>
      <c r="AD120" s="60" t="str">
        <f>IF(A120="","",MAX(0,N120-AC120))</f>
      </c>
      <c r="AE120" s="54"/>
      <c r="AF120" s="54"/>
      <c r="AG120" s="54"/>
      <c r="AH120" s="58"/>
      <c r="AI120" s="58"/>
      <c r="AJ120" s="54" t="str">
        <f>IF(A120="","",IF(Y120="不合格","待异常处理",IF(Y120="待复检","待复检",IF(AA120="已Umstellung auf neues System","已完了",IF(AND(AH120&lt;&gt;"",AH120&lt;TODAY()),"期限超過","处理中")))))</f>
      </c>
      <c r="AK120" s="54"/>
      <c r="AL120" s="54"/>
    </row>
    <row r="121" ht="22" customHeight="true">
      <c r="A121" s="54"/>
      <c r="B121" s="58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60"/>
      <c r="N121" s="60"/>
      <c r="O121" s="60"/>
      <c r="P121" s="60"/>
      <c r="Q121" s="60"/>
      <c r="R121" s="60" t="str">
        <f>IF(A121="","",N121-M121)</f>
      </c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60"/>
      <c r="AD121" s="60" t="str">
        <f>IF(A121="","",MAX(0,N121-AC121))</f>
      </c>
      <c r="AE121" s="54"/>
      <c r="AF121" s="54"/>
      <c r="AG121" s="54"/>
      <c r="AH121" s="58"/>
      <c r="AI121" s="58"/>
      <c r="AJ121" s="54" t="str">
        <f>IF(A121="","",IF(Y121="不合格","待异常处理",IF(Y121="待复检","待复检",IF(AA121="已Umstellung auf neues System","已完了",IF(AND(AH121&lt;&gt;"",AH121&lt;TODAY()),"期限超過","处理中")))))</f>
      </c>
      <c r="AK121" s="54"/>
      <c r="AL121" s="54"/>
    </row>
    <row r="122" ht="22" customHeight="true">
      <c r="A122" s="54"/>
      <c r="B122" s="58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60"/>
      <c r="N122" s="60"/>
      <c r="O122" s="60"/>
      <c r="P122" s="60"/>
      <c r="Q122" s="60"/>
      <c r="R122" s="60" t="str">
        <f>IF(A122="","",N122-M122)</f>
      </c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60"/>
      <c r="AD122" s="60" t="str">
        <f>IF(A122="","",MAX(0,N122-AC122))</f>
      </c>
      <c r="AE122" s="54"/>
      <c r="AF122" s="54"/>
      <c r="AG122" s="54"/>
      <c r="AH122" s="58"/>
      <c r="AI122" s="58"/>
      <c r="AJ122" s="54" t="str">
        <f>IF(A122="","",IF(Y122="不合格","待异常处理",IF(Y122="待复检","待复检",IF(AA122="已Umstellung auf neues System","已完了",IF(AND(AH122&lt;&gt;"",AH122&lt;TODAY()),"期限超過","处理中")))))</f>
      </c>
      <c r="AK122" s="54"/>
      <c r="AL122" s="54"/>
    </row>
    <row r="123" ht="22" customHeight="true">
      <c r="A123" s="54"/>
      <c r="B123" s="58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60"/>
      <c r="N123" s="60"/>
      <c r="O123" s="60"/>
      <c r="P123" s="60"/>
      <c r="Q123" s="60"/>
      <c r="R123" s="60" t="str">
        <f>IF(A123="","",N123-M123)</f>
      </c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60"/>
      <c r="AD123" s="60" t="str">
        <f>IF(A123="","",MAX(0,N123-AC123))</f>
      </c>
      <c r="AE123" s="54"/>
      <c r="AF123" s="54"/>
      <c r="AG123" s="54"/>
      <c r="AH123" s="58"/>
      <c r="AI123" s="58"/>
      <c r="AJ123" s="54" t="str">
        <f>IF(A123="","",IF(Y123="不合格","待异常处理",IF(Y123="待复检","待复检",IF(AA123="已Umstellung auf neues System","已完了",IF(AND(AH123&lt;&gt;"",AH123&lt;TODAY()),"期限超過","处理中")))))</f>
      </c>
      <c r="AK123" s="54"/>
      <c r="AL123" s="54"/>
    </row>
    <row r="124" ht="22" customHeight="true">
      <c r="A124" s="54"/>
      <c r="B124" s="58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60"/>
      <c r="N124" s="60"/>
      <c r="O124" s="60"/>
      <c r="P124" s="60"/>
      <c r="Q124" s="60"/>
      <c r="R124" s="60" t="str">
        <f>IF(A124="","",N124-M124)</f>
      </c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60"/>
      <c r="AD124" s="60" t="str">
        <f>IF(A124="","",MAX(0,N124-AC124))</f>
      </c>
      <c r="AE124" s="54"/>
      <c r="AF124" s="54"/>
      <c r="AG124" s="54"/>
      <c r="AH124" s="58"/>
      <c r="AI124" s="58"/>
      <c r="AJ124" s="54" t="str">
        <f>IF(A124="","",IF(Y124="不合格","待异常处理",IF(Y124="待复检","待复检",IF(AA124="已Umstellung auf neues System","已完了",IF(AND(AH124&lt;&gt;"",AH124&lt;TODAY()),"期限超過","处理中")))))</f>
      </c>
      <c r="AK124" s="54"/>
      <c r="AL124" s="54"/>
    </row>
    <row r="125" ht="22" customHeight="true">
      <c r="A125" s="54"/>
      <c r="B125" s="58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60"/>
      <c r="N125" s="60"/>
      <c r="O125" s="60"/>
      <c r="P125" s="60"/>
      <c r="Q125" s="60"/>
      <c r="R125" s="60" t="str">
        <f>IF(A125="","",N125-M125)</f>
      </c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60"/>
      <c r="AD125" s="60" t="str">
        <f>IF(A125="","",MAX(0,N125-AC125))</f>
      </c>
      <c r="AE125" s="54"/>
      <c r="AF125" s="54"/>
      <c r="AG125" s="54"/>
      <c r="AH125" s="58"/>
      <c r="AI125" s="58"/>
      <c r="AJ125" s="54" t="str">
        <f>IF(A125="","",IF(Y125="不合格","待异常处理",IF(Y125="待复检","待复检",IF(AA125="已Umstellung auf neues System","已完了",IF(AND(AH125&lt;&gt;"",AH125&lt;TODAY()),"期限超過","处理中")))))</f>
      </c>
      <c r="AK125" s="54"/>
      <c r="AL125" s="54"/>
    </row>
    <row r="126" ht="22" customHeight="true">
      <c r="A126" s="54"/>
      <c r="B126" s="58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60"/>
      <c r="N126" s="60"/>
      <c r="O126" s="60"/>
      <c r="P126" s="60"/>
      <c r="Q126" s="60"/>
      <c r="R126" s="60" t="str">
        <f>IF(A126="","",N126-M126)</f>
      </c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60"/>
      <c r="AD126" s="60" t="str">
        <f>IF(A126="","",MAX(0,N126-AC126))</f>
      </c>
      <c r="AE126" s="54"/>
      <c r="AF126" s="54"/>
      <c r="AG126" s="54"/>
      <c r="AH126" s="58"/>
      <c r="AI126" s="58"/>
      <c r="AJ126" s="54" t="str">
        <f>IF(A126="","",IF(Y126="不合格","待异常处理",IF(Y126="待复检","待复检",IF(AA126="已Umstellung auf neues System","已完了",IF(AND(AH126&lt;&gt;"",AH126&lt;TODAY()),"期限超過","处理中")))))</f>
      </c>
      <c r="AK126" s="54"/>
      <c r="AL126" s="54"/>
    </row>
    <row r="127" ht="22" customHeight="true">
      <c r="A127" s="54"/>
      <c r="B127" s="58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60"/>
      <c r="N127" s="60"/>
      <c r="O127" s="60"/>
      <c r="P127" s="60"/>
      <c r="Q127" s="60"/>
      <c r="R127" s="60" t="str">
        <f>IF(A127="","",N127-M127)</f>
      </c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60"/>
      <c r="AD127" s="60" t="str">
        <f>IF(A127="","",MAX(0,N127-AC127))</f>
      </c>
      <c r="AE127" s="54"/>
      <c r="AF127" s="54"/>
      <c r="AG127" s="54"/>
      <c r="AH127" s="58"/>
      <c r="AI127" s="58"/>
      <c r="AJ127" s="54" t="str">
        <f>IF(A127="","",IF(Y127="不合格","待异常处理",IF(Y127="待复检","待复检",IF(AA127="已Umstellung auf neues System","已完了",IF(AND(AH127&lt;&gt;"",AH127&lt;TODAY()),"期限超過","处理中")))))</f>
      </c>
      <c r="AK127" s="54"/>
      <c r="AL127" s="54"/>
    </row>
    <row r="128" ht="22" customHeight="true">
      <c r="A128" s="54"/>
      <c r="B128" s="58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60"/>
      <c r="N128" s="60"/>
      <c r="O128" s="60"/>
      <c r="P128" s="60"/>
      <c r="Q128" s="60"/>
      <c r="R128" s="60" t="str">
        <f>IF(A128="","",N128-M128)</f>
      </c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60"/>
      <c r="AD128" s="60" t="str">
        <f>IF(A128="","",MAX(0,N128-AC128))</f>
      </c>
      <c r="AE128" s="54"/>
      <c r="AF128" s="54"/>
      <c r="AG128" s="54"/>
      <c r="AH128" s="58"/>
      <c r="AI128" s="58"/>
      <c r="AJ128" s="54" t="str">
        <f>IF(A128="","",IF(Y128="不合格","待异常处理",IF(Y128="待复检","待复检",IF(AA128="已Umstellung auf neues System","已完了",IF(AND(AH128&lt;&gt;"",AH128&lt;TODAY()),"期限超過","处理中")))))</f>
      </c>
      <c r="AK128" s="54"/>
      <c r="AL128" s="54"/>
    </row>
    <row r="129" ht="22" customHeight="true">
      <c r="A129" s="54"/>
      <c r="B129" s="58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60"/>
      <c r="N129" s="60"/>
      <c r="O129" s="60"/>
      <c r="P129" s="60"/>
      <c r="Q129" s="60"/>
      <c r="R129" s="60" t="str">
        <f>IF(A129="","",N129-M129)</f>
      </c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60"/>
      <c r="AD129" s="60" t="str">
        <f>IF(A129="","",MAX(0,N129-AC129))</f>
      </c>
      <c r="AE129" s="54"/>
      <c r="AF129" s="54"/>
      <c r="AG129" s="54"/>
      <c r="AH129" s="58"/>
      <c r="AI129" s="58"/>
      <c r="AJ129" s="54" t="str">
        <f>IF(A129="","",IF(Y129="不合格","待异常处理",IF(Y129="待复检","待复检",IF(AA129="已Umstellung auf neues System","已完了",IF(AND(AH129&lt;&gt;"",AH129&lt;TODAY()),"期限超過","处理中")))))</f>
      </c>
      <c r="AK129" s="54"/>
      <c r="AL129" s="54"/>
    </row>
    <row r="130" ht="22" customHeight="true">
      <c r="A130" s="54"/>
      <c r="B130" s="58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60"/>
      <c r="N130" s="60"/>
      <c r="O130" s="60"/>
      <c r="P130" s="60"/>
      <c r="Q130" s="60"/>
      <c r="R130" s="60" t="str">
        <f>IF(A130="","",N130-M130)</f>
      </c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60"/>
      <c r="AD130" s="60" t="str">
        <f>IF(A130="","",MAX(0,N130-AC130))</f>
      </c>
      <c r="AE130" s="54"/>
      <c r="AF130" s="54"/>
      <c r="AG130" s="54"/>
      <c r="AH130" s="58"/>
      <c r="AI130" s="58"/>
      <c r="AJ130" s="54" t="str">
        <f>IF(A130="","",IF(Y130="不合格","待异常处理",IF(Y130="待复检","待复检",IF(AA130="已Umstellung auf neues System","已完了",IF(AND(AH130&lt;&gt;"",AH130&lt;TODAY()),"期限超過","处理中")))))</f>
      </c>
      <c r="AK130" s="54"/>
      <c r="AL130" s="54"/>
    </row>
    <row r="131" ht="22" customHeight="true">
      <c r="A131" s="54"/>
      <c r="B131" s="58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60"/>
      <c r="N131" s="60"/>
      <c r="O131" s="60"/>
      <c r="P131" s="60"/>
      <c r="Q131" s="60"/>
      <c r="R131" s="60" t="str">
        <f>IF(A131="","",N131-M131)</f>
      </c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60"/>
      <c r="AD131" s="60" t="str">
        <f>IF(A131="","",MAX(0,N131-AC131))</f>
      </c>
      <c r="AE131" s="54"/>
      <c r="AF131" s="54"/>
      <c r="AG131" s="54"/>
      <c r="AH131" s="58"/>
      <c r="AI131" s="58"/>
      <c r="AJ131" s="54" t="str">
        <f>IF(A131="","",IF(Y131="不合格","待异常处理",IF(Y131="待复检","待复检",IF(AA131="已Umstellung auf neues System","已完了",IF(AND(AH131&lt;&gt;"",AH131&lt;TODAY()),"期限超過","处理中")))))</f>
      </c>
      <c r="AK131" s="54"/>
      <c r="AL131" s="54"/>
    </row>
    <row r="132" ht="22" customHeight="true">
      <c r="A132" s="54"/>
      <c r="B132" s="58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60"/>
      <c r="N132" s="60"/>
      <c r="O132" s="60"/>
      <c r="P132" s="60"/>
      <c r="Q132" s="60"/>
      <c r="R132" s="60" t="str">
        <f>IF(A132="","",N132-M132)</f>
      </c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60"/>
      <c r="AD132" s="60" t="str">
        <f>IF(A132="","",MAX(0,N132-AC132))</f>
      </c>
      <c r="AE132" s="54"/>
      <c r="AF132" s="54"/>
      <c r="AG132" s="54"/>
      <c r="AH132" s="58"/>
      <c r="AI132" s="58"/>
      <c r="AJ132" s="54" t="str">
        <f>IF(A132="","",IF(Y132="不合格","待异常处理",IF(Y132="待复检","待复检",IF(AA132="已Umstellung auf neues System","已完了",IF(AND(AH132&lt;&gt;"",AH132&lt;TODAY()),"期限超過","处理中")))))</f>
      </c>
      <c r="AK132" s="54"/>
      <c r="AL132" s="54"/>
    </row>
    <row r="133" ht="22" customHeight="true">
      <c r="A133" s="54"/>
      <c r="B133" s="58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60"/>
      <c r="N133" s="60"/>
      <c r="O133" s="60"/>
      <c r="P133" s="60"/>
      <c r="Q133" s="60"/>
      <c r="R133" s="60" t="str">
        <f>IF(A133="","",N133-M133)</f>
      </c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60"/>
      <c r="AD133" s="60" t="str">
        <f>IF(A133="","",MAX(0,N133-AC133))</f>
      </c>
      <c r="AE133" s="54"/>
      <c r="AF133" s="54"/>
      <c r="AG133" s="54"/>
      <c r="AH133" s="58"/>
      <c r="AI133" s="58"/>
      <c r="AJ133" s="54" t="str">
        <f>IF(A133="","",IF(Y133="不合格","待异常处理",IF(Y133="待复检","待复检",IF(AA133="已Umstellung auf neues System","已完了",IF(AND(AH133&lt;&gt;"",AH133&lt;TODAY()),"期限超過","处理中")))))</f>
      </c>
      <c r="AK133" s="54"/>
      <c r="AL133" s="54"/>
    </row>
    <row r="134" ht="22" customHeight="true">
      <c r="A134" s="54"/>
      <c r="B134" s="58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60"/>
      <c r="N134" s="60"/>
      <c r="O134" s="60"/>
      <c r="P134" s="60"/>
      <c r="Q134" s="60"/>
      <c r="R134" s="60" t="str">
        <f>IF(A134="","",N134-M134)</f>
      </c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60"/>
      <c r="AD134" s="60" t="str">
        <f>IF(A134="","",MAX(0,N134-AC134))</f>
      </c>
      <c r="AE134" s="54"/>
      <c r="AF134" s="54"/>
      <c r="AG134" s="54"/>
      <c r="AH134" s="58"/>
      <c r="AI134" s="58"/>
      <c r="AJ134" s="54" t="str">
        <f>IF(A134="","",IF(Y134="不合格","待异常处理",IF(Y134="待复检","待复检",IF(AA134="已Umstellung auf neues System","已完了",IF(AND(AH134&lt;&gt;"",AH134&lt;TODAY()),"期限超過","处理中")))))</f>
      </c>
      <c r="AK134" s="54"/>
      <c r="AL134" s="54"/>
    </row>
    <row r="135" ht="22" customHeight="true">
      <c r="A135" s="54"/>
      <c r="B135" s="58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60"/>
      <c r="N135" s="60"/>
      <c r="O135" s="60"/>
      <c r="P135" s="60"/>
      <c r="Q135" s="60"/>
      <c r="R135" s="60" t="str">
        <f>IF(A135="","",N135-M135)</f>
      </c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60"/>
      <c r="AD135" s="60" t="str">
        <f>IF(A135="","",MAX(0,N135-AC135))</f>
      </c>
      <c r="AE135" s="54"/>
      <c r="AF135" s="54"/>
      <c r="AG135" s="54"/>
      <c r="AH135" s="58"/>
      <c r="AI135" s="58"/>
      <c r="AJ135" s="54" t="str">
        <f>IF(A135="","",IF(Y135="不合格","待异常处理",IF(Y135="待复检","待复检",IF(AA135="已Umstellung auf neues System","已完了",IF(AND(AH135&lt;&gt;"",AH135&lt;TODAY()),"期限超過","处理中")))))</f>
      </c>
      <c r="AK135" s="54"/>
      <c r="AL135" s="54"/>
    </row>
    <row r="136" ht="22" customHeight="true">
      <c r="A136" s="54"/>
      <c r="B136" s="58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60"/>
      <c r="N136" s="60"/>
      <c r="O136" s="60"/>
      <c r="P136" s="60"/>
      <c r="Q136" s="60"/>
      <c r="R136" s="60" t="str">
        <f>IF(A136="","",N136-M136)</f>
      </c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60"/>
      <c r="AD136" s="60" t="str">
        <f>IF(A136="","",MAX(0,N136-AC136))</f>
      </c>
      <c r="AE136" s="54"/>
      <c r="AF136" s="54"/>
      <c r="AG136" s="54"/>
      <c r="AH136" s="58"/>
      <c r="AI136" s="58"/>
      <c r="AJ136" s="54" t="str">
        <f>IF(A136="","",IF(Y136="不合格","待异常处理",IF(Y136="待复检","待复检",IF(AA136="已Umstellung auf neues System","已完了",IF(AND(AH136&lt;&gt;"",AH136&lt;TODAY()),"期限超過","处理中")))))</f>
      </c>
      <c r="AK136" s="54"/>
      <c r="AL136" s="54"/>
    </row>
    <row r="137" ht="22" customHeight="true">
      <c r="A137" s="54"/>
      <c r="B137" s="58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60"/>
      <c r="N137" s="60"/>
      <c r="O137" s="60"/>
      <c r="P137" s="60"/>
      <c r="Q137" s="60"/>
      <c r="R137" s="60" t="str">
        <f>IF(A137="","",N137-M137)</f>
      </c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60"/>
      <c r="AD137" s="60" t="str">
        <f>IF(A137="","",MAX(0,N137-AC137))</f>
      </c>
      <c r="AE137" s="54"/>
      <c r="AF137" s="54"/>
      <c r="AG137" s="54"/>
      <c r="AH137" s="58"/>
      <c r="AI137" s="58"/>
      <c r="AJ137" s="54" t="str">
        <f>IF(A137="","",IF(Y137="不合格","待异常处理",IF(Y137="待复检","待复检",IF(AA137="已Umstellung auf neues System","已完了",IF(AND(AH137&lt;&gt;"",AH137&lt;TODAY()),"期限超過","处理中")))))</f>
      </c>
      <c r="AK137" s="54"/>
      <c r="AL137" s="54"/>
    </row>
    <row r="138" ht="22" customHeight="true">
      <c r="A138" s="54"/>
      <c r="B138" s="58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60"/>
      <c r="N138" s="60"/>
      <c r="O138" s="60"/>
      <c r="P138" s="60"/>
      <c r="Q138" s="60"/>
      <c r="R138" s="60" t="str">
        <f>IF(A138="","",N138-M138)</f>
      </c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60"/>
      <c r="AD138" s="60" t="str">
        <f>IF(A138="","",MAX(0,N138-AC138))</f>
      </c>
      <c r="AE138" s="54"/>
      <c r="AF138" s="54"/>
      <c r="AG138" s="54"/>
      <c r="AH138" s="58"/>
      <c r="AI138" s="58"/>
      <c r="AJ138" s="54" t="str">
        <f>IF(A138="","",IF(Y138="不合格","待异常处理",IF(Y138="待复检","待复检",IF(AA138="已Umstellung auf neues System","已完了",IF(AND(AH138&lt;&gt;"",AH138&lt;TODAY()),"期限超過","处理中")))))</f>
      </c>
      <c r="AK138" s="54"/>
      <c r="AL138" s="54"/>
    </row>
    <row r="139" ht="22" customHeight="true">
      <c r="A139" s="54"/>
      <c r="B139" s="58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60"/>
      <c r="N139" s="60"/>
      <c r="O139" s="60"/>
      <c r="P139" s="60"/>
      <c r="Q139" s="60"/>
      <c r="R139" s="60" t="str">
        <f>IF(A139="","",N139-M139)</f>
      </c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60"/>
      <c r="AD139" s="60" t="str">
        <f>IF(A139="","",MAX(0,N139-AC139))</f>
      </c>
      <c r="AE139" s="54"/>
      <c r="AF139" s="54"/>
      <c r="AG139" s="54"/>
      <c r="AH139" s="58"/>
      <c r="AI139" s="58"/>
      <c r="AJ139" s="54" t="str">
        <f>IF(A139="","",IF(Y139="不合格","待异常处理",IF(Y139="待复检","待复检",IF(AA139="已Umstellung auf neues System","已完了",IF(AND(AH139&lt;&gt;"",AH139&lt;TODAY()),"期限超過","处理中")))))</f>
      </c>
      <c r="AK139" s="54"/>
      <c r="AL139" s="54"/>
    </row>
    <row r="140" ht="22" customHeight="true">
      <c r="A140" s="54"/>
      <c r="B140" s="58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60"/>
      <c r="N140" s="60"/>
      <c r="O140" s="60"/>
      <c r="P140" s="60"/>
      <c r="Q140" s="60"/>
      <c r="R140" s="60" t="str">
        <f>IF(A140="","",N140-M140)</f>
      </c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60"/>
      <c r="AD140" s="60" t="str">
        <f>IF(A140="","",MAX(0,N140-AC140))</f>
      </c>
      <c r="AE140" s="54"/>
      <c r="AF140" s="54"/>
      <c r="AG140" s="54"/>
      <c r="AH140" s="58"/>
      <c r="AI140" s="58"/>
      <c r="AJ140" s="54" t="str">
        <f>IF(A140="","",IF(Y140="不合格","待异常处理",IF(Y140="待复检","待复检",IF(AA140="已Umstellung auf neues System","已完了",IF(AND(AH140&lt;&gt;"",AH140&lt;TODAY()),"期限超過","处理中")))))</f>
      </c>
      <c r="AK140" s="54"/>
      <c r="AL140" s="54"/>
    </row>
    <row r="141" ht="22" customHeight="true">
      <c r="A141" s="54"/>
      <c r="B141" s="58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60"/>
      <c r="N141" s="60"/>
      <c r="O141" s="60"/>
      <c r="P141" s="60"/>
      <c r="Q141" s="60"/>
      <c r="R141" s="60" t="str">
        <f>IF(A141="","",N141-M141)</f>
      </c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60"/>
      <c r="AD141" s="60" t="str">
        <f>IF(A141="","",MAX(0,N141-AC141))</f>
      </c>
      <c r="AE141" s="54"/>
      <c r="AF141" s="54"/>
      <c r="AG141" s="54"/>
      <c r="AH141" s="58"/>
      <c r="AI141" s="58"/>
      <c r="AJ141" s="54" t="str">
        <f>IF(A141="","",IF(Y141="不合格","待异常处理",IF(Y141="待复检","待复检",IF(AA141="已Umstellung auf neues System","已完了",IF(AND(AH141&lt;&gt;"",AH141&lt;TODAY()),"期限超過","处理中")))))</f>
      </c>
      <c r="AK141" s="54"/>
      <c r="AL141" s="54"/>
    </row>
    <row r="142" ht="22" customHeight="true">
      <c r="A142" s="54"/>
      <c r="B142" s="58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60"/>
      <c r="N142" s="60"/>
      <c r="O142" s="60"/>
      <c r="P142" s="60"/>
      <c r="Q142" s="60"/>
      <c r="R142" s="60" t="str">
        <f>IF(A142="","",N142-M142)</f>
      </c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60"/>
      <c r="AD142" s="60" t="str">
        <f>IF(A142="","",MAX(0,N142-AC142))</f>
      </c>
      <c r="AE142" s="54"/>
      <c r="AF142" s="54"/>
      <c r="AG142" s="54"/>
      <c r="AH142" s="58"/>
      <c r="AI142" s="58"/>
      <c r="AJ142" s="54" t="str">
        <f>IF(A142="","",IF(Y142="不合格","待异常处理",IF(Y142="待复检","待复检",IF(AA142="已Umstellung auf neues System","已完了",IF(AND(AH142&lt;&gt;"",AH142&lt;TODAY()),"期限超過","处理中")))))</f>
      </c>
      <c r="AK142" s="54"/>
      <c r="AL142" s="54"/>
    </row>
    <row r="143" ht="22" customHeight="true">
      <c r="A143" s="54"/>
      <c r="B143" s="58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60"/>
      <c r="N143" s="60"/>
      <c r="O143" s="60"/>
      <c r="P143" s="60"/>
      <c r="Q143" s="60"/>
      <c r="R143" s="60" t="str">
        <f>IF(A143="","",N143-M143)</f>
      </c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60"/>
      <c r="AD143" s="60" t="str">
        <f>IF(A143="","",MAX(0,N143-AC143))</f>
      </c>
      <c r="AE143" s="54"/>
      <c r="AF143" s="54"/>
      <c r="AG143" s="54"/>
      <c r="AH143" s="58"/>
      <c r="AI143" s="58"/>
      <c r="AJ143" s="54" t="str">
        <f>IF(A143="","",IF(Y143="不合格","待异常处理",IF(Y143="待复检","待复检",IF(AA143="已Umstellung auf neues System","已完了",IF(AND(AH143&lt;&gt;"",AH143&lt;TODAY()),"期限超過","处理中")))))</f>
      </c>
      <c r="AK143" s="54"/>
      <c r="AL143" s="54"/>
    </row>
    <row r="144" ht="22" customHeight="true">
      <c r="A144" s="54"/>
      <c r="B144" s="58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60"/>
      <c r="N144" s="60"/>
      <c r="O144" s="60"/>
      <c r="P144" s="60"/>
      <c r="Q144" s="60"/>
      <c r="R144" s="60" t="str">
        <f>IF(A144="","",N144-M144)</f>
      </c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60"/>
      <c r="AD144" s="60" t="str">
        <f>IF(A144="","",MAX(0,N144-AC144))</f>
      </c>
      <c r="AE144" s="54"/>
      <c r="AF144" s="54"/>
      <c r="AG144" s="54"/>
      <c r="AH144" s="58"/>
      <c r="AI144" s="58"/>
      <c r="AJ144" s="54" t="str">
        <f>IF(A144="","",IF(Y144="不合格","待异常处理",IF(Y144="待复检","待复检",IF(AA144="已Umstellung auf neues System","已完了",IF(AND(AH144&lt;&gt;"",AH144&lt;TODAY()),"期限超過","处理中")))))</f>
      </c>
      <c r="AK144" s="54"/>
      <c r="AL144" s="54"/>
    </row>
    <row r="145" ht="22" customHeight="true">
      <c r="A145" s="54"/>
      <c r="B145" s="58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60"/>
      <c r="N145" s="60"/>
      <c r="O145" s="60"/>
      <c r="P145" s="60"/>
      <c r="Q145" s="60"/>
      <c r="R145" s="60" t="str">
        <f>IF(A145="","",N145-M145)</f>
      </c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60"/>
      <c r="AD145" s="60" t="str">
        <f>IF(A145="","",MAX(0,N145-AC145))</f>
      </c>
      <c r="AE145" s="54"/>
      <c r="AF145" s="54"/>
      <c r="AG145" s="54"/>
      <c r="AH145" s="58"/>
      <c r="AI145" s="58"/>
      <c r="AJ145" s="54" t="str">
        <f>IF(A145="","",IF(Y145="不合格","待异常处理",IF(Y145="待复检","待复检",IF(AA145="已Umstellung auf neues System","已完了",IF(AND(AH145&lt;&gt;"",AH145&lt;TODAY()),"期限超過","处理中")))))</f>
      </c>
      <c r="AK145" s="54"/>
      <c r="AL145" s="54"/>
    </row>
    <row r="146" ht="22" customHeight="true">
      <c r="A146" s="54"/>
      <c r="B146" s="58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60"/>
      <c r="N146" s="60"/>
      <c r="O146" s="60"/>
      <c r="P146" s="60"/>
      <c r="Q146" s="60"/>
      <c r="R146" s="60" t="str">
        <f>IF(A146="","",N146-M146)</f>
      </c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60"/>
      <c r="AD146" s="60" t="str">
        <f>IF(A146="","",MAX(0,N146-AC146))</f>
      </c>
      <c r="AE146" s="54"/>
      <c r="AF146" s="54"/>
      <c r="AG146" s="54"/>
      <c r="AH146" s="58"/>
      <c r="AI146" s="58"/>
      <c r="AJ146" s="54" t="str">
        <f>IF(A146="","",IF(Y146="不合格","待异常处理",IF(Y146="待复检","待复检",IF(AA146="已Umstellung auf neues System","已完了",IF(AND(AH146&lt;&gt;"",AH146&lt;TODAY()),"期限超過","处理中")))))</f>
      </c>
      <c r="AK146" s="54"/>
      <c r="AL146" s="54"/>
    </row>
    <row r="147" ht="22" customHeight="true">
      <c r="A147" s="54"/>
      <c r="B147" s="58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60"/>
      <c r="N147" s="60"/>
      <c r="O147" s="60"/>
      <c r="P147" s="60"/>
      <c r="Q147" s="60"/>
      <c r="R147" s="60" t="str">
        <f>IF(A147="","",N147-M147)</f>
      </c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60"/>
      <c r="AD147" s="60" t="str">
        <f>IF(A147="","",MAX(0,N147-AC147))</f>
      </c>
      <c r="AE147" s="54"/>
      <c r="AF147" s="54"/>
      <c r="AG147" s="54"/>
      <c r="AH147" s="58"/>
      <c r="AI147" s="58"/>
      <c r="AJ147" s="54" t="str">
        <f>IF(A147="","",IF(Y147="不合格","待异常处理",IF(Y147="待复检","待复检",IF(AA147="已Umstellung auf neues System","已完了",IF(AND(AH147&lt;&gt;"",AH147&lt;TODAY()),"期限超過","处理中")))))</f>
      </c>
      <c r="AK147" s="54"/>
      <c r="AL147" s="54"/>
    </row>
    <row r="148" ht="22" customHeight="true">
      <c r="A148" s="54"/>
      <c r="B148" s="58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60"/>
      <c r="N148" s="60"/>
      <c r="O148" s="60"/>
      <c r="P148" s="60"/>
      <c r="Q148" s="60"/>
      <c r="R148" s="60" t="str">
        <f>IF(A148="","",N148-M148)</f>
      </c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60"/>
      <c r="AD148" s="60" t="str">
        <f>IF(A148="","",MAX(0,N148-AC148))</f>
      </c>
      <c r="AE148" s="54"/>
      <c r="AF148" s="54"/>
      <c r="AG148" s="54"/>
      <c r="AH148" s="58"/>
      <c r="AI148" s="58"/>
      <c r="AJ148" s="54" t="str">
        <f>IF(A148="","",IF(Y148="不合格","待异常处理",IF(Y148="待复检","待复检",IF(AA148="已Umstellung auf neues System","已完了",IF(AND(AH148&lt;&gt;"",AH148&lt;TODAY()),"期限超過","处理中")))))</f>
      </c>
      <c r="AK148" s="54"/>
      <c r="AL148" s="54"/>
    </row>
    <row r="149" ht="22" customHeight="true">
      <c r="A149" s="54"/>
      <c r="B149" s="58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60"/>
      <c r="N149" s="60"/>
      <c r="O149" s="60"/>
      <c r="P149" s="60"/>
      <c r="Q149" s="60"/>
      <c r="R149" s="60" t="str">
        <f>IF(A149="","",N149-M149)</f>
      </c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60"/>
      <c r="AD149" s="60" t="str">
        <f>IF(A149="","",MAX(0,N149-AC149))</f>
      </c>
      <c r="AE149" s="54"/>
      <c r="AF149" s="54"/>
      <c r="AG149" s="54"/>
      <c r="AH149" s="58"/>
      <c r="AI149" s="58"/>
      <c r="AJ149" s="54" t="str">
        <f>IF(A149="","",IF(Y149="不合格","待异常处理",IF(Y149="待复检","待复检",IF(AA149="已Umstellung auf neues System","已完了",IF(AND(AH149&lt;&gt;"",AH149&lt;TODAY()),"期限超過","处理中")))))</f>
      </c>
      <c r="AK149" s="54"/>
      <c r="AL149" s="54"/>
    </row>
    <row r="150" ht="22" customHeight="true">
      <c r="A150" s="54"/>
      <c r="B150" s="58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60"/>
      <c r="N150" s="60"/>
      <c r="O150" s="60"/>
      <c r="P150" s="60"/>
      <c r="Q150" s="60"/>
      <c r="R150" s="60" t="str">
        <f>IF(A150="","",N150-M150)</f>
      </c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60"/>
      <c r="AD150" s="60" t="str">
        <f>IF(A150="","",MAX(0,N150-AC150))</f>
      </c>
      <c r="AE150" s="54"/>
      <c r="AF150" s="54"/>
      <c r="AG150" s="54"/>
      <c r="AH150" s="58"/>
      <c r="AI150" s="58"/>
      <c r="AJ150" s="54" t="str">
        <f>IF(A150="","",IF(Y150="不合格","待异常处理",IF(Y150="待复检","待复检",IF(AA150="已Umstellung auf neues System","已完了",IF(AND(AH150&lt;&gt;"",AH150&lt;TODAY()),"期限超過","处理中")))))</f>
      </c>
      <c r="AK150" s="54"/>
      <c r="AL150" s="54"/>
    </row>
    <row r="151" ht="22" customHeight="true">
      <c r="A151" s="54"/>
      <c r="B151" s="58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60"/>
      <c r="N151" s="60"/>
      <c r="O151" s="60"/>
      <c r="P151" s="60"/>
      <c r="Q151" s="60"/>
      <c r="R151" s="60" t="str">
        <f>IF(A151="","",N151-M151)</f>
      </c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60"/>
      <c r="AD151" s="60" t="str">
        <f>IF(A151="","",MAX(0,N151-AC151))</f>
      </c>
      <c r="AE151" s="54"/>
      <c r="AF151" s="54"/>
      <c r="AG151" s="54"/>
      <c r="AH151" s="58"/>
      <c r="AI151" s="58"/>
      <c r="AJ151" s="54" t="str">
        <f>IF(A151="","",IF(Y151="不合格","待异常处理",IF(Y151="待复检","待复检",IF(AA151="已Umstellung auf neues System","已完了",IF(AND(AH151&lt;&gt;"",AH151&lt;TODAY()),"期限超過","处理中")))))</f>
      </c>
      <c r="AK151" s="54"/>
      <c r="AL151" s="54"/>
    </row>
    <row r="152" ht="22" customHeight="true">
      <c r="A152" s="54"/>
      <c r="B152" s="58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60"/>
      <c r="N152" s="60"/>
      <c r="O152" s="60"/>
      <c r="P152" s="60"/>
      <c r="Q152" s="60"/>
      <c r="R152" s="60" t="str">
        <f>IF(A152="","",N152-M152)</f>
      </c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60"/>
      <c r="AD152" s="60" t="str">
        <f>IF(A152="","",MAX(0,N152-AC152))</f>
      </c>
      <c r="AE152" s="54"/>
      <c r="AF152" s="54"/>
      <c r="AG152" s="54"/>
      <c r="AH152" s="58"/>
      <c r="AI152" s="58"/>
      <c r="AJ152" s="54" t="str">
        <f>IF(A152="","",IF(Y152="不合格","待异常处理",IF(Y152="待复检","待复检",IF(AA152="已Umstellung auf neues System","已完了",IF(AND(AH152&lt;&gt;"",AH152&lt;TODAY()),"期限超過","处理中")))))</f>
      </c>
      <c r="AK152" s="54"/>
      <c r="AL152" s="54"/>
    </row>
    <row r="153" ht="22" customHeight="true">
      <c r="A153" s="54"/>
      <c r="B153" s="58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60"/>
      <c r="N153" s="60"/>
      <c r="O153" s="60"/>
      <c r="P153" s="60"/>
      <c r="Q153" s="60"/>
      <c r="R153" s="60" t="str">
        <f>IF(A153="","",N153-M153)</f>
      </c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60"/>
      <c r="AD153" s="60" t="str">
        <f>IF(A153="","",MAX(0,N153-AC153))</f>
      </c>
      <c r="AE153" s="54"/>
      <c r="AF153" s="54"/>
      <c r="AG153" s="54"/>
      <c r="AH153" s="58"/>
      <c r="AI153" s="58"/>
      <c r="AJ153" s="54" t="str">
        <f>IF(A153="","",IF(Y153="不合格","待异常处理",IF(Y153="待复检","待复检",IF(AA153="已Umstellung auf neues System","已完了",IF(AND(AH153&lt;&gt;"",AH153&lt;TODAY()),"期限超過","处理中")))))</f>
      </c>
      <c r="AK153" s="54"/>
      <c r="AL153" s="54"/>
    </row>
    <row r="154" ht="22" customHeight="true">
      <c r="A154" s="54"/>
      <c r="B154" s="58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60"/>
      <c r="N154" s="60"/>
      <c r="O154" s="60"/>
      <c r="P154" s="60"/>
      <c r="Q154" s="60"/>
      <c r="R154" s="60" t="str">
        <f>IF(A154="","",N154-M154)</f>
      </c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60"/>
      <c r="AD154" s="60" t="str">
        <f>IF(A154="","",MAX(0,N154-AC154))</f>
      </c>
      <c r="AE154" s="54"/>
      <c r="AF154" s="54"/>
      <c r="AG154" s="54"/>
      <c r="AH154" s="58"/>
      <c r="AI154" s="58"/>
      <c r="AJ154" s="54" t="str">
        <f>IF(A154="","",IF(Y154="不合格","待异常处理",IF(Y154="待复检","待复检",IF(AA154="已Umstellung auf neues System","已完了",IF(AND(AH154&lt;&gt;"",AH154&lt;TODAY()),"期限超過","处理中")))))</f>
      </c>
      <c r="AK154" s="54"/>
      <c r="AL154" s="54"/>
    </row>
    <row r="155" ht="22" customHeight="true">
      <c r="A155" s="54"/>
      <c r="B155" s="58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60"/>
      <c r="N155" s="60"/>
      <c r="O155" s="60"/>
      <c r="P155" s="60"/>
      <c r="Q155" s="60"/>
      <c r="R155" s="60" t="str">
        <f>IF(A155="","",N155-M155)</f>
      </c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60"/>
      <c r="AD155" s="60" t="str">
        <f>IF(A155="","",MAX(0,N155-AC155))</f>
      </c>
      <c r="AE155" s="54"/>
      <c r="AF155" s="54"/>
      <c r="AG155" s="54"/>
      <c r="AH155" s="58"/>
      <c r="AI155" s="58"/>
      <c r="AJ155" s="54" t="str">
        <f>IF(A155="","",IF(Y155="不合格","待异常处理",IF(Y155="待复检","待复检",IF(AA155="已Umstellung auf neues System","已完了",IF(AND(AH155&lt;&gt;"",AH155&lt;TODAY()),"期限超過","处理中")))))</f>
      </c>
      <c r="AK155" s="54"/>
      <c r="AL155" s="54"/>
    </row>
    <row r="156" ht="22" customHeight="true">
      <c r="A156" s="54"/>
      <c r="B156" s="58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60"/>
      <c r="N156" s="60"/>
      <c r="O156" s="60"/>
      <c r="P156" s="60"/>
      <c r="Q156" s="60"/>
      <c r="R156" s="60" t="str">
        <f>IF(A156="","",N156-M156)</f>
      </c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60"/>
      <c r="AD156" s="60" t="str">
        <f>IF(A156="","",MAX(0,N156-AC156))</f>
      </c>
      <c r="AE156" s="54"/>
      <c r="AF156" s="54"/>
      <c r="AG156" s="54"/>
      <c r="AH156" s="58"/>
      <c r="AI156" s="58"/>
      <c r="AJ156" s="54" t="str">
        <f>IF(A156="","",IF(Y156="不合格","待异常处理",IF(Y156="待复检","待复检",IF(AA156="已Umstellung auf neues System","已完了",IF(AND(AH156&lt;&gt;"",AH156&lt;TODAY()),"期限超過","处理中")))))</f>
      </c>
      <c r="AK156" s="54"/>
      <c r="AL156" s="54"/>
    </row>
    <row r="157" ht="22" customHeight="true">
      <c r="A157" s="54"/>
      <c r="B157" s="58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60"/>
      <c r="N157" s="60"/>
      <c r="O157" s="60"/>
      <c r="P157" s="60"/>
      <c r="Q157" s="60"/>
      <c r="R157" s="60" t="str">
        <f>IF(A157="","",N157-M157)</f>
      </c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60"/>
      <c r="AD157" s="60" t="str">
        <f>IF(A157="","",MAX(0,N157-AC157))</f>
      </c>
      <c r="AE157" s="54"/>
      <c r="AF157" s="54"/>
      <c r="AG157" s="54"/>
      <c r="AH157" s="58"/>
      <c r="AI157" s="58"/>
      <c r="AJ157" s="54" t="str">
        <f>IF(A157="","",IF(Y157="不合格","待异常处理",IF(Y157="待复检","待复检",IF(AA157="已Umstellung auf neues System","已完了",IF(AND(AH157&lt;&gt;"",AH157&lt;TODAY()),"期限超過","处理中")))))</f>
      </c>
      <c r="AK157" s="54"/>
      <c r="AL157" s="54"/>
    </row>
    <row r="158" ht="22" customHeight="true">
      <c r="A158" s="54"/>
      <c r="B158" s="58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60"/>
      <c r="N158" s="60"/>
      <c r="O158" s="60"/>
      <c r="P158" s="60"/>
      <c r="Q158" s="60"/>
      <c r="R158" s="60" t="str">
        <f>IF(A158="","",N158-M158)</f>
      </c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60"/>
      <c r="AD158" s="60" t="str">
        <f>IF(A158="","",MAX(0,N158-AC158))</f>
      </c>
      <c r="AE158" s="54"/>
      <c r="AF158" s="54"/>
      <c r="AG158" s="54"/>
      <c r="AH158" s="58"/>
      <c r="AI158" s="58"/>
      <c r="AJ158" s="54" t="str">
        <f>IF(A158="","",IF(Y158="不合格","待异常处理",IF(Y158="待复检","待复检",IF(AA158="已Umstellung auf neues System","已完了",IF(AND(AH158&lt;&gt;"",AH158&lt;TODAY()),"期限超過","处理中")))))</f>
      </c>
      <c r="AK158" s="54"/>
      <c r="AL158" s="54"/>
    </row>
    <row r="159" ht="22" customHeight="true">
      <c r="A159" s="54"/>
      <c r="B159" s="58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60"/>
      <c r="N159" s="60"/>
      <c r="O159" s="60"/>
      <c r="P159" s="60"/>
      <c r="Q159" s="60"/>
      <c r="R159" s="60" t="str">
        <f>IF(A159="","",N159-M159)</f>
      </c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60"/>
      <c r="AD159" s="60" t="str">
        <f>IF(A159="","",MAX(0,N159-AC159))</f>
      </c>
      <c r="AE159" s="54"/>
      <c r="AF159" s="54"/>
      <c r="AG159" s="54"/>
      <c r="AH159" s="58"/>
      <c r="AI159" s="58"/>
      <c r="AJ159" s="54" t="str">
        <f>IF(A159="","",IF(Y159="不合格","待异常处理",IF(Y159="待复检","待复检",IF(AA159="已Umstellung auf neues System","已完了",IF(AND(AH159&lt;&gt;"",AH159&lt;TODAY()),"期限超過","处理中")))))</f>
      </c>
      <c r="AK159" s="54"/>
      <c r="AL159" s="54"/>
    </row>
    <row r="160" ht="22" customHeight="true">
      <c r="A160" s="54"/>
      <c r="B160" s="58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60"/>
      <c r="N160" s="60"/>
      <c r="O160" s="60"/>
      <c r="P160" s="60"/>
      <c r="Q160" s="60"/>
      <c r="R160" s="60" t="str">
        <f>IF(A160="","",N160-M160)</f>
      </c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60"/>
      <c r="AD160" s="60" t="str">
        <f>IF(A160="","",MAX(0,N160-AC160))</f>
      </c>
      <c r="AE160" s="54"/>
      <c r="AF160" s="54"/>
      <c r="AG160" s="54"/>
      <c r="AH160" s="58"/>
      <c r="AI160" s="58"/>
      <c r="AJ160" s="54" t="str">
        <f>IF(A160="","",IF(Y160="不合格","待异常处理",IF(Y160="待复检","待复检",IF(AA160="已Umstellung auf neues System","已完了",IF(AND(AH160&lt;&gt;"",AH160&lt;TODAY()),"期限超過","处理中")))))</f>
      </c>
      <c r="AK160" s="54"/>
      <c r="AL160" s="54"/>
    </row>
    <row r="161" ht="22" customHeight="true">
      <c r="A161" s="54"/>
      <c r="B161" s="58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60"/>
      <c r="N161" s="60"/>
      <c r="O161" s="60"/>
      <c r="P161" s="60"/>
      <c r="Q161" s="60"/>
      <c r="R161" s="60" t="str">
        <f>IF(A161="","",N161-M161)</f>
      </c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60"/>
      <c r="AD161" s="60" t="str">
        <f>IF(A161="","",MAX(0,N161-AC161))</f>
      </c>
      <c r="AE161" s="54"/>
      <c r="AF161" s="54"/>
      <c r="AG161" s="54"/>
      <c r="AH161" s="58"/>
      <c r="AI161" s="58"/>
      <c r="AJ161" s="54" t="str">
        <f>IF(A161="","",IF(Y161="不合格","待异常处理",IF(Y161="待复检","待复检",IF(AA161="已Umstellung auf neues System","已完了",IF(AND(AH161&lt;&gt;"",AH161&lt;TODAY()),"期限超過","处理中")))))</f>
      </c>
      <c r="AK161" s="54"/>
      <c r="AL161" s="54"/>
    </row>
    <row r="162" ht="22" customHeight="true">
      <c r="A162" s="54"/>
      <c r="B162" s="58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60"/>
      <c r="N162" s="60"/>
      <c r="O162" s="60"/>
      <c r="P162" s="60"/>
      <c r="Q162" s="60"/>
      <c r="R162" s="60" t="str">
        <f>IF(A162="","",N162-M162)</f>
      </c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60"/>
      <c r="AD162" s="60" t="str">
        <f>IF(A162="","",MAX(0,N162-AC162))</f>
      </c>
      <c r="AE162" s="54"/>
      <c r="AF162" s="54"/>
      <c r="AG162" s="54"/>
      <c r="AH162" s="58"/>
      <c r="AI162" s="58"/>
      <c r="AJ162" s="54" t="str">
        <f>IF(A162="","",IF(Y162="不合格","待异常处理",IF(Y162="待复检","待复检",IF(AA162="已Umstellung auf neues System","已完了",IF(AND(AH162&lt;&gt;"",AH162&lt;TODAY()),"期限超過","处理中")))))</f>
      </c>
      <c r="AK162" s="54"/>
      <c r="AL162" s="54"/>
    </row>
    <row r="163" ht="22" customHeight="true">
      <c r="A163" s="54"/>
      <c r="B163" s="58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60"/>
      <c r="N163" s="60"/>
      <c r="O163" s="60"/>
      <c r="P163" s="60"/>
      <c r="Q163" s="60"/>
      <c r="R163" s="60" t="str">
        <f>IF(A163="","",N163-M163)</f>
      </c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60"/>
      <c r="AD163" s="60" t="str">
        <f>IF(A163="","",MAX(0,N163-AC163))</f>
      </c>
      <c r="AE163" s="54"/>
      <c r="AF163" s="54"/>
      <c r="AG163" s="54"/>
      <c r="AH163" s="58"/>
      <c r="AI163" s="58"/>
      <c r="AJ163" s="54" t="str">
        <f>IF(A163="","",IF(Y163="不合格","待异常处理",IF(Y163="待复检","待复检",IF(AA163="已Umstellung auf neues System","已完了",IF(AND(AH163&lt;&gt;"",AH163&lt;TODAY()),"期限超過","处理中")))))</f>
      </c>
      <c r="AK163" s="54"/>
      <c r="AL163" s="54"/>
    </row>
    <row r="164" ht="22" customHeight="true">
      <c r="A164" s="54"/>
      <c r="B164" s="58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60"/>
      <c r="N164" s="60"/>
      <c r="O164" s="60"/>
      <c r="P164" s="60"/>
      <c r="Q164" s="60"/>
      <c r="R164" s="60" t="str">
        <f>IF(A164="","",N164-M164)</f>
      </c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60"/>
      <c r="AD164" s="60" t="str">
        <f>IF(A164="","",MAX(0,N164-AC164))</f>
      </c>
      <c r="AE164" s="54"/>
      <c r="AF164" s="54"/>
      <c r="AG164" s="54"/>
      <c r="AH164" s="58"/>
      <c r="AI164" s="58"/>
      <c r="AJ164" s="54" t="str">
        <f>IF(A164="","",IF(Y164="不合格","待异常处理",IF(Y164="待复检","待复检",IF(AA164="已Umstellung auf neues System","已完了",IF(AND(AH164&lt;&gt;"",AH164&lt;TODAY()),"期限超過","处理中")))))</f>
      </c>
      <c r="AK164" s="54"/>
      <c r="AL164" s="54"/>
    </row>
    <row r="165" ht="22" customHeight="true">
      <c r="A165" s="54"/>
      <c r="B165" s="58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60"/>
      <c r="N165" s="60"/>
      <c r="O165" s="60"/>
      <c r="P165" s="60"/>
      <c r="Q165" s="60"/>
      <c r="R165" s="60" t="str">
        <f>IF(A165="","",N165-M165)</f>
      </c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60"/>
      <c r="AD165" s="60" t="str">
        <f>IF(A165="","",MAX(0,N165-AC165))</f>
      </c>
      <c r="AE165" s="54"/>
      <c r="AF165" s="54"/>
      <c r="AG165" s="54"/>
      <c r="AH165" s="58"/>
      <c r="AI165" s="58"/>
      <c r="AJ165" s="54" t="str">
        <f>IF(A165="","",IF(Y165="不合格","待异常处理",IF(Y165="待复检","待复检",IF(AA165="已Umstellung auf neues System","已完了",IF(AND(AH165&lt;&gt;"",AH165&lt;TODAY()),"期限超過","处理中")))))</f>
      </c>
      <c r="AK165" s="54"/>
      <c r="AL165" s="54"/>
    </row>
    <row r="166" ht="22" customHeight="true">
      <c r="A166" s="54"/>
      <c r="B166" s="58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60"/>
      <c r="N166" s="60"/>
      <c r="O166" s="60"/>
      <c r="P166" s="60"/>
      <c r="Q166" s="60"/>
      <c r="R166" s="60" t="str">
        <f>IF(A166="","",N166-M166)</f>
      </c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60"/>
      <c r="AD166" s="60" t="str">
        <f>IF(A166="","",MAX(0,N166-AC166))</f>
      </c>
      <c r="AE166" s="54"/>
      <c r="AF166" s="54"/>
      <c r="AG166" s="54"/>
      <c r="AH166" s="58"/>
      <c r="AI166" s="58"/>
      <c r="AJ166" s="54" t="str">
        <f>IF(A166="","",IF(Y166="不合格","待异常处理",IF(Y166="待复检","待复检",IF(AA166="已Umstellung auf neues System","已完了",IF(AND(AH166&lt;&gt;"",AH166&lt;TODAY()),"期限超過","处理中")))))</f>
      </c>
      <c r="AK166" s="54"/>
      <c r="AL166" s="54"/>
    </row>
    <row r="167" ht="22" customHeight="true">
      <c r="A167" s="54"/>
      <c r="B167" s="58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60"/>
      <c r="N167" s="60"/>
      <c r="O167" s="60"/>
      <c r="P167" s="60"/>
      <c r="Q167" s="60"/>
      <c r="R167" s="60" t="str">
        <f>IF(A167="","",N167-M167)</f>
      </c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60"/>
      <c r="AD167" s="60" t="str">
        <f>IF(A167="","",MAX(0,N167-AC167))</f>
      </c>
      <c r="AE167" s="54"/>
      <c r="AF167" s="54"/>
      <c r="AG167" s="54"/>
      <c r="AH167" s="58"/>
      <c r="AI167" s="58"/>
      <c r="AJ167" s="54" t="str">
        <f>IF(A167="","",IF(Y167="不合格","待异常处理",IF(Y167="待复检","待复检",IF(AA167="已Umstellung auf neues System","已完了",IF(AND(AH167&lt;&gt;"",AH167&lt;TODAY()),"期限超過","处理中")))))</f>
      </c>
      <c r="AK167" s="54"/>
      <c r="AL167" s="54"/>
    </row>
    <row r="168" ht="22" customHeight="true">
      <c r="A168" s="54"/>
      <c r="B168" s="58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60"/>
      <c r="N168" s="60"/>
      <c r="O168" s="60"/>
      <c r="P168" s="60"/>
      <c r="Q168" s="60"/>
      <c r="R168" s="60" t="str">
        <f>IF(A168="","",N168-M168)</f>
      </c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60"/>
      <c r="AD168" s="60" t="str">
        <f>IF(A168="","",MAX(0,N168-AC168))</f>
      </c>
      <c r="AE168" s="54"/>
      <c r="AF168" s="54"/>
      <c r="AG168" s="54"/>
      <c r="AH168" s="58"/>
      <c r="AI168" s="58"/>
      <c r="AJ168" s="54" t="str">
        <f>IF(A168="","",IF(Y168="不合格","待异常处理",IF(Y168="待复检","待复检",IF(AA168="已Umstellung auf neues System","已完了",IF(AND(AH168&lt;&gt;"",AH168&lt;TODAY()),"期限超過","处理中")))))</f>
      </c>
      <c r="AK168" s="54"/>
      <c r="AL168" s="54"/>
    </row>
    <row r="169" ht="22" customHeight="true">
      <c r="A169" s="54"/>
      <c r="B169" s="58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60"/>
      <c r="N169" s="60"/>
      <c r="O169" s="60"/>
      <c r="P169" s="60"/>
      <c r="Q169" s="60"/>
      <c r="R169" s="60" t="str">
        <f>IF(A169="","",N169-M169)</f>
      </c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60"/>
      <c r="AD169" s="60" t="str">
        <f>IF(A169="","",MAX(0,N169-AC169))</f>
      </c>
      <c r="AE169" s="54"/>
      <c r="AF169" s="54"/>
      <c r="AG169" s="54"/>
      <c r="AH169" s="58"/>
      <c r="AI169" s="58"/>
      <c r="AJ169" s="54" t="str">
        <f>IF(A169="","",IF(Y169="不合格","待异常处理",IF(Y169="待复检","待复检",IF(AA169="已Umstellung auf neues System","已完了",IF(AND(AH169&lt;&gt;"",AH169&lt;TODAY()),"期限超過","处理中")))))</f>
      </c>
      <c r="AK169" s="54"/>
      <c r="AL169" s="54"/>
    </row>
    <row r="170" ht="22" customHeight="true">
      <c r="A170" s="54"/>
      <c r="B170" s="58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60"/>
      <c r="N170" s="60"/>
      <c r="O170" s="60"/>
      <c r="P170" s="60"/>
      <c r="Q170" s="60"/>
      <c r="R170" s="60" t="str">
        <f>IF(A170="","",N170-M170)</f>
      </c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60"/>
      <c r="AD170" s="60" t="str">
        <f>IF(A170="","",MAX(0,N170-AC170))</f>
      </c>
      <c r="AE170" s="54"/>
      <c r="AF170" s="54"/>
      <c r="AG170" s="54"/>
      <c r="AH170" s="58"/>
      <c r="AI170" s="58"/>
      <c r="AJ170" s="54" t="str">
        <f>IF(A170="","",IF(Y170="不合格","待异常处理",IF(Y170="待复检","待复检",IF(AA170="已Umstellung auf neues System","已完了",IF(AND(AH170&lt;&gt;"",AH170&lt;TODAY()),"期限超過","处理中")))))</f>
      </c>
      <c r="AK170" s="54"/>
      <c r="AL170" s="54"/>
    </row>
    <row r="171" ht="22" customHeight="true">
      <c r="A171" s="54"/>
      <c r="B171" s="58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60"/>
      <c r="N171" s="60"/>
      <c r="O171" s="60"/>
      <c r="P171" s="60"/>
      <c r="Q171" s="60"/>
      <c r="R171" s="60" t="str">
        <f>IF(A171="","",N171-M171)</f>
      </c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60"/>
      <c r="AD171" s="60" t="str">
        <f>IF(A171="","",MAX(0,N171-AC171))</f>
      </c>
      <c r="AE171" s="54"/>
      <c r="AF171" s="54"/>
      <c r="AG171" s="54"/>
      <c r="AH171" s="58"/>
      <c r="AI171" s="58"/>
      <c r="AJ171" s="54" t="str">
        <f>IF(A171="","",IF(Y171="不合格","待异常处理",IF(Y171="待复检","待复检",IF(AA171="已Umstellung auf neues System","已完了",IF(AND(AH171&lt;&gt;"",AH171&lt;TODAY()),"期限超過","处理中")))))</f>
      </c>
      <c r="AK171" s="54"/>
      <c r="AL171" s="54"/>
    </row>
    <row r="172" ht="22" customHeight="true">
      <c r="A172" s="54"/>
      <c r="B172" s="58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60"/>
      <c r="N172" s="60"/>
      <c r="O172" s="60"/>
      <c r="P172" s="60"/>
      <c r="Q172" s="60"/>
      <c r="R172" s="60" t="str">
        <f>IF(A172="","",N172-M172)</f>
      </c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60"/>
      <c r="AD172" s="60" t="str">
        <f>IF(A172="","",MAX(0,N172-AC172))</f>
      </c>
      <c r="AE172" s="54"/>
      <c r="AF172" s="54"/>
      <c r="AG172" s="54"/>
      <c r="AH172" s="58"/>
      <c r="AI172" s="58"/>
      <c r="AJ172" s="54" t="str">
        <f>IF(A172="","",IF(Y172="不合格","待异常处理",IF(Y172="待复检","待复检",IF(AA172="已Umstellung auf neues System","已完了",IF(AND(AH172&lt;&gt;"",AH172&lt;TODAY()),"期限超過","处理中")))))</f>
      </c>
      <c r="AK172" s="54"/>
      <c r="AL172" s="54"/>
    </row>
    <row r="173" ht="22" customHeight="true">
      <c r="A173" s="54"/>
      <c r="B173" s="58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60"/>
      <c r="N173" s="60"/>
      <c r="O173" s="60"/>
      <c r="P173" s="60"/>
      <c r="Q173" s="60"/>
      <c r="R173" s="60" t="str">
        <f>IF(A173="","",N173-M173)</f>
      </c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60"/>
      <c r="AD173" s="60" t="str">
        <f>IF(A173="","",MAX(0,N173-AC173))</f>
      </c>
      <c r="AE173" s="54"/>
      <c r="AF173" s="54"/>
      <c r="AG173" s="54"/>
      <c r="AH173" s="58"/>
      <c r="AI173" s="58"/>
      <c r="AJ173" s="54" t="str">
        <f>IF(A173="","",IF(Y173="不合格","待异常处理",IF(Y173="待复检","待复检",IF(AA173="已Umstellung auf neues System","已完了",IF(AND(AH173&lt;&gt;"",AH173&lt;TODAY()),"期限超過","处理中")))))</f>
      </c>
      <c r="AK173" s="54"/>
      <c r="AL173" s="54"/>
    </row>
    <row r="174" ht="22" customHeight="true">
      <c r="A174" s="54"/>
      <c r="B174" s="58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60"/>
      <c r="N174" s="60"/>
      <c r="O174" s="60"/>
      <c r="P174" s="60"/>
      <c r="Q174" s="60"/>
      <c r="R174" s="60" t="str">
        <f>IF(A174="","",N174-M174)</f>
      </c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60"/>
      <c r="AD174" s="60" t="str">
        <f>IF(A174="","",MAX(0,N174-AC174))</f>
      </c>
      <c r="AE174" s="54"/>
      <c r="AF174" s="54"/>
      <c r="AG174" s="54"/>
      <c r="AH174" s="58"/>
      <c r="AI174" s="58"/>
      <c r="AJ174" s="54" t="str">
        <f>IF(A174="","",IF(Y174="不合格","待异常处理",IF(Y174="待复检","待复检",IF(AA174="已Umstellung auf neues System","已完了",IF(AND(AH174&lt;&gt;"",AH174&lt;TODAY()),"期限超過","处理中")))))</f>
      </c>
      <c r="AK174" s="54"/>
      <c r="AL174" s="54"/>
    </row>
    <row r="175" ht="22" customHeight="true">
      <c r="A175" s="54"/>
      <c r="B175" s="58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60"/>
      <c r="N175" s="60"/>
      <c r="O175" s="60"/>
      <c r="P175" s="60"/>
      <c r="Q175" s="60"/>
      <c r="R175" s="60" t="str">
        <f>IF(A175="","",N175-M175)</f>
      </c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60"/>
      <c r="AD175" s="60" t="str">
        <f>IF(A175="","",MAX(0,N175-AC175))</f>
      </c>
      <c r="AE175" s="54"/>
      <c r="AF175" s="54"/>
      <c r="AG175" s="54"/>
      <c r="AH175" s="58"/>
      <c r="AI175" s="58"/>
      <c r="AJ175" s="54" t="str">
        <f>IF(A175="","",IF(Y175="不合格","待异常处理",IF(Y175="待复检","待复检",IF(AA175="已Umstellung auf neues System","已完了",IF(AND(AH175&lt;&gt;"",AH175&lt;TODAY()),"期限超過","处理中")))))</f>
      </c>
      <c r="AK175" s="54"/>
      <c r="AL175" s="54"/>
    </row>
    <row r="176" ht="22" customHeight="true">
      <c r="A176" s="54"/>
      <c r="B176" s="58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60"/>
      <c r="N176" s="60"/>
      <c r="O176" s="60"/>
      <c r="P176" s="60"/>
      <c r="Q176" s="60"/>
      <c r="R176" s="60" t="str">
        <f>IF(A176="","",N176-M176)</f>
      </c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60"/>
      <c r="AD176" s="60" t="str">
        <f>IF(A176="","",MAX(0,N176-AC176))</f>
      </c>
      <c r="AE176" s="54"/>
      <c r="AF176" s="54"/>
      <c r="AG176" s="54"/>
      <c r="AH176" s="58"/>
      <c r="AI176" s="58"/>
      <c r="AJ176" s="54" t="str">
        <f>IF(A176="","",IF(Y176="不合格","待异常处理",IF(Y176="待复检","待复检",IF(AA176="已Umstellung auf neues System","已完了",IF(AND(AH176&lt;&gt;"",AH176&lt;TODAY()),"期限超過","处理中")))))</f>
      </c>
      <c r="AK176" s="54"/>
      <c r="AL176" s="54"/>
    </row>
    <row r="177" ht="22" customHeight="true">
      <c r="A177" s="54"/>
      <c r="B177" s="58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60"/>
      <c r="N177" s="60"/>
      <c r="O177" s="60"/>
      <c r="P177" s="60"/>
      <c r="Q177" s="60"/>
      <c r="R177" s="60" t="str">
        <f>IF(A177="","",N177-M177)</f>
      </c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60"/>
      <c r="AD177" s="60" t="str">
        <f>IF(A177="","",MAX(0,N177-AC177))</f>
      </c>
      <c r="AE177" s="54"/>
      <c r="AF177" s="54"/>
      <c r="AG177" s="54"/>
      <c r="AH177" s="58"/>
      <c r="AI177" s="58"/>
      <c r="AJ177" s="54" t="str">
        <f>IF(A177="","",IF(Y177="不合格","待异常处理",IF(Y177="待复检","待复检",IF(AA177="已Umstellung auf neues System","已完了",IF(AND(AH177&lt;&gt;"",AH177&lt;TODAY()),"期限超過","处理中")))))</f>
      </c>
      <c r="AK177" s="54"/>
      <c r="AL177" s="54"/>
    </row>
    <row r="178" ht="22" customHeight="true">
      <c r="A178" s="54"/>
      <c r="B178" s="58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60"/>
      <c r="N178" s="60"/>
      <c r="O178" s="60"/>
      <c r="P178" s="60"/>
      <c r="Q178" s="60"/>
      <c r="R178" s="60" t="str">
        <f>IF(A178="","",N178-M178)</f>
      </c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60"/>
      <c r="AD178" s="60" t="str">
        <f>IF(A178="","",MAX(0,N178-AC178))</f>
      </c>
      <c r="AE178" s="54"/>
      <c r="AF178" s="54"/>
      <c r="AG178" s="54"/>
      <c r="AH178" s="58"/>
      <c r="AI178" s="58"/>
      <c r="AJ178" s="54" t="str">
        <f>IF(A178="","",IF(Y178="不合格","待异常处理",IF(Y178="待复检","待复检",IF(AA178="已Umstellung auf neues System","已完了",IF(AND(AH178&lt;&gt;"",AH178&lt;TODAY()),"期限超過","处理中")))))</f>
      </c>
      <c r="AK178" s="54"/>
      <c r="AL178" s="54"/>
    </row>
    <row r="179" ht="22" customHeight="true">
      <c r="A179" s="54"/>
      <c r="B179" s="58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60"/>
      <c r="N179" s="60"/>
      <c r="O179" s="60"/>
      <c r="P179" s="60"/>
      <c r="Q179" s="60"/>
      <c r="R179" s="60" t="str">
        <f>IF(A179="","",N179-M179)</f>
      </c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60"/>
      <c r="AD179" s="60" t="str">
        <f>IF(A179="","",MAX(0,N179-AC179))</f>
      </c>
      <c r="AE179" s="54"/>
      <c r="AF179" s="54"/>
      <c r="AG179" s="54"/>
      <c r="AH179" s="58"/>
      <c r="AI179" s="58"/>
      <c r="AJ179" s="54" t="str">
        <f>IF(A179="","",IF(Y179="不合格","待异常处理",IF(Y179="待复检","待复检",IF(AA179="已Umstellung auf neues System","已完了",IF(AND(AH179&lt;&gt;"",AH179&lt;TODAY()),"期限超過","处理中")))))</f>
      </c>
      <c r="AK179" s="54"/>
      <c r="AL179" s="54"/>
    </row>
    <row r="180" ht="22" customHeight="true">
      <c r="A180" s="54"/>
      <c r="B180" s="58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60"/>
      <c r="N180" s="60"/>
      <c r="O180" s="60"/>
      <c r="P180" s="60"/>
      <c r="Q180" s="60"/>
      <c r="R180" s="60" t="str">
        <f>IF(A180="","",N180-M180)</f>
      </c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60"/>
      <c r="AD180" s="60" t="str">
        <f>IF(A180="","",MAX(0,N180-AC180))</f>
      </c>
      <c r="AE180" s="54"/>
      <c r="AF180" s="54"/>
      <c r="AG180" s="54"/>
      <c r="AH180" s="58"/>
      <c r="AI180" s="58"/>
      <c r="AJ180" s="54" t="str">
        <f>IF(A180="","",IF(Y180="不合格","待异常处理",IF(Y180="待复检","待复检",IF(AA180="已Umstellung auf neues System","已完了",IF(AND(AH180&lt;&gt;"",AH180&lt;TODAY()),"期限超過","处理中")))))</f>
      </c>
      <c r="AK180" s="54"/>
      <c r="AL180" s="54"/>
    </row>
    <row r="181" ht="22" customHeight="true">
      <c r="A181" s="54"/>
      <c r="B181" s="58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60"/>
      <c r="N181" s="60"/>
      <c r="O181" s="60"/>
      <c r="P181" s="60"/>
      <c r="Q181" s="60"/>
      <c r="R181" s="60" t="str">
        <f>IF(A181="","",N181-M181)</f>
      </c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60"/>
      <c r="AD181" s="60" t="str">
        <f>IF(A181="","",MAX(0,N181-AC181))</f>
      </c>
      <c r="AE181" s="54"/>
      <c r="AF181" s="54"/>
      <c r="AG181" s="54"/>
      <c r="AH181" s="58"/>
      <c r="AI181" s="58"/>
      <c r="AJ181" s="54" t="str">
        <f>IF(A181="","",IF(Y181="不合格","待异常处理",IF(Y181="待复检","待复检",IF(AA181="已Umstellung auf neues System","已完了",IF(AND(AH181&lt;&gt;"",AH181&lt;TODAY()),"期限超過","处理中")))))</f>
      </c>
      <c r="AK181" s="54"/>
      <c r="AL181" s="54"/>
    </row>
    <row r="182" ht="22" customHeight="true">
      <c r="A182" s="54"/>
      <c r="B182" s="58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60"/>
      <c r="N182" s="60"/>
      <c r="O182" s="60"/>
      <c r="P182" s="60"/>
      <c r="Q182" s="60"/>
      <c r="R182" s="60" t="str">
        <f>IF(A182="","",N182-M182)</f>
      </c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60"/>
      <c r="AD182" s="60" t="str">
        <f>IF(A182="","",MAX(0,N182-AC182))</f>
      </c>
      <c r="AE182" s="54"/>
      <c r="AF182" s="54"/>
      <c r="AG182" s="54"/>
      <c r="AH182" s="58"/>
      <c r="AI182" s="58"/>
      <c r="AJ182" s="54" t="str">
        <f>IF(A182="","",IF(Y182="不合格","待异常处理",IF(Y182="待复检","待复检",IF(AA182="已Umstellung auf neues System","已完了",IF(AND(AH182&lt;&gt;"",AH182&lt;TODAY()),"期限超過","处理中")))))</f>
      </c>
      <c r="AK182" s="54"/>
      <c r="AL182" s="54"/>
    </row>
    <row r="183" ht="22" customHeight="true">
      <c r="A183" s="54"/>
      <c r="B183" s="58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60"/>
      <c r="N183" s="60"/>
      <c r="O183" s="60"/>
      <c r="P183" s="60"/>
      <c r="Q183" s="60"/>
      <c r="R183" s="60" t="str">
        <f>IF(A183="","",N183-M183)</f>
      </c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60"/>
      <c r="AD183" s="60" t="str">
        <f>IF(A183="","",MAX(0,N183-AC183))</f>
      </c>
      <c r="AE183" s="54"/>
      <c r="AF183" s="54"/>
      <c r="AG183" s="54"/>
      <c r="AH183" s="58"/>
      <c r="AI183" s="58"/>
      <c r="AJ183" s="54" t="str">
        <f>IF(A183="","",IF(Y183="不合格","待异常处理",IF(Y183="待复检","待复检",IF(AA183="已Umstellung auf neues System","已完了",IF(AND(AH183&lt;&gt;"",AH183&lt;TODAY()),"期限超過","处理中")))))</f>
      </c>
      <c r="AK183" s="54"/>
      <c r="AL183" s="54"/>
    </row>
    <row r="184" ht="22" customHeight="true">
      <c r="A184" s="54"/>
      <c r="B184" s="58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60"/>
      <c r="N184" s="60"/>
      <c r="O184" s="60"/>
      <c r="P184" s="60"/>
      <c r="Q184" s="60"/>
      <c r="R184" s="60" t="str">
        <f>IF(A184="","",N184-M184)</f>
      </c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60"/>
      <c r="AD184" s="60" t="str">
        <f>IF(A184="","",MAX(0,N184-AC184))</f>
      </c>
      <c r="AE184" s="54"/>
      <c r="AF184" s="54"/>
      <c r="AG184" s="54"/>
      <c r="AH184" s="58"/>
      <c r="AI184" s="58"/>
      <c r="AJ184" s="54" t="str">
        <f>IF(A184="","",IF(Y184="不合格","待异常处理",IF(Y184="待复检","待复检",IF(AA184="已Umstellung auf neues System","已完了",IF(AND(AH184&lt;&gt;"",AH184&lt;TODAY()),"期限超過","处理中")))))</f>
      </c>
      <c r="AK184" s="54"/>
      <c r="AL184" s="54"/>
    </row>
    <row r="185" ht="22" customHeight="true">
      <c r="A185" s="54"/>
      <c r="B185" s="58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60"/>
      <c r="N185" s="60"/>
      <c r="O185" s="60"/>
      <c r="P185" s="60"/>
      <c r="Q185" s="60"/>
      <c r="R185" s="60" t="str">
        <f>IF(A185="","",N185-M185)</f>
      </c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60"/>
      <c r="AD185" s="60" t="str">
        <f>IF(A185="","",MAX(0,N185-AC185))</f>
      </c>
      <c r="AE185" s="54"/>
      <c r="AF185" s="54"/>
      <c r="AG185" s="54"/>
      <c r="AH185" s="58"/>
      <c r="AI185" s="58"/>
      <c r="AJ185" s="54" t="str">
        <f>IF(A185="","",IF(Y185="不合格","待异常处理",IF(Y185="待复检","待复检",IF(AA185="已Umstellung auf neues System","已完了",IF(AND(AH185&lt;&gt;"",AH185&lt;TODAY()),"期限超過","处理中")))))</f>
      </c>
      <c r="AK185" s="54"/>
      <c r="AL185" s="54"/>
    </row>
    <row r="186" ht="22" customHeight="true">
      <c r="A186" s="54"/>
      <c r="B186" s="58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60"/>
      <c r="N186" s="60"/>
      <c r="O186" s="60"/>
      <c r="P186" s="60"/>
      <c r="Q186" s="60"/>
      <c r="R186" s="60" t="str">
        <f>IF(A186="","",N186-M186)</f>
      </c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60"/>
      <c r="AD186" s="60" t="str">
        <f>IF(A186="","",MAX(0,N186-AC186))</f>
      </c>
      <c r="AE186" s="54"/>
      <c r="AF186" s="54"/>
      <c r="AG186" s="54"/>
      <c r="AH186" s="58"/>
      <c r="AI186" s="58"/>
      <c r="AJ186" s="54" t="str">
        <f>IF(A186="","",IF(Y186="不合格","待异常处理",IF(Y186="待复检","待复检",IF(AA186="已Umstellung auf neues System","已完了",IF(AND(AH186&lt;&gt;"",AH186&lt;TODAY()),"期限超過","处理中")))))</f>
      </c>
      <c r="AK186" s="54"/>
      <c r="AL186" s="54"/>
    </row>
    <row r="187" ht="22" customHeight="true">
      <c r="A187" s="54"/>
      <c r="B187" s="58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60"/>
      <c r="N187" s="60"/>
      <c r="O187" s="60"/>
      <c r="P187" s="60"/>
      <c r="Q187" s="60"/>
      <c r="R187" s="60" t="str">
        <f>IF(A187="","",N187-M187)</f>
      </c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60"/>
      <c r="AD187" s="60" t="str">
        <f>IF(A187="","",MAX(0,N187-AC187))</f>
      </c>
      <c r="AE187" s="54"/>
      <c r="AF187" s="54"/>
      <c r="AG187" s="54"/>
      <c r="AH187" s="58"/>
      <c r="AI187" s="58"/>
      <c r="AJ187" s="54" t="str">
        <f>IF(A187="","",IF(Y187="不合格","待异常处理",IF(Y187="待复检","待复检",IF(AA187="已Umstellung auf neues System","已完了",IF(AND(AH187&lt;&gt;"",AH187&lt;TODAY()),"期限超過","处理中")))))</f>
      </c>
      <c r="AK187" s="54"/>
      <c r="AL187" s="54"/>
    </row>
    <row r="188" ht="22" customHeight="true">
      <c r="A188" s="54"/>
      <c r="B188" s="58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60"/>
      <c r="N188" s="60"/>
      <c r="O188" s="60"/>
      <c r="P188" s="60"/>
      <c r="Q188" s="60"/>
      <c r="R188" s="60" t="str">
        <f>IF(A188="","",N188-M188)</f>
      </c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60"/>
      <c r="AD188" s="60" t="str">
        <f>IF(A188="","",MAX(0,N188-AC188))</f>
      </c>
      <c r="AE188" s="54"/>
      <c r="AF188" s="54"/>
      <c r="AG188" s="54"/>
      <c r="AH188" s="58"/>
      <c r="AI188" s="58"/>
      <c r="AJ188" s="54" t="str">
        <f>IF(A188="","",IF(Y188="不合格","待异常处理",IF(Y188="待复检","待复检",IF(AA188="已Umstellung auf neues System","已完了",IF(AND(AH188&lt;&gt;"",AH188&lt;TODAY()),"期限超過","处理中")))))</f>
      </c>
      <c r="AK188" s="54"/>
      <c r="AL188" s="54"/>
    </row>
    <row r="189" ht="22" customHeight="true">
      <c r="A189" s="54"/>
      <c r="B189" s="58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60"/>
      <c r="N189" s="60"/>
      <c r="O189" s="60"/>
      <c r="P189" s="60"/>
      <c r="Q189" s="60"/>
      <c r="R189" s="60" t="str">
        <f>IF(A189="","",N189-M189)</f>
      </c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60"/>
      <c r="AD189" s="60" t="str">
        <f>IF(A189="","",MAX(0,N189-AC189))</f>
      </c>
      <c r="AE189" s="54"/>
      <c r="AF189" s="54"/>
      <c r="AG189" s="54"/>
      <c r="AH189" s="58"/>
      <c r="AI189" s="58"/>
      <c r="AJ189" s="54" t="str">
        <f>IF(A189="","",IF(Y189="不合格","待异常处理",IF(Y189="待复检","待复检",IF(AA189="已Umstellung auf neues System","已完了",IF(AND(AH189&lt;&gt;"",AH189&lt;TODAY()),"期限超過","处理中")))))</f>
      </c>
      <c r="AK189" s="54"/>
      <c r="AL189" s="54"/>
    </row>
    <row r="190" ht="22" customHeight="true">
      <c r="A190" s="54"/>
      <c r="B190" s="58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60"/>
      <c r="N190" s="60"/>
      <c r="O190" s="60"/>
      <c r="P190" s="60"/>
      <c r="Q190" s="60"/>
      <c r="R190" s="60" t="str">
        <f>IF(A190="","",N190-M190)</f>
      </c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60"/>
      <c r="AD190" s="60" t="str">
        <f>IF(A190="","",MAX(0,N190-AC190))</f>
      </c>
      <c r="AE190" s="54"/>
      <c r="AF190" s="54"/>
      <c r="AG190" s="54"/>
      <c r="AH190" s="58"/>
      <c r="AI190" s="58"/>
      <c r="AJ190" s="54" t="str">
        <f>IF(A190="","",IF(Y190="不合格","待异常处理",IF(Y190="待复检","待复检",IF(AA190="已Umstellung auf neues System","已完了",IF(AND(AH190&lt;&gt;"",AH190&lt;TODAY()),"期限超過","处理中")))))</f>
      </c>
      <c r="AK190" s="54"/>
      <c r="AL190" s="54"/>
    </row>
    <row r="191" ht="22" customHeight="true">
      <c r="A191" s="54"/>
      <c r="B191" s="58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60"/>
      <c r="N191" s="60"/>
      <c r="O191" s="60"/>
      <c r="P191" s="60"/>
      <c r="Q191" s="60"/>
      <c r="R191" s="60" t="str">
        <f>IF(A191="","",N191-M191)</f>
      </c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60"/>
      <c r="AD191" s="60" t="str">
        <f>IF(A191="","",MAX(0,N191-AC191))</f>
      </c>
      <c r="AE191" s="54"/>
      <c r="AF191" s="54"/>
      <c r="AG191" s="54"/>
      <c r="AH191" s="58"/>
      <c r="AI191" s="58"/>
      <c r="AJ191" s="54" t="str">
        <f>IF(A191="","",IF(Y191="不合格","待异常处理",IF(Y191="待复检","待复检",IF(AA191="已Umstellung auf neues System","已完了",IF(AND(AH191&lt;&gt;"",AH191&lt;TODAY()),"期限超過","处理中")))))</f>
      </c>
      <c r="AK191" s="54"/>
      <c r="AL191" s="54"/>
    </row>
    <row r="192" ht="22" customHeight="true">
      <c r="A192" s="54"/>
      <c r="B192" s="58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60"/>
      <c r="N192" s="60"/>
      <c r="O192" s="60"/>
      <c r="P192" s="60"/>
      <c r="Q192" s="60"/>
      <c r="R192" s="60" t="str">
        <f>IF(A192="","",N192-M192)</f>
      </c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60"/>
      <c r="AD192" s="60" t="str">
        <f>IF(A192="","",MAX(0,N192-AC192))</f>
      </c>
      <c r="AE192" s="54"/>
      <c r="AF192" s="54"/>
      <c r="AG192" s="54"/>
      <c r="AH192" s="58"/>
      <c r="AI192" s="58"/>
      <c r="AJ192" s="54" t="str">
        <f>IF(A192="","",IF(Y192="不合格","待异常处理",IF(Y192="待复检","待复检",IF(AA192="已Umstellung auf neues System","已完了",IF(AND(AH192&lt;&gt;"",AH192&lt;TODAY()),"期限超過","处理中")))))</f>
      </c>
      <c r="AK192" s="54"/>
      <c r="AL192" s="54"/>
    </row>
    <row r="193" ht="22" customHeight="true">
      <c r="A193" s="54"/>
      <c r="B193" s="58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60"/>
      <c r="N193" s="60"/>
      <c r="O193" s="60"/>
      <c r="P193" s="60"/>
      <c r="Q193" s="60"/>
      <c r="R193" s="60" t="str">
        <f>IF(A193="","",N193-M193)</f>
      </c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60"/>
      <c r="AD193" s="60" t="str">
        <f>IF(A193="","",MAX(0,N193-AC193))</f>
      </c>
      <c r="AE193" s="54"/>
      <c r="AF193" s="54"/>
      <c r="AG193" s="54"/>
      <c r="AH193" s="58"/>
      <c r="AI193" s="58"/>
      <c r="AJ193" s="54" t="str">
        <f>IF(A193="","",IF(Y193="不合格","待异常处理",IF(Y193="待复检","待复检",IF(AA193="已Umstellung auf neues System","已完了",IF(AND(AH193&lt;&gt;"",AH193&lt;TODAY()),"期限超過","处理中")))))</f>
      </c>
      <c r="AK193" s="54"/>
      <c r="AL193" s="54"/>
    </row>
    <row r="194" ht="22" customHeight="true">
      <c r="A194" s="54"/>
      <c r="B194" s="58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60"/>
      <c r="N194" s="60"/>
      <c r="O194" s="60"/>
      <c r="P194" s="60"/>
      <c r="Q194" s="60"/>
      <c r="R194" s="60" t="str">
        <f>IF(A194="","",N194-M194)</f>
      </c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60"/>
      <c r="AD194" s="60" t="str">
        <f>IF(A194="","",MAX(0,N194-AC194))</f>
      </c>
      <c r="AE194" s="54"/>
      <c r="AF194" s="54"/>
      <c r="AG194" s="54"/>
      <c r="AH194" s="58"/>
      <c r="AI194" s="58"/>
      <c r="AJ194" s="54" t="str">
        <f>IF(A194="","",IF(Y194="不合格","待异常处理",IF(Y194="待复检","待复检",IF(AA194="已Umstellung auf neues System","已完了",IF(AND(AH194&lt;&gt;"",AH194&lt;TODAY()),"期限超過","处理中")))))</f>
      </c>
      <c r="AK194" s="54"/>
      <c r="AL194" s="54"/>
    </row>
    <row r="195" ht="22" customHeight="true">
      <c r="A195" s="54"/>
      <c r="B195" s="58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60"/>
      <c r="N195" s="60"/>
      <c r="O195" s="60"/>
      <c r="P195" s="60"/>
      <c r="Q195" s="60"/>
      <c r="R195" s="60" t="str">
        <f>IF(A195="","",N195-M195)</f>
      </c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60"/>
      <c r="AD195" s="60" t="str">
        <f>IF(A195="","",MAX(0,N195-AC195))</f>
      </c>
      <c r="AE195" s="54"/>
      <c r="AF195" s="54"/>
      <c r="AG195" s="54"/>
      <c r="AH195" s="58"/>
      <c r="AI195" s="58"/>
      <c r="AJ195" s="54" t="str">
        <f>IF(A195="","",IF(Y195="不合格","待异常处理",IF(Y195="待复检","待复检",IF(AA195="已Umstellung auf neues System","已完了",IF(AND(AH195&lt;&gt;"",AH195&lt;TODAY()),"期限超過","处理中")))))</f>
      </c>
      <c r="AK195" s="54"/>
      <c r="AL195" s="54"/>
    </row>
    <row r="196" ht="22" customHeight="true">
      <c r="A196" s="54"/>
      <c r="B196" s="58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60"/>
      <c r="N196" s="60"/>
      <c r="O196" s="60"/>
      <c r="P196" s="60"/>
      <c r="Q196" s="60"/>
      <c r="R196" s="60" t="str">
        <f>IF(A196="","",N196-M196)</f>
      </c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60"/>
      <c r="AD196" s="60" t="str">
        <f>IF(A196="","",MAX(0,N196-AC196))</f>
      </c>
      <c r="AE196" s="54"/>
      <c r="AF196" s="54"/>
      <c r="AG196" s="54"/>
      <c r="AH196" s="58"/>
      <c r="AI196" s="58"/>
      <c r="AJ196" s="54" t="str">
        <f>IF(A196="","",IF(Y196="不合格","待异常处理",IF(Y196="待复检","待复检",IF(AA196="已Umstellung auf neues System","已完了",IF(AND(AH196&lt;&gt;"",AH196&lt;TODAY()),"期限超過","处理中")))))</f>
      </c>
      <c r="AK196" s="54"/>
      <c r="AL196" s="54"/>
    </row>
    <row r="197" ht="22" customHeight="true">
      <c r="A197" s="54"/>
      <c r="B197" s="58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60"/>
      <c r="N197" s="60"/>
      <c r="O197" s="60"/>
      <c r="P197" s="60"/>
      <c r="Q197" s="60"/>
      <c r="R197" s="60" t="str">
        <f>IF(A197="","",N197-M197)</f>
      </c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60"/>
      <c r="AD197" s="60" t="str">
        <f>IF(A197="","",MAX(0,N197-AC197))</f>
      </c>
      <c r="AE197" s="54"/>
      <c r="AF197" s="54"/>
      <c r="AG197" s="54"/>
      <c r="AH197" s="58"/>
      <c r="AI197" s="58"/>
      <c r="AJ197" s="54" t="str">
        <f>IF(A197="","",IF(Y197="不合格","待异常处理",IF(Y197="待复检","待复检",IF(AA197="已Umstellung auf neues System","已完了",IF(AND(AH197&lt;&gt;"",AH197&lt;TODAY()),"期限超過","处理中")))))</f>
      </c>
      <c r="AK197" s="54"/>
      <c r="AL197" s="54"/>
    </row>
    <row r="198" ht="22" customHeight="true">
      <c r="A198" s="54"/>
      <c r="B198" s="58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60"/>
      <c r="N198" s="60"/>
      <c r="O198" s="60"/>
      <c r="P198" s="60"/>
      <c r="Q198" s="60"/>
      <c r="R198" s="60" t="str">
        <f>IF(A198="","",N198-M198)</f>
      </c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60"/>
      <c r="AD198" s="60" t="str">
        <f>IF(A198="","",MAX(0,N198-AC198))</f>
      </c>
      <c r="AE198" s="54"/>
      <c r="AF198" s="54"/>
      <c r="AG198" s="54"/>
      <c r="AH198" s="58"/>
      <c r="AI198" s="58"/>
      <c r="AJ198" s="54" t="str">
        <f>IF(A198="","",IF(Y198="不合格","待异常处理",IF(Y198="待复检","待复检",IF(AA198="已Umstellung auf neues System","已完了",IF(AND(AH198&lt;&gt;"",AH198&lt;TODAY()),"期限超過","处理中")))))</f>
      </c>
      <c r="AK198" s="54"/>
      <c r="AL198" s="54"/>
    </row>
    <row r="199" ht="22" customHeight="true">
      <c r="A199" s="54"/>
      <c r="B199" s="58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60"/>
      <c r="N199" s="60"/>
      <c r="O199" s="60"/>
      <c r="P199" s="60"/>
      <c r="Q199" s="60"/>
      <c r="R199" s="60" t="str">
        <f>IF(A199="","",N199-M199)</f>
      </c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60"/>
      <c r="AD199" s="60" t="str">
        <f>IF(A199="","",MAX(0,N199-AC199))</f>
      </c>
      <c r="AE199" s="54"/>
      <c r="AF199" s="54"/>
      <c r="AG199" s="54"/>
      <c r="AH199" s="58"/>
      <c r="AI199" s="58"/>
      <c r="AJ199" s="54" t="str">
        <f>IF(A199="","",IF(Y199="不合格","待异常处理",IF(Y199="待复检","待复检",IF(AA199="已Umstellung auf neues System","已完了",IF(AND(AH199&lt;&gt;"",AH199&lt;TODAY()),"期限超過","处理中")))))</f>
      </c>
      <c r="AK199" s="54"/>
      <c r="AL199" s="54"/>
    </row>
    <row r="200" ht="22" customHeight="true">
      <c r="A200" s="54"/>
      <c r="B200" s="58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60"/>
      <c r="N200" s="60"/>
      <c r="O200" s="60"/>
      <c r="P200" s="60"/>
      <c r="Q200" s="60"/>
      <c r="R200" s="60" t="str">
        <f>IF(A200="","",N200-M200)</f>
      </c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60"/>
      <c r="AD200" s="60" t="str">
        <f>IF(A200="","",MAX(0,N200-AC200))</f>
      </c>
      <c r="AE200" s="54"/>
      <c r="AF200" s="54"/>
      <c r="AG200" s="54"/>
      <c r="AH200" s="58"/>
      <c r="AI200" s="58"/>
      <c r="AJ200" s="54" t="str">
        <f>IF(A200="","",IF(Y200="不合格","待异常处理",IF(Y200="待复检","待复检",IF(AA200="已Umstellung auf neues System","已完了",IF(AND(AH200&lt;&gt;"",AH200&lt;TODAY()),"期限超過","处理中")))))</f>
      </c>
      <c r="AK200" s="54"/>
      <c r="AL200" s="54"/>
    </row>
    <row r="201" ht="22" customHeight="true">
      <c r="A201" s="54"/>
      <c r="B201" s="58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60"/>
      <c r="N201" s="60"/>
      <c r="O201" s="60"/>
      <c r="P201" s="60"/>
      <c r="Q201" s="60"/>
      <c r="R201" s="60" t="str">
        <f>IF(A201="","",N201-M201)</f>
      </c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60"/>
      <c r="AD201" s="60" t="str">
        <f>IF(A201="","",MAX(0,N201-AC201))</f>
      </c>
      <c r="AE201" s="54"/>
      <c r="AF201" s="54"/>
      <c r="AG201" s="54"/>
      <c r="AH201" s="58"/>
      <c r="AI201" s="58"/>
      <c r="AJ201" s="54" t="str">
        <f>IF(A201="","",IF(Y201="不合格","待异常处理",IF(Y201="待复检","待复检",IF(AA201="已Umstellung auf neues System","已完了",IF(AND(AH201&lt;&gt;"",AH201&lt;TODAY()),"期限超過","处理中")))))</f>
      </c>
      <c r="AK201" s="54"/>
      <c r="AL201" s="54"/>
    </row>
    <row r="202" ht="22" customHeight="true">
      <c r="A202" s="54"/>
      <c r="B202" s="58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60"/>
      <c r="N202" s="60"/>
      <c r="O202" s="60"/>
      <c r="P202" s="60"/>
      <c r="Q202" s="60"/>
      <c r="R202" s="60" t="str">
        <f>IF(A202="","",N202-M202)</f>
      </c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60"/>
      <c r="AD202" s="60" t="str">
        <f>IF(A202="","",MAX(0,N202-AC202))</f>
      </c>
      <c r="AE202" s="54"/>
      <c r="AF202" s="54"/>
      <c r="AG202" s="54"/>
      <c r="AH202" s="58"/>
      <c r="AI202" s="58"/>
      <c r="AJ202" s="54" t="str">
        <f>IF(A202="","",IF(Y202="不合格","待异常处理",IF(Y202="待复检","待复检",IF(AA202="已Umstellung auf neues System","已完了",IF(AND(AH202&lt;&gt;"",AH202&lt;TODAY()),"期限超過","处理中")))))</f>
      </c>
      <c r="AK202" s="54"/>
      <c r="AL202" s="54"/>
    </row>
    <row r="203" ht="22" customHeight="true">
      <c r="A203" s="54"/>
      <c r="B203" s="58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60"/>
      <c r="N203" s="60"/>
      <c r="O203" s="60"/>
      <c r="P203" s="60"/>
      <c r="Q203" s="60"/>
      <c r="R203" s="60" t="str">
        <f>IF(A203="","",N203-M203)</f>
      </c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60"/>
      <c r="AD203" s="60" t="str">
        <f>IF(A203="","",MAX(0,N203-AC203))</f>
      </c>
      <c r="AE203" s="54"/>
      <c r="AF203" s="54"/>
      <c r="AG203" s="54"/>
      <c r="AH203" s="58"/>
      <c r="AI203" s="58"/>
      <c r="AJ203" s="54" t="str">
        <f>IF(A203="","",IF(Y203="不合格","待异常处理",IF(Y203="待复检","待复检",IF(AA203="已Umstellung auf neues System","已完了",IF(AND(AH203&lt;&gt;"",AH203&lt;TODAY()),"期限超過","处理中")))))</f>
      </c>
      <c r="AK203" s="54"/>
      <c r="AL203" s="54"/>
    </row>
    <row r="204" ht="22" customHeight="true">
      <c r="A204" s="54"/>
      <c r="B204" s="58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60"/>
      <c r="N204" s="60"/>
      <c r="O204" s="60"/>
      <c r="P204" s="60"/>
      <c r="Q204" s="60"/>
      <c r="R204" s="60" t="str">
        <f>IF(A204="","",N204-M204)</f>
      </c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60"/>
      <c r="AD204" s="60" t="str">
        <f>IF(A204="","",MAX(0,N204-AC204))</f>
      </c>
      <c r="AE204" s="54"/>
      <c r="AF204" s="54"/>
      <c r="AG204" s="54"/>
      <c r="AH204" s="58"/>
      <c r="AI204" s="58"/>
      <c r="AJ204" s="54" t="str">
        <f>IF(A204="","",IF(Y204="不合格","待异常处理",IF(Y204="待复检","待复检",IF(AA204="已Umstellung auf neues System","已完了",IF(AND(AH204&lt;&gt;"",AH204&lt;TODAY()),"期限超過","处理中")))))</f>
      </c>
      <c r="AK204" s="54"/>
      <c r="AL204" s="54"/>
    </row>
  </sheetData>
  <mergeCells count="2">
    <mergeCell ref="A1:AL1"/>
    <mergeCell ref="A2:AL2"/>
  </mergeCells>
  <conditionalFormatting sqref="Y5:Y204">
    <cfRule type="containsText" dxfId="0" priority="1" operator="containsText" text="不合格">
      <formula>NOT(ISERROR(SEARCH("不合格",Y5)))</formula>
    </cfRule>
    <cfRule type="containsText" dxfId="1" priority="2" operator="containsText" text="待复检">
      <formula>NOT(ISERROR(SEARCH("待复检",Y5)))</formula>
    </cfRule>
    <cfRule type="containsText" dxfId="2" priority="3" operator="containsText" text="合格">
      <formula>NOT(ISERROR(SEARCH("合格",Y5)))</formula>
    </cfRule>
  </conditionalFormatting>
  <conditionalFormatting sqref="AA5:AA204">
    <cfRule type="containsText" dxfId="3" priority="4" operator="containsText" text="未上架">
      <formula>NOT(ISERROR(SEARCH("未上架",AA5)))</formula>
    </cfRule>
    <cfRule type="containsText" dxfId="4" priority="5" operator="containsText" text="隔离">
      <formula>NOT(ISERROR(SEARCH("隔离",AA5)))</formula>
    </cfRule>
  </conditionalFormatting>
  <conditionalFormatting sqref="AJ5:AJ204">
    <cfRule type="containsText" dxfId="5" priority="6" operator="containsText" text="期限超過">
      <formula>NOT(ISERROR(SEARCH("期限超過",AJ5)))</formula>
    </cfRule>
    <cfRule type="containsText" dxfId="6" priority="7" operator="containsText" text="待异常处理">
      <formula>NOT(ISERROR(SEARCH("待异常处理",AJ5)))</formula>
    </cfRule>
    <cfRule type="containsText" dxfId="16" priority="9" operator="containsText" text="待复检">
      <formula>NOT(ISERROR(SEARCH("待复检",AJ5)))</formula>
    </cfRule>
  </conditionalFormatting>
  <conditionalFormatting sqref="AD5:AD204">
    <cfRule type="dataBar" priority="8">
      <dataBar>
        <cfvo type="min"/>
        <cfvo type="max"/>
        <color rgb="38BDF8"/>
      </dataBar>
      <extLst>
        <x:ext xmlns:x14="http://schemas.microsoft.com/office/spreadsheetml/2009/9/main" uri="{B025F937-C7B1-47D3-B67F-A62EFF666E3E}">
          <x14:id>{CF9BAE0B-3EFC-E4B1-7090-2A940CF4BBC1}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0">
    <dataValidation allowBlank="true" sqref="C5:C204" type="list">
      <formula1>"总部,华北事业部,Central Retail Unit,华南事业部,Auslandsgeschäft,Manufacturing Plant,E-Commerce-Team,售后中心"</formula1>
    </dataValidation>
    <dataValidation allowBlank="true" sqref="D5:D204" type="list">
      <formula1>"上海一仓,北京中心仓,广州Regionales DC,成都备件仓,天津冷链仓,Manufacturing Plant仓,退货处理仓,委外暂存仓"</formula1>
    </dataValidation>
    <dataValidation allowBlank="true" sqref="E5:E204" type="list">
      <formula1>"Platform A,Platform B,Receiving Area,Prufbereich,隔离区,冷链Receiving Area,退货暂存区,委外交接区"</formula1>
    </dataValidation>
    <dataValidation allowBlank="true" sqref="L5:L204" type="list">
      <formula1>"常规采购,Retoureneingang,Eingang aus Umlagerung,Fremdbearbeitung,生产入库,售后返修,客户来料,冷链/温控,寄售/VMI,紧急补货"</formula1>
    </dataValidation>
    <dataValidation allowBlank="true" sqref="S5:S204" type="list">
      <formula1>"件,箱,托,kg,m,卷,套,瓶,包"</formula1>
    </dataValidation>
    <dataValidation allowBlank="true" sqref="T5:T204" type="list">
      <formula1>"抽检,全检,免检,首件,复检,加严抽检"</formula1>
    </dataValidation>
    <dataValidation allowBlank="true" sqref="U5:X204" type="list">
      <formula1>"合格,不合格,不适用,確認待ちちちちちちちちちちちちちちち"</formula1>
    </dataValidation>
    <dataValidation allowBlank="true" sqref="Y5:Y204" type="list">
      <formula1>"合格,不合格,让步接收,待复检,免检"</formula1>
    </dataValidation>
    <dataValidation allowBlank="true" sqref="Z5:Z204" type="list">
      <formula1>"接收,拒收,退货,隔离,让步接收,返工/返修,供应商补货,待定"</formula1>
    </dataValidation>
    <dataValidation allowBlank="true" sqref="AA5:AA204" type="list">
      <formula1>"未上架,部分上架,已上架,隔离,不适用"</formula1>
    </dataValidation>
  </dataValidations>
  <pageMargins left="0.7" right="0.7" top="0.75" bottom="0.75" header="0.3" footer="0.3"/>
  <tableParts count="1">
    <tablePart r:id="R6865a8c9ad084bd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8" id="{CF9BAE0B-3EFC-E4B1-7090-2A940CF4BBC1}">
            <x14:dataBar gradient="1">
              <x14:cfvo type="min"/>
              <x14:cfvo type="max"/>
              <x14:fillColor rgb="38BDF8"/>
            </x14:dataBar>
          </x14:cfRule>
          <xm:sqref>AD5:AD204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3" min="1" width="14"/>
    <col customWidth="true" max="5" min="4" width="16"/>
    <col customWidth="true" max="6" min="6" width="20"/>
    <col customWidth="true" max="7" min="7" width="14"/>
    <col customWidth="true" max="8" min="8" width="12"/>
    <col customWidth="true" max="9" min="9" width="24"/>
    <col customWidth="true" max="10" min="10" width="8"/>
    <col customWidth="true" max="11" min="11" width="12"/>
    <col customWidth="true" max="13" min="12" width="24"/>
    <col customWidth="true" max="14" min="14" width="10"/>
    <col customWidth="true" max="15" min="15" width="18"/>
    <col customWidth="true" max="16" min="16" width="12"/>
  </cols>
  <sheetData>
    <row r="1" ht="32" customHeight="true">
      <c r="A1" s="8" t="s">
        <v>107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4" customHeight="true">
      <c r="A2" s="18" t="s">
        <v>197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/>
    <row r="4" ht="30" customHeight="true">
      <c r="A4" s="38" t="s">
        <v>108</v>
      </c>
      <c r="B4" s="38" t="s">
        <v>209</v>
      </c>
      <c r="C4" s="38" t="s">
        <v>210</v>
      </c>
      <c r="D4" s="38" t="s">
        <v>137</v>
      </c>
      <c r="E4" s="38" t="s">
        <v>211</v>
      </c>
      <c r="F4" s="38" t="s">
        <v>212</v>
      </c>
      <c r="G4" s="38" t="s">
        <v>147</v>
      </c>
      <c r="H4" s="38" t="s">
        <v>89</v>
      </c>
      <c r="I4" s="38" t="inlineStr">
        <is>
          <t>備考</t>
        </is>
      </c>
      <c r="J4" s="38" t="str">
        <v>单位</v>
      </c>
      <c r="K4" s="38" t="str">
        <v>判定</v>
      </c>
      <c r="L4" s="38" t="s">
        <v>109</v>
      </c>
      <c r="M4" s="38" t="s">
        <v>110</v>
      </c>
      <c r="N4" s="38" t="s">
        <v>103</v>
      </c>
      <c r="O4" s="38" t="s">
        <v>111</v>
      </c>
      <c r="P4" s="38" t="s">
        <v>112</v>
      </c>
    </row>
    <row r="5" ht="22" customHeight="true">
      <c r="A5" s="54" t="s">
        <v>5</v>
      </c>
      <c r="B5" s="54" t="str">
        <v>RC-2026-001</v>
      </c>
      <c r="C5" s="54" t="str">
        <v>MAT-1001</v>
      </c>
      <c r="D5" s="54" t="s">
        <v>11</v>
      </c>
      <c r="E5" s="54" t="s">
        <v>213</v>
      </c>
      <c r="F5" s="54" t="s">
        <v>11</v>
      </c>
      <c r="G5" s="54" t="s">
        <v>214</v>
      </c>
      <c r="H5" s="54" t="s">
        <v>125</v>
      </c>
      <c r="I5" s="54" t="s">
        <v>215</v>
      </c>
      <c r="J5" s="54" t="str">
        <v>件</v>
      </c>
      <c r="K5" s="54" t="str">
        <v>合格</v>
      </c>
      <c r="L5" s="54"/>
      <c r="M5" s="54"/>
      <c r="N5" s="54" t="str">
        <v>张伟</v>
      </c>
      <c r="O5" s="62" t="n">
        <v>46130.4375</v>
      </c>
      <c r="P5" s="54"/>
    </row>
    <row r="6" ht="22" customHeight="true">
      <c r="A6" s="54" t="s">
        <v>2</v>
      </c>
      <c r="B6" s="54" t="str">
        <v>RC-2026-001</v>
      </c>
      <c r="C6" s="54" t="str">
        <v>MAT-1001</v>
      </c>
      <c r="D6" s="54" t="s">
        <v>197</v>
      </c>
      <c r="E6" s="54" t="s">
        <v>216</v>
      </c>
      <c r="F6" s="54" t="s">
        <v>217</v>
      </c>
      <c r="G6" s="54" t="s">
        <v>218</v>
      </c>
      <c r="H6" s="54" t="s">
        <v>125</v>
      </c>
      <c r="I6" s="54" t="str">
        <v>无破损</v>
      </c>
      <c r="J6" s="54"/>
      <c r="K6" s="54" t="str">
        <v>合格</v>
      </c>
      <c r="L6" s="54"/>
      <c r="M6" s="54"/>
      <c r="N6" s="54" t="str">
        <v>张伟</v>
      </c>
      <c r="O6" s="62" t="n">
        <v>46130.447916666664</v>
      </c>
      <c r="P6" s="54"/>
    </row>
    <row r="7" ht="22" customHeight="true">
      <c r="A7" s="54" t="s">
        <v>6</v>
      </c>
      <c r="B7" s="54" t="str">
        <v>RC-2026-002</v>
      </c>
      <c r="C7" s="54" t="str">
        <v>MAT-2001</v>
      </c>
      <c r="D7" s="54" t="s">
        <v>11</v>
      </c>
      <c r="E7" s="54" t="s">
        <v>11</v>
      </c>
      <c r="F7" s="54" t="s">
        <v>167</v>
      </c>
      <c r="G7" s="54" t="s">
        <v>218</v>
      </c>
      <c r="H7" s="54" t="s">
        <v>125</v>
      </c>
      <c r="I7" s="54" t="s">
        <v>219</v>
      </c>
      <c r="J7" s="54" t="str">
        <v>件</v>
      </c>
      <c r="K7" s="54" t="str">
        <v>不合格</v>
      </c>
      <c r="L7" s="54" t="str">
        <v>外箱破损</v>
      </c>
      <c r="M7" s="54"/>
      <c r="N7" s="54" t="str">
        <v>周杰</v>
      </c>
      <c r="O7" s="62" t="n">
        <v>46130.47222222222</v>
      </c>
      <c r="P7" s="54" t="str">
        <v>待复检</v>
      </c>
    </row>
    <row r="8" ht="22" customHeight="true">
      <c r="A8" s="54" t="s">
        <v>3</v>
      </c>
      <c r="B8" s="54" t="str">
        <v>RC-2026-007</v>
      </c>
      <c r="C8" s="54" t="str">
        <v>MAT-5001</v>
      </c>
      <c r="D8" s="54" t="s">
        <v>11</v>
      </c>
      <c r="E8" s="54" t="s">
        <v>220</v>
      </c>
      <c r="F8" s="54" t="s">
        <v>221</v>
      </c>
      <c r="G8" s="54" t="s">
        <v>218</v>
      </c>
      <c r="H8" s="54" t="s">
        <v>11</v>
      </c>
      <c r="I8" s="54" t="str">
        <v>最高10.2℃</v>
      </c>
      <c r="J8" s="54" t="str">
        <v>℃</v>
      </c>
      <c r="K8" s="54" t="str">
        <v>不合格</v>
      </c>
      <c r="L8" s="54" t="str">
        <v>运输温度超限</v>
      </c>
      <c r="M8" s="54"/>
      <c r="N8" s="54" t="str">
        <v>孙宁</v>
      </c>
      <c r="O8" s="62" t="n">
        <v>46135.381944444445</v>
      </c>
      <c r="P8" s="54" t="str">
        <v>待复检</v>
      </c>
    </row>
    <row r="9" ht="22" customHeight="true">
      <c r="A9" s="54" t="s">
        <v>8</v>
      </c>
      <c r="B9" s="54"/>
      <c r="C9" s="54"/>
      <c r="D9" s="54" t="s">
        <v>11</v>
      </c>
      <c r="E9" s="54" t="s">
        <v>11</v>
      </c>
      <c r="F9" s="54" t="s">
        <v>178</v>
      </c>
      <c r="G9" s="54" t="s">
        <v>222</v>
      </c>
      <c r="H9" s="54" t="s">
        <v>11</v>
      </c>
      <c r="I9" s="54"/>
      <c r="J9" s="54"/>
      <c r="K9" s="54"/>
      <c r="L9" s="54"/>
      <c r="M9" s="54"/>
      <c r="N9" s="54"/>
      <c r="O9" s="62"/>
      <c r="P9" s="54"/>
    </row>
    <row r="10" ht="22" customHeight="true">
      <c r="A10" s="54" t="s">
        <v>9</v>
      </c>
      <c r="B10" s="54"/>
      <c r="C10" s="54"/>
      <c r="D10" s="54" t="s">
        <v>197</v>
      </c>
      <c r="E10" s="54" t="s">
        <v>197</v>
      </c>
      <c r="F10" s="54" t="s">
        <v>223</v>
      </c>
      <c r="G10" s="54" t="s">
        <v>218</v>
      </c>
      <c r="H10" s="54" t="s">
        <v>11</v>
      </c>
      <c r="I10" s="54" t="s">
        <v>224</v>
      </c>
      <c r="J10" s="54"/>
      <c r="K10" s="54"/>
      <c r="L10" s="54"/>
      <c r="M10" s="54"/>
      <c r="N10" s="54"/>
      <c r="O10" s="62"/>
      <c r="P10" s="54"/>
    </row>
    <row r="11" ht="22" customHeight="true">
      <c r="A11" s="54" t="s">
        <v>11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62"/>
      <c r="P11" s="54"/>
    </row>
    <row r="12" ht="22" customHeight="true">
      <c r="A12" s="54" t="s">
        <v>11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62"/>
      <c r="P12" s="54"/>
    </row>
    <row r="13" ht="22" customHeight="true">
      <c r="A13" s="54" t="s">
        <v>11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62"/>
      <c r="P13" s="54"/>
    </row>
    <row r="14" ht="22" customHeight="true">
      <c r="A14" s="54" t="s">
        <v>11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62"/>
      <c r="P14" s="54"/>
    </row>
    <row r="15" ht="22" customHeight="true">
      <c r="A15" s="54" t="s">
        <v>11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62"/>
      <c r="P15" s="54"/>
    </row>
    <row r="16" ht="22" customHeight="true">
      <c r="A16" s="54" t="s">
        <v>11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62"/>
      <c r="P16" s="54"/>
    </row>
    <row r="17" ht="22" customHeight="true">
      <c r="A17" s="54" t="s">
        <v>11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62"/>
      <c r="P17" s="54"/>
    </row>
    <row r="18" ht="22" customHeight="true">
      <c r="A18" s="54" t="s">
        <v>11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62"/>
      <c r="P18" s="54"/>
    </row>
    <row r="19" ht="22" customHeight="true">
      <c r="A19" s="54" t="s">
        <v>11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62"/>
      <c r="P19" s="54"/>
    </row>
    <row r="20" ht="22" customHeight="true">
      <c r="A20" s="54" t="s">
        <v>11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62"/>
      <c r="P20" s="54"/>
    </row>
    <row r="21" ht="22" customHeight="true">
      <c r="A21" s="54" t="s">
        <v>11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62"/>
      <c r="P21" s="54"/>
    </row>
    <row r="22" ht="22" customHeight="true">
      <c r="A22" s="54" t="s">
        <v>11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62"/>
      <c r="P22" s="54"/>
    </row>
    <row r="23" ht="22" customHeight="true">
      <c r="A23" s="54" t="s">
        <v>11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62"/>
      <c r="P23" s="54"/>
    </row>
    <row r="24" ht="22" customHeight="true">
      <c r="A24" s="54" t="s">
        <v>11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2"/>
      <c r="P24" s="54"/>
    </row>
    <row r="25" ht="22" customHeight="true">
      <c r="A25" s="54" t="s">
        <v>11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2"/>
      <c r="P25" s="54"/>
    </row>
    <row r="26" ht="22" customHeight="true">
      <c r="A26" s="54" t="s">
        <v>11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62"/>
      <c r="P26" s="54"/>
    </row>
    <row r="27" ht="22" customHeight="true">
      <c r="A27" s="54" t="s">
        <v>11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62"/>
      <c r="P27" s="54"/>
    </row>
    <row r="28" ht="22" customHeight="true">
      <c r="A28" s="54" t="s">
        <v>11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62"/>
      <c r="P28" s="54"/>
    </row>
    <row r="29" ht="22" customHeight="true">
      <c r="A29" s="54" t="s">
        <v>11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62"/>
      <c r="P29" s="54"/>
    </row>
    <row r="30" ht="22" customHeight="true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2"/>
      <c r="P30" s="54"/>
    </row>
    <row r="31" ht="22" customHeight="true">
      <c r="A31" s="54" t="s">
        <v>197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62"/>
      <c r="P31" s="54"/>
    </row>
    <row r="32" ht="22" customHeight="true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62"/>
      <c r="P32" s="54"/>
    </row>
    <row r="33" ht="22" customHeight="true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62"/>
      <c r="P33" s="54"/>
    </row>
    <row r="34" ht="22" customHeight="true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62"/>
      <c r="P34" s="54"/>
    </row>
    <row r="35" ht="22" customHeight="true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62"/>
      <c r="P35" s="54"/>
    </row>
    <row r="36" ht="22" customHeight="true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62"/>
      <c r="P36" s="54"/>
    </row>
    <row r="37" ht="22" customHeight="true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62"/>
      <c r="P37" s="54"/>
    </row>
    <row r="38" ht="22" customHeight="true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62"/>
      <c r="P38" s="54"/>
    </row>
    <row r="39" ht="22" customHeight="true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62"/>
      <c r="P39" s="54"/>
    </row>
    <row r="40" ht="22" customHeight="true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62"/>
      <c r="P40" s="54"/>
    </row>
    <row r="41" ht="22" customHeight="true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62"/>
      <c r="P41" s="54"/>
    </row>
    <row r="42" ht="22" customHeight="true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62"/>
      <c r="P42" s="54"/>
    </row>
    <row r="43" ht="22" customHeight="true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62"/>
      <c r="P43" s="54"/>
    </row>
    <row r="44" ht="22" customHeight="true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62"/>
      <c r="P44" s="54"/>
    </row>
    <row r="45" ht="22" customHeight="true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62"/>
      <c r="P45" s="54"/>
    </row>
    <row r="46" ht="22" customHeight="true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62"/>
      <c r="P46" s="54"/>
    </row>
    <row r="47" ht="22" customHeight="true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62"/>
      <c r="P47" s="54"/>
    </row>
    <row r="48" ht="22" customHeight="true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62"/>
      <c r="P48" s="54"/>
    </row>
    <row r="49" ht="22" customHeight="true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62"/>
      <c r="P49" s="54"/>
    </row>
    <row r="50" ht="22" customHeight="true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62"/>
      <c r="P50" s="54"/>
    </row>
    <row r="51" ht="22" customHeight="true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62"/>
      <c r="P51" s="54"/>
    </row>
    <row r="52" ht="22" customHeight="true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62"/>
      <c r="P52" s="54"/>
    </row>
    <row r="53" ht="22" customHeight="true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62"/>
      <c r="P53" s="54"/>
    </row>
    <row r="54" ht="22" customHeight="true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62"/>
      <c r="P54" s="54"/>
    </row>
    <row r="55" ht="22" customHeight="true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62"/>
      <c r="P55" s="54"/>
    </row>
    <row r="56" ht="22" customHeight="true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62"/>
      <c r="P56" s="54"/>
    </row>
    <row r="57" ht="22" customHeight="true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62"/>
      <c r="P57" s="54"/>
    </row>
    <row r="58" ht="22" customHeight="true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62"/>
      <c r="P58" s="54"/>
    </row>
    <row r="59" ht="22" customHeight="true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62"/>
      <c r="P59" s="54"/>
    </row>
    <row r="60" ht="22" customHeight="true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62"/>
      <c r="P60" s="54"/>
    </row>
    <row r="61" ht="22" customHeight="true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62"/>
      <c r="P61" s="54"/>
    </row>
    <row r="62" ht="22" customHeight="true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62"/>
      <c r="P62" s="54"/>
    </row>
    <row r="63" ht="22" customHeight="true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62"/>
      <c r="P63" s="54"/>
    </row>
    <row r="64" ht="22" customHeight="true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62"/>
      <c r="P64" s="54"/>
    </row>
    <row r="65" ht="22" customHeight="true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62"/>
      <c r="P65" s="54"/>
    </row>
    <row r="66" ht="22" customHeight="true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62"/>
      <c r="P66" s="54"/>
    </row>
    <row r="67" ht="22" customHeight="true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62"/>
      <c r="P67" s="54"/>
    </row>
    <row r="68" ht="22" customHeight="true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62"/>
      <c r="P68" s="54"/>
    </row>
    <row r="69" ht="22" customHeight="true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62"/>
      <c r="P69" s="54"/>
    </row>
    <row r="70" ht="22" customHeight="true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62"/>
      <c r="P70" s="54"/>
    </row>
    <row r="71" ht="22" customHeight="true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62"/>
      <c r="P71" s="54"/>
    </row>
    <row r="72" ht="22" customHeight="true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62"/>
      <c r="P72" s="54"/>
    </row>
    <row r="73" ht="22" customHeight="true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62"/>
      <c r="P73" s="54"/>
    </row>
    <row r="74" ht="22" customHeight="true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62"/>
      <c r="P74" s="54"/>
    </row>
    <row r="75" ht="22" customHeight="true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62"/>
      <c r="P75" s="54"/>
    </row>
    <row r="76" ht="22" customHeight="true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62"/>
      <c r="P76" s="54"/>
    </row>
    <row r="77" ht="22" customHeight="true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62"/>
      <c r="P77" s="54"/>
    </row>
    <row r="78" ht="22" customHeight="true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62"/>
      <c r="P78" s="54"/>
    </row>
    <row r="79" ht="22" customHeight="true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62"/>
      <c r="P79" s="54"/>
    </row>
    <row r="80" ht="22" customHeight="true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62"/>
      <c r="P80" s="54"/>
    </row>
    <row r="81" ht="22" customHeight="true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62"/>
      <c r="P81" s="54"/>
    </row>
    <row r="82" ht="22" customHeight="true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62"/>
      <c r="P82" s="54"/>
    </row>
    <row r="83" ht="22" customHeight="true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62"/>
      <c r="P83" s="54"/>
    </row>
    <row r="84" ht="22" customHeight="true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62"/>
      <c r="P84" s="54"/>
    </row>
    <row r="85" ht="22" customHeight="true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62"/>
      <c r="P85" s="54"/>
    </row>
    <row r="86" ht="22" customHeight="true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62"/>
      <c r="P86" s="54"/>
    </row>
    <row r="87" ht="22" customHeight="true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62"/>
      <c r="P87" s="54"/>
    </row>
    <row r="88" ht="22" customHeight="true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62"/>
      <c r="P88" s="54"/>
    </row>
    <row r="89" ht="22" customHeight="true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62"/>
      <c r="P89" s="54"/>
    </row>
    <row r="90" ht="22" customHeight="true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62"/>
      <c r="P90" s="54"/>
    </row>
    <row r="91" ht="22" customHeight="true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62"/>
      <c r="P91" s="54"/>
    </row>
    <row r="92" ht="22" customHeight="true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62"/>
      <c r="P92" s="54"/>
    </row>
    <row r="93" ht="22" customHeight="true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62"/>
      <c r="P93" s="54"/>
    </row>
    <row r="94" ht="22" customHeight="true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62"/>
      <c r="P94" s="54"/>
    </row>
    <row r="95" ht="22" customHeight="true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62"/>
      <c r="P95" s="54"/>
    </row>
    <row r="96" ht="22" customHeight="true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62"/>
      <c r="P96" s="54"/>
    </row>
    <row r="97" ht="22" customHeight="true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62"/>
      <c r="P97" s="54"/>
    </row>
    <row r="98" ht="22" customHeight="true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62"/>
      <c r="P98" s="54"/>
    </row>
    <row r="99" ht="22" customHeight="true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62"/>
      <c r="P99" s="54"/>
    </row>
    <row r="100" ht="22" customHeight="true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62"/>
      <c r="P100" s="54"/>
    </row>
    <row r="101" ht="22" customHeight="true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62"/>
      <c r="P101" s="54"/>
    </row>
    <row r="102" ht="22" customHeight="true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62"/>
      <c r="P102" s="54"/>
    </row>
    <row r="103" ht="22" customHeight="true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62"/>
      <c r="P103" s="54"/>
    </row>
    <row r="104" ht="22" customHeight="true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62"/>
      <c r="P104" s="54"/>
    </row>
    <row r="105" ht="22" customHeight="true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62"/>
      <c r="P105" s="54"/>
    </row>
    <row r="106" ht="22" customHeight="true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62"/>
      <c r="P106" s="54"/>
    </row>
    <row r="107" ht="22" customHeight="true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62"/>
      <c r="P107" s="54"/>
    </row>
    <row r="108" ht="22" customHeight="true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62"/>
      <c r="P108" s="54"/>
    </row>
    <row r="109" ht="22" customHeight="true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62"/>
      <c r="P109" s="54"/>
    </row>
    <row r="110" ht="22" customHeight="true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62"/>
      <c r="P110" s="54"/>
    </row>
    <row r="111" ht="22" customHeight="true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62"/>
      <c r="P111" s="54"/>
    </row>
    <row r="112" ht="22" customHeight="true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62"/>
      <c r="P112" s="54"/>
    </row>
    <row r="113" ht="22" customHeight="true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62"/>
      <c r="P113" s="54"/>
    </row>
    <row r="114" ht="22" customHeight="true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62"/>
      <c r="P114" s="54"/>
    </row>
    <row r="115" ht="22" customHeight="true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62"/>
      <c r="P115" s="54"/>
    </row>
    <row r="116" ht="22" customHeight="true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62"/>
      <c r="P116" s="54"/>
    </row>
    <row r="117" ht="22" customHeight="true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62"/>
      <c r="P117" s="54"/>
    </row>
    <row r="118" ht="22" customHeight="true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62"/>
      <c r="P118" s="54"/>
    </row>
    <row r="119" ht="22" customHeight="true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62"/>
      <c r="P119" s="54"/>
    </row>
    <row r="120" ht="22" customHeight="true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62"/>
      <c r="P120" s="54"/>
    </row>
    <row r="121" ht="22" customHeight="true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62"/>
      <c r="P121" s="54"/>
    </row>
    <row r="122" ht="22" customHeight="true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62"/>
      <c r="P122" s="54"/>
    </row>
    <row r="123" ht="22" customHeight="true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62"/>
      <c r="P123" s="54"/>
    </row>
    <row r="124" ht="22" customHeight="true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62"/>
      <c r="P124" s="54"/>
    </row>
    <row r="125" ht="22" customHeight="true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62"/>
      <c r="P125" s="54"/>
    </row>
    <row r="126" ht="22" customHeight="true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62"/>
      <c r="P126" s="54"/>
    </row>
    <row r="127" ht="22" customHeight="true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62"/>
      <c r="P127" s="54"/>
    </row>
    <row r="128" ht="22" customHeight="true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62"/>
      <c r="P128" s="54"/>
    </row>
    <row r="129" ht="22" customHeight="true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62"/>
      <c r="P129" s="54"/>
    </row>
    <row r="130" ht="22" customHeight="true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62"/>
      <c r="P130" s="54"/>
    </row>
    <row r="131" ht="22" customHeight="true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62"/>
      <c r="P131" s="54"/>
    </row>
    <row r="132" ht="22" customHeight="true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62"/>
      <c r="P132" s="54"/>
    </row>
    <row r="133" ht="22" customHeight="true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62"/>
      <c r="P133" s="54"/>
    </row>
    <row r="134" ht="22" customHeight="true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62"/>
      <c r="P134" s="54"/>
    </row>
    <row r="135" ht="22" customHeight="true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62"/>
      <c r="P135" s="54"/>
    </row>
    <row r="136" ht="22" customHeight="true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62"/>
      <c r="P136" s="54"/>
    </row>
    <row r="137" ht="22" customHeight="true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62"/>
      <c r="P137" s="54"/>
    </row>
    <row r="138" ht="22" customHeight="true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62"/>
      <c r="P138" s="54"/>
    </row>
    <row r="139" ht="22" customHeight="true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62"/>
      <c r="P139" s="54"/>
    </row>
    <row r="140" ht="22" customHeight="true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62"/>
      <c r="P140" s="54"/>
    </row>
    <row r="141" ht="22" customHeight="true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62"/>
      <c r="P141" s="54"/>
    </row>
    <row r="142" ht="22" customHeight="true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62"/>
      <c r="P142" s="54"/>
    </row>
    <row r="143" ht="22" customHeight="true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62"/>
      <c r="P143" s="54"/>
    </row>
    <row r="144" ht="22" customHeight="true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62"/>
      <c r="P144" s="54"/>
    </row>
    <row r="145" ht="22" customHeight="true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62"/>
      <c r="P145" s="54"/>
    </row>
    <row r="146" ht="22" customHeight="true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62"/>
      <c r="P146" s="54"/>
    </row>
    <row r="147" ht="22" customHeight="true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62"/>
      <c r="P147" s="54"/>
    </row>
    <row r="148" ht="22" customHeight="true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62"/>
      <c r="P148" s="54"/>
    </row>
    <row r="149" ht="22" customHeight="true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62"/>
      <c r="P149" s="54"/>
    </row>
    <row r="150" ht="22" customHeight="true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62"/>
      <c r="P150" s="54"/>
    </row>
    <row r="151" ht="22" customHeight="true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62"/>
      <c r="P151" s="54"/>
    </row>
    <row r="152" ht="22" customHeight="true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62"/>
      <c r="P152" s="54"/>
    </row>
    <row r="153" ht="22" customHeight="true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62"/>
      <c r="P153" s="54"/>
    </row>
    <row r="154" ht="22" customHeight="true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62"/>
      <c r="P154" s="54"/>
    </row>
    <row r="155" ht="22" customHeight="true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62"/>
      <c r="P155" s="54"/>
    </row>
    <row r="156" ht="22" customHeight="true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62"/>
      <c r="P156" s="54"/>
    </row>
    <row r="157" ht="22" customHeight="true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62"/>
      <c r="P157" s="54"/>
    </row>
    <row r="158" ht="22" customHeight="true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62"/>
      <c r="P158" s="54"/>
    </row>
    <row r="159" ht="22" customHeight="true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62"/>
      <c r="P159" s="54"/>
    </row>
    <row r="160" ht="22" customHeight="true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62"/>
      <c r="P160" s="54"/>
    </row>
    <row r="161" ht="22" customHeight="true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62"/>
      <c r="P161" s="54"/>
    </row>
    <row r="162" ht="22" customHeight="true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62"/>
      <c r="P162" s="54"/>
    </row>
    <row r="163" ht="22" customHeight="true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62"/>
      <c r="P163" s="54"/>
    </row>
    <row r="164" ht="22" customHeight="true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62"/>
      <c r="P164" s="54"/>
    </row>
    <row r="165" ht="22" customHeight="true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62"/>
      <c r="P165" s="54"/>
    </row>
    <row r="166" ht="22" customHeight="true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62"/>
      <c r="P166" s="54"/>
    </row>
    <row r="167" ht="22" customHeight="true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62"/>
      <c r="P167" s="54"/>
    </row>
    <row r="168" ht="22" customHeight="true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62"/>
      <c r="P168" s="54"/>
    </row>
    <row r="169" ht="22" customHeight="true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62"/>
      <c r="P169" s="54"/>
    </row>
    <row r="170" ht="22" customHeight="true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62"/>
      <c r="P170" s="54"/>
    </row>
    <row r="171" ht="22" customHeight="true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62"/>
      <c r="P171" s="54"/>
    </row>
    <row r="172" ht="22" customHeight="true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62"/>
      <c r="P172" s="54"/>
    </row>
    <row r="173" ht="22" customHeight="true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62"/>
      <c r="P173" s="54"/>
    </row>
    <row r="174" ht="22" customHeight="true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62"/>
      <c r="P174" s="54"/>
    </row>
    <row r="175" ht="22" customHeight="true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62"/>
      <c r="P175" s="54"/>
    </row>
    <row r="176" ht="22" customHeight="true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62"/>
      <c r="P176" s="54"/>
    </row>
    <row r="177" ht="22" customHeight="true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62"/>
      <c r="P177" s="54"/>
    </row>
    <row r="178" ht="22" customHeight="true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62"/>
      <c r="P178" s="54"/>
    </row>
    <row r="179" ht="22" customHeight="true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62"/>
      <c r="P179" s="54"/>
    </row>
    <row r="180" ht="22" customHeight="true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62"/>
      <c r="P180" s="54"/>
    </row>
    <row r="181" ht="22" customHeight="true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62"/>
      <c r="P181" s="54"/>
    </row>
    <row r="182" ht="22" customHeight="true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62"/>
      <c r="P182" s="54"/>
    </row>
    <row r="183" ht="22" customHeight="true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62"/>
      <c r="P183" s="54"/>
    </row>
    <row r="184" ht="22" customHeight="true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62"/>
      <c r="P184" s="54"/>
    </row>
    <row r="185" ht="22" customHeight="true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62"/>
      <c r="P185" s="54"/>
    </row>
    <row r="186" ht="22" customHeight="true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62"/>
      <c r="P186" s="54"/>
    </row>
    <row r="187" ht="22" customHeight="true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62"/>
      <c r="P187" s="54"/>
    </row>
    <row r="188" ht="22" customHeight="true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62"/>
      <c r="P188" s="54"/>
    </row>
    <row r="189" ht="22" customHeight="true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62"/>
      <c r="P189" s="54"/>
    </row>
    <row r="190" ht="22" customHeight="true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62"/>
      <c r="P190" s="54"/>
    </row>
    <row r="191" ht="22" customHeight="true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62"/>
      <c r="P191" s="54"/>
    </row>
    <row r="192" ht="22" customHeight="true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62"/>
      <c r="P192" s="54"/>
    </row>
    <row r="193" ht="22" customHeight="true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62"/>
      <c r="P193" s="54"/>
    </row>
    <row r="194" ht="22" customHeight="true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62"/>
      <c r="P194" s="54"/>
    </row>
    <row r="195" ht="22" customHeight="true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62"/>
      <c r="P195" s="54"/>
    </row>
    <row r="196" ht="22" customHeight="true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62"/>
      <c r="P196" s="54"/>
    </row>
    <row r="197" ht="22" customHeight="true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62"/>
      <c r="P197" s="54"/>
    </row>
    <row r="198" ht="22" customHeight="true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62"/>
      <c r="P198" s="54"/>
    </row>
    <row r="199" ht="22" customHeight="true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62"/>
      <c r="P199" s="54"/>
    </row>
    <row r="200" ht="22" customHeight="true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62"/>
      <c r="P200" s="54"/>
    </row>
    <row r="201" ht="22" customHeight="true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62"/>
      <c r="P201" s="54"/>
    </row>
    <row r="202" ht="22" customHeight="true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62"/>
      <c r="P202" s="54"/>
    </row>
    <row r="203" ht="22" customHeight="true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62"/>
      <c r="P203" s="54"/>
    </row>
    <row r="204" ht="22" customHeight="true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62"/>
      <c r="P204" s="54"/>
    </row>
  </sheetData>
  <mergeCells count="2">
    <mergeCell ref="A1:P1"/>
    <mergeCell ref="A2:P2"/>
  </mergeCells>
  <conditionalFormatting sqref="K5:K204">
    <cfRule type="containsText" dxfId="7" priority="1" operator="containsText" text="不合格">
      <formula>NOT(ISERROR(SEARCH("不合格",K5)))</formula>
    </cfRule>
    <cfRule type="containsText" dxfId="8" priority="2" operator="containsText" text="合格">
      <formula>NOT(ISERROR(SEARCH("合格",K5)))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sqref="E5:E204" type="list">
      <formula1>"数量核对,包装完整性,标签/条码,外观破损,规格型号,合格证/COA,批次/效期,温度记录,功能抽测,尺寸测量"</formula1>
    </dataValidation>
    <dataValidation allowBlank="true" sqref="K5:K204" type="list">
      <formula1>"合格,不合格,不适用,待复检"</formula1>
    </dataValidation>
    <dataValidation allowBlank="true" sqref="P5:P204" type="list">
      <formula1>"合格,不合格,待复检,不适用"</formula1>
    </dataValidation>
  </dataValidations>
  <pageMargins left="0.7" right="0.7" top="0.75" bottom="0.75" header="0.3" footer="0.3"/>
  <tableParts count="1">
    <tablePart r:id="R846413c2dfdb4878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5" min="1" width="14"/>
    <col customWidth="true" max="6" min="6" width="11"/>
    <col customWidth="true" max="8" min="7" width="14"/>
    <col customWidth="true" max="9" min="9" width="11"/>
    <col customWidth="true" max="15" min="10" width="12"/>
    <col customWidth="true" max="16" min="16" width="28"/>
  </cols>
  <sheetData>
    <row r="1" ht="32" customHeight="true">
      <c r="A1" s="8" t="str">
        <v>上架与库位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4" customHeight="true">
      <c r="A2" s="18" t="str">
        <v>把检验放行后的上架任务、实际库位、待上架数量和期限超過状態单独跟踪。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/>
    <row r="4" ht="30" customHeight="true">
      <c r="A4" s="38" t="str">
        <v>上架任务号</v>
      </c>
      <c r="B4" s="38" t="str">
        <v>记录编号</v>
      </c>
      <c r="C4" s="38" t="str">
        <v>仓库</v>
      </c>
      <c r="D4" s="38" t="str">
        <v>業務シーン</v>
      </c>
      <c r="E4" s="38" t="s">
        <v>96</v>
      </c>
      <c r="F4" s="38" t="str">
        <v>收货数量</v>
      </c>
      <c r="G4" s="38" t="str">
        <v>推荐库位</v>
      </c>
      <c r="H4" s="38" t="str">
        <v>实际库位</v>
      </c>
      <c r="I4" s="38" t="str">
        <v>上架数量</v>
      </c>
      <c r="J4" s="38" t="str">
        <v>待上架数量</v>
      </c>
      <c r="K4" s="38" t="str">
        <v>上架担当者</v>
      </c>
      <c r="L4" s="38" t="str">
        <v>计划上架日期</v>
      </c>
      <c r="M4" s="38" t="str">
        <v>实际上架日期</v>
      </c>
      <c r="N4" s="38" t="str">
        <v>上架状態</v>
      </c>
      <c r="O4" s="38" t="str">
        <v>是否期限超過</v>
      </c>
      <c r="P4" s="38" t="s">
        <v>90</v>
      </c>
    </row>
    <row r="5" ht="22" customHeight="true">
      <c r="A5" s="54" t="str">
        <v>PUT-2026-001</v>
      </c>
      <c r="B5" s="54" t="str">
        <v>RC-2026-001</v>
      </c>
      <c r="C5" s="54" t="str">
        <v>上海一仓</v>
      </c>
      <c r="D5" s="54" t="str">
        <v>常规采购</v>
      </c>
      <c r="E5" s="54" t="str">
        <v>MAT-1001</v>
      </c>
      <c r="F5" s="60" t="n">
        <v>240</v>
      </c>
      <c r="G5" s="60" t="str">
        <v>A01-01-01</v>
      </c>
      <c r="H5" s="60" t="str">
        <v>A01-01-01</v>
      </c>
      <c r="I5" s="60" t="n">
        <v>240</v>
      </c>
      <c r="J5" s="60" t="n">
        <f>IF(A5="","",MAX(0,F5-I5))</f>
        <v>0</v>
      </c>
      <c r="K5" s="54" t="s">
        <v>113</v>
      </c>
      <c r="L5" s="58" t="n">
        <v>46130</v>
      </c>
      <c r="M5" s="58" t="n">
        <v>46130</v>
      </c>
      <c r="N5" s="54" t="str">
        <v>已上架</v>
      </c>
      <c r="O5" s="54" t="str">
        <f>IF(A5="","",IF(N5="已Umstellung auf neues System","已完了",IF(AND(L5&lt;&gt;"",L5&lt;TODAY()),"期限超過","正常")))</f>
        <v>已完了</v>
      </c>
      <c r="P5" s="54"/>
    </row>
    <row r="6" ht="22" customHeight="true">
      <c r="A6" s="54" t="str">
        <v>PUT-2026-002</v>
      </c>
      <c r="B6" s="54" t="str">
        <v>RC-2026-004</v>
      </c>
      <c r="C6" s="54" t="str">
        <v>广州Regionales DC</v>
      </c>
      <c r="D6" s="54" t="s">
        <v>81</v>
      </c>
      <c r="E6" s="54" t="str">
        <v>MAT-1001</v>
      </c>
      <c r="F6" s="60" t="n">
        <v>80</v>
      </c>
      <c r="G6" s="60" t="str">
        <v>A03-02-01</v>
      </c>
      <c r="H6" s="60" t="str">
        <v>A03-02-01</v>
      </c>
      <c r="I6" s="60" t="n">
        <v>60</v>
      </c>
      <c r="J6" s="60" t="n">
        <f>IF(A6="","",MAX(0,F6-I6))</f>
        <v>20</v>
      </c>
      <c r="K6" s="54" t="str">
        <v>陈飞</v>
      </c>
      <c r="L6" s="58" t="n">
        <v>46132</v>
      </c>
      <c r="M6" s="58"/>
      <c r="N6" s="54" t="str">
        <v>部分上架</v>
      </c>
      <c r="O6" s="54" t="str">
        <f>IF(A6="","",IF(N6="已Umstellung auf neues System","已完了",IF(AND(L6&lt;&gt;"",L6&lt;TODAY()),"期限超過","正常")))</f>
        <v>期限超過</v>
      </c>
      <c r="P6" s="54" t="str">
        <v>待补上架20件</v>
      </c>
    </row>
    <row r="7" ht="22" customHeight="true">
      <c r="A7" s="54" t="str">
        <v>PUT-2026-003</v>
      </c>
      <c r="B7" s="54" t="str">
        <v>RC-2026-006</v>
      </c>
      <c r="C7" s="54" t="str">
        <v>Manufacturing Plant仓</v>
      </c>
      <c r="D7" s="54" t="str">
        <v>生产入库</v>
      </c>
      <c r="E7" s="54" t="str">
        <v>MAT-3001</v>
      </c>
      <c r="F7" s="60" t="n">
        <v>150</v>
      </c>
      <c r="G7" s="60" t="str">
        <v>F02-01-01</v>
      </c>
      <c r="H7" s="60"/>
      <c r="I7" s="60" t="n">
        <v>0</v>
      </c>
      <c r="J7" s="60" t="n">
        <f>IF(A7="","",MAX(0,F7-I7))</f>
        <v>150</v>
      </c>
      <c r="K7" s="54" t="s">
        <v>106</v>
      </c>
      <c r="L7" s="58" t="n">
        <v>46135</v>
      </c>
      <c r="M7" s="58"/>
      <c r="N7" s="54" t="str">
        <v>未上架</v>
      </c>
      <c r="O7" s="54" t="str">
        <f>IF(A7="","",IF(N7="已Umstellung auf neues System","已完了",IF(AND(L7&lt;&gt;"",L7&lt;TODAY()),"期限超過","正常")))</f>
        <v>期限超過</v>
      </c>
      <c r="P7" s="54" t="str">
        <v>等待库位确认</v>
      </c>
    </row>
    <row r="8" ht="22" customHeight="true">
      <c r="A8" s="54" t="str">
        <v>PUT-2026-004</v>
      </c>
      <c r="B8" s="54" t="str">
        <v>RC-2026-007</v>
      </c>
      <c r="C8" s="54" t="str">
        <v>天津冷链仓</v>
      </c>
      <c r="D8" s="54" t="str">
        <v>冷链/温控</v>
      </c>
      <c r="E8" s="54" t="str">
        <v>MAT-5001</v>
      </c>
      <c r="F8" s="60" t="n">
        <v>40</v>
      </c>
      <c r="G8" s="60" t="str">
        <v>C-Q-01</v>
      </c>
      <c r="H8" s="60" t="str">
        <v>C-Q-01</v>
      </c>
      <c r="I8" s="60" t="n">
        <v>0</v>
      </c>
      <c r="J8" s="60" t="n">
        <f>IF(A8="","",MAX(0,F8-I8))</f>
        <v>40</v>
      </c>
      <c r="K8" s="54" t="str">
        <v>韩冰</v>
      </c>
      <c r="L8" s="58" t="n">
        <v>46136</v>
      </c>
      <c r="M8" s="58"/>
      <c r="N8" s="54" t="str">
        <v>隔离</v>
      </c>
      <c r="O8" s="54" t="str">
        <f>IF(A8="","",IF(N8="已Umstellung auf neues System","已完了",IF(AND(L8&lt;&gt;"",L8&lt;TODAY()),"期限超過","正常")))</f>
        <v>期限超過</v>
      </c>
      <c r="P8" s="54" t="str">
        <v>温控异常，禁止上架</v>
      </c>
    </row>
    <row r="9" ht="22" customHeight="true">
      <c r="A9" s="54"/>
      <c r="B9" s="54"/>
      <c r="C9" s="54"/>
      <c r="D9" s="54"/>
      <c r="E9" s="54"/>
      <c r="F9" s="60"/>
      <c r="G9" s="60"/>
      <c r="H9" s="60"/>
      <c r="I9" s="60"/>
      <c r="J9" s="60" t="str">
        <f>IF(A9="","",MAX(0,F9-I9))</f>
      </c>
      <c r="K9" s="54"/>
      <c r="L9" s="58"/>
      <c r="M9" s="58"/>
      <c r="N9" s="54"/>
      <c r="O9" s="54" t="str">
        <f>IF(A9="","",IF(N9="已Umstellung auf neues System","已完了",IF(AND(L9&lt;&gt;"",L9&lt;TODAY()),"期限超過","正常")))</f>
      </c>
      <c r="P9" s="54"/>
    </row>
    <row r="10" ht="22" customHeight="true">
      <c r="A10" s="54"/>
      <c r="B10" s="54"/>
      <c r="C10" s="54"/>
      <c r="D10" s="54"/>
      <c r="E10" s="54"/>
      <c r="F10" s="60"/>
      <c r="G10" s="60"/>
      <c r="H10" s="60"/>
      <c r="I10" s="60"/>
      <c r="J10" s="60" t="str">
        <f>IF(A10="","",MAX(0,F10-I10))</f>
      </c>
      <c r="K10" s="54"/>
      <c r="L10" s="58"/>
      <c r="M10" s="58"/>
      <c r="N10" s="54"/>
      <c r="O10" s="54" t="str">
        <f>IF(A10="","",IF(N10="已Umstellung auf neues System","已完了",IF(AND(L10&lt;&gt;"",L10&lt;TODAY()),"期限超過","正常")))</f>
      </c>
      <c r="P10" s="54"/>
    </row>
    <row r="11" ht="22" customHeight="true">
      <c r="A11" s="54"/>
      <c r="B11" s="54"/>
      <c r="C11" s="54"/>
      <c r="D11" s="54"/>
      <c r="E11" s="54"/>
      <c r="F11" s="60"/>
      <c r="G11" s="60"/>
      <c r="H11" s="60"/>
      <c r="I11" s="60"/>
      <c r="J11" s="60" t="str">
        <f>IF(A11="","",MAX(0,F11-I11))</f>
      </c>
      <c r="K11" s="54"/>
      <c r="L11" s="58"/>
      <c r="M11" s="58"/>
      <c r="N11" s="54"/>
      <c r="O11" s="54" t="str">
        <f>IF(A11="","",IF(N11="已Umstellung auf neues System","已完了",IF(AND(L11&lt;&gt;"",L11&lt;TODAY()),"期限超過","正常")))</f>
      </c>
      <c r="P11" s="54"/>
    </row>
    <row r="12" ht="22" customHeight="true">
      <c r="A12" s="54"/>
      <c r="B12" s="54"/>
      <c r="C12" s="54"/>
      <c r="D12" s="54"/>
      <c r="E12" s="54"/>
      <c r="F12" s="60"/>
      <c r="G12" s="60"/>
      <c r="H12" s="60"/>
      <c r="I12" s="60"/>
      <c r="J12" s="60" t="str">
        <f>IF(A12="","",MAX(0,F12-I12))</f>
      </c>
      <c r="K12" s="54"/>
      <c r="L12" s="58"/>
      <c r="M12" s="58"/>
      <c r="N12" s="54"/>
      <c r="O12" s="54" t="str">
        <f>IF(A12="","",IF(N12="已Umstellung auf neues System","已完了",IF(AND(L12&lt;&gt;"",L12&lt;TODAY()),"期限超過","正常")))</f>
      </c>
      <c r="P12" s="54"/>
    </row>
    <row r="13" ht="22" customHeight="true">
      <c r="A13" s="54"/>
      <c r="B13" s="54"/>
      <c r="C13" s="54"/>
      <c r="D13" s="54"/>
      <c r="E13" s="54"/>
      <c r="F13" s="60"/>
      <c r="G13" s="60"/>
      <c r="H13" s="60"/>
      <c r="I13" s="60"/>
      <c r="J13" s="60" t="str">
        <f>IF(A13="","",MAX(0,F13-I13))</f>
      </c>
      <c r="K13" s="54"/>
      <c r="L13" s="58"/>
      <c r="M13" s="58"/>
      <c r="N13" s="54"/>
      <c r="O13" s="54" t="str">
        <f>IF(A13="","",IF(N13="已Umstellung auf neues System","已完了",IF(AND(L13&lt;&gt;"",L13&lt;TODAY()),"期限超過","正常")))</f>
      </c>
      <c r="P13" s="54"/>
    </row>
    <row r="14" ht="22" customHeight="true">
      <c r="A14" s="54"/>
      <c r="B14" s="54"/>
      <c r="C14" s="54"/>
      <c r="D14" s="54"/>
      <c r="E14" s="54"/>
      <c r="F14" s="60"/>
      <c r="G14" s="60"/>
      <c r="H14" s="60"/>
      <c r="I14" s="60"/>
      <c r="J14" s="60" t="str">
        <f>IF(A14="","",MAX(0,F14-I14))</f>
      </c>
      <c r="K14" s="54"/>
      <c r="L14" s="58"/>
      <c r="M14" s="58"/>
      <c r="N14" s="54"/>
      <c r="O14" s="54" t="str">
        <f>IF(A14="","",IF(N14="已Umstellung auf neues System","已完了",IF(AND(L14&lt;&gt;"",L14&lt;TODAY()),"期限超過","正常")))</f>
      </c>
      <c r="P14" s="54"/>
    </row>
    <row r="15" ht="22" customHeight="true">
      <c r="A15" s="54"/>
      <c r="B15" s="54"/>
      <c r="C15" s="54"/>
      <c r="D15" s="54"/>
      <c r="E15" s="54"/>
      <c r="F15" s="60"/>
      <c r="G15" s="60"/>
      <c r="H15" s="60"/>
      <c r="I15" s="60"/>
      <c r="J15" s="60" t="str">
        <f>IF(A15="","",MAX(0,F15-I15))</f>
      </c>
      <c r="K15" s="54"/>
      <c r="L15" s="58"/>
      <c r="M15" s="58"/>
      <c r="N15" s="54"/>
      <c r="O15" s="54" t="str">
        <f>IF(A15="","",IF(N15="已Umstellung auf neues System","已完了",IF(AND(L15&lt;&gt;"",L15&lt;TODAY()),"期限超過","正常")))</f>
      </c>
      <c r="P15" s="54"/>
    </row>
    <row r="16" ht="22" customHeight="true">
      <c r="A16" s="54"/>
      <c r="B16" s="54"/>
      <c r="C16" s="54"/>
      <c r="D16" s="54"/>
      <c r="E16" s="54"/>
      <c r="F16" s="60"/>
      <c r="G16" s="60"/>
      <c r="H16" s="60"/>
      <c r="I16" s="60"/>
      <c r="J16" s="60" t="str">
        <f>IF(A16="","",MAX(0,F16-I16))</f>
      </c>
      <c r="K16" s="54"/>
      <c r="L16" s="58"/>
      <c r="M16" s="58"/>
      <c r="N16" s="54"/>
      <c r="O16" s="54" t="str">
        <f>IF(A16="","",IF(N16="已Umstellung auf neues System","已完了",IF(AND(L16&lt;&gt;"",L16&lt;TODAY()),"期限超過","正常")))</f>
      </c>
      <c r="P16" s="54"/>
    </row>
    <row r="17" ht="22" customHeight="true">
      <c r="A17" s="54"/>
      <c r="B17" s="54"/>
      <c r="C17" s="54"/>
      <c r="D17" s="54"/>
      <c r="E17" s="54"/>
      <c r="F17" s="60"/>
      <c r="G17" s="60"/>
      <c r="H17" s="60"/>
      <c r="I17" s="60"/>
      <c r="J17" s="60" t="str">
        <f>IF(A17="","",MAX(0,F17-I17))</f>
      </c>
      <c r="K17" s="54"/>
      <c r="L17" s="58"/>
      <c r="M17" s="58"/>
      <c r="N17" s="54"/>
      <c r="O17" s="54" t="str">
        <f>IF(A17="","",IF(N17="已Umstellung auf neues System","已完了",IF(AND(L17&lt;&gt;"",L17&lt;TODAY()),"期限超過","正常")))</f>
      </c>
      <c r="P17" s="54"/>
    </row>
    <row r="18" ht="22" customHeight="true">
      <c r="A18" s="54"/>
      <c r="B18" s="54"/>
      <c r="C18" s="54"/>
      <c r="D18" s="54"/>
      <c r="E18" s="54"/>
      <c r="F18" s="60"/>
      <c r="G18" s="60"/>
      <c r="H18" s="60"/>
      <c r="I18" s="60"/>
      <c r="J18" s="60" t="str">
        <f>IF(A18="","",MAX(0,F18-I18))</f>
      </c>
      <c r="K18" s="54"/>
      <c r="L18" s="58"/>
      <c r="M18" s="58"/>
      <c r="N18" s="54"/>
      <c r="O18" s="54" t="str">
        <f>IF(A18="","",IF(N18="已Umstellung auf neues System","已完了",IF(AND(L18&lt;&gt;"",L18&lt;TODAY()),"期限超過","正常")))</f>
      </c>
      <c r="P18" s="54"/>
    </row>
    <row r="19" ht="22" customHeight="true">
      <c r="A19" s="54"/>
      <c r="B19" s="54"/>
      <c r="C19" s="54"/>
      <c r="D19" s="54"/>
      <c r="E19" s="54"/>
      <c r="F19" s="60"/>
      <c r="G19" s="60"/>
      <c r="H19" s="60"/>
      <c r="I19" s="60"/>
      <c r="J19" s="60" t="str">
        <f>IF(A19="","",MAX(0,F19-I19))</f>
      </c>
      <c r="K19" s="54"/>
      <c r="L19" s="58"/>
      <c r="M19" s="58"/>
      <c r="N19" s="54"/>
      <c r="O19" s="54" t="str">
        <f>IF(A19="","",IF(N19="已Umstellung auf neues System","已完了",IF(AND(L19&lt;&gt;"",L19&lt;TODAY()),"期限超過","正常")))</f>
      </c>
      <c r="P19" s="54"/>
    </row>
    <row r="20" ht="22" customHeight="true">
      <c r="A20" s="54"/>
      <c r="B20" s="54"/>
      <c r="C20" s="54"/>
      <c r="D20" s="54"/>
      <c r="E20" s="54"/>
      <c r="F20" s="60"/>
      <c r="G20" s="60"/>
      <c r="H20" s="60"/>
      <c r="I20" s="60"/>
      <c r="J20" s="60" t="str">
        <f>IF(A20="","",MAX(0,F20-I20))</f>
      </c>
      <c r="K20" s="54"/>
      <c r="L20" s="58"/>
      <c r="M20" s="58"/>
      <c r="N20" s="54"/>
      <c r="O20" s="54" t="str">
        <f>IF(A20="","",IF(N20="已Umstellung auf neues System","已完了",IF(AND(L20&lt;&gt;"",L20&lt;TODAY()),"期限超過","正常")))</f>
      </c>
      <c r="P20" s="54"/>
    </row>
    <row r="21" ht="22" customHeight="true">
      <c r="A21" s="54"/>
      <c r="B21" s="54"/>
      <c r="C21" s="54"/>
      <c r="D21" s="54"/>
      <c r="E21" s="54"/>
      <c r="F21" s="60"/>
      <c r="G21" s="60"/>
      <c r="H21" s="60"/>
      <c r="I21" s="60"/>
      <c r="J21" s="60" t="str">
        <f>IF(A21="","",MAX(0,F21-I21))</f>
      </c>
      <c r="K21" s="54"/>
      <c r="L21" s="58"/>
      <c r="M21" s="58"/>
      <c r="N21" s="54"/>
      <c r="O21" s="54" t="str">
        <f>IF(A21="","",IF(N21="已Umstellung auf neues System","已完了",IF(AND(L21&lt;&gt;"",L21&lt;TODAY()),"期限超過","正常")))</f>
      </c>
      <c r="P21" s="54"/>
    </row>
    <row r="22" ht="22" customHeight="true">
      <c r="A22" s="54"/>
      <c r="B22" s="54"/>
      <c r="C22" s="54"/>
      <c r="D22" s="54"/>
      <c r="E22" s="54"/>
      <c r="F22" s="60"/>
      <c r="G22" s="60"/>
      <c r="H22" s="60"/>
      <c r="I22" s="60"/>
      <c r="J22" s="60" t="str">
        <f>IF(A22="","",MAX(0,F22-I22))</f>
      </c>
      <c r="K22" s="54"/>
      <c r="L22" s="58"/>
      <c r="M22" s="58"/>
      <c r="N22" s="54"/>
      <c r="O22" s="54" t="str">
        <f>IF(A22="","",IF(N22="已Umstellung auf neues System","已完了",IF(AND(L22&lt;&gt;"",L22&lt;TODAY()),"期限超過","正常")))</f>
      </c>
      <c r="P22" s="54"/>
    </row>
    <row r="23" ht="22" customHeight="true">
      <c r="A23" s="54"/>
      <c r="B23" s="54"/>
      <c r="C23" s="54"/>
      <c r="D23" s="54"/>
      <c r="E23" s="54"/>
      <c r="F23" s="60"/>
      <c r="G23" s="60"/>
      <c r="H23" s="60"/>
      <c r="I23" s="60"/>
      <c r="J23" s="60" t="str">
        <f>IF(A23="","",MAX(0,F23-I23))</f>
      </c>
      <c r="K23" s="54"/>
      <c r="L23" s="58"/>
      <c r="M23" s="58"/>
      <c r="N23" s="54"/>
      <c r="O23" s="54" t="str">
        <f>IF(A23="","",IF(N23="已Umstellung auf neues System","已完了",IF(AND(L23&lt;&gt;"",L23&lt;TODAY()),"期限超過","正常")))</f>
      </c>
      <c r="P23" s="54"/>
    </row>
    <row r="24" ht="22" customHeight="true">
      <c r="A24" s="54"/>
      <c r="B24" s="54"/>
      <c r="C24" s="54"/>
      <c r="D24" s="54"/>
      <c r="E24" s="54"/>
      <c r="F24" s="60"/>
      <c r="G24" s="60"/>
      <c r="H24" s="60"/>
      <c r="I24" s="60"/>
      <c r="J24" s="60" t="str">
        <f>IF(A24="","",MAX(0,F24-I24))</f>
      </c>
      <c r="K24" s="54"/>
      <c r="L24" s="58"/>
      <c r="M24" s="58"/>
      <c r="N24" s="54"/>
      <c r="O24" s="54" t="str">
        <f>IF(A24="","",IF(N24="已Umstellung auf neues System","已完了",IF(AND(L24&lt;&gt;"",L24&lt;TODAY()),"期限超過","正常")))</f>
      </c>
      <c r="P24" s="54"/>
    </row>
    <row r="25" ht="22" customHeight="true">
      <c r="A25" s="54"/>
      <c r="B25" s="54"/>
      <c r="C25" s="54"/>
      <c r="D25" s="54"/>
      <c r="E25" s="54"/>
      <c r="F25" s="60"/>
      <c r="G25" s="60"/>
      <c r="H25" s="60"/>
      <c r="I25" s="60"/>
      <c r="J25" s="60" t="str">
        <f>IF(A25="","",MAX(0,F25-I25))</f>
      </c>
      <c r="K25" s="54"/>
      <c r="L25" s="58"/>
      <c r="M25" s="58"/>
      <c r="N25" s="54"/>
      <c r="O25" s="54" t="str">
        <f>IF(A25="","",IF(N25="已Umstellung auf neues System","已完了",IF(AND(L25&lt;&gt;"",L25&lt;TODAY()),"期限超過","正常")))</f>
      </c>
      <c r="P25" s="54"/>
    </row>
    <row r="26" ht="22" customHeight="true">
      <c r="A26" s="54"/>
      <c r="B26" s="54"/>
      <c r="C26" s="54"/>
      <c r="D26" s="54"/>
      <c r="E26" s="54"/>
      <c r="F26" s="60"/>
      <c r="G26" s="60"/>
      <c r="H26" s="60"/>
      <c r="I26" s="60"/>
      <c r="J26" s="60" t="str">
        <f>IF(A26="","",MAX(0,F26-I26))</f>
      </c>
      <c r="K26" s="54"/>
      <c r="L26" s="58"/>
      <c r="M26" s="58"/>
      <c r="N26" s="54"/>
      <c r="O26" s="54" t="str">
        <f>IF(A26="","",IF(N26="已Umstellung auf neues System","已完了",IF(AND(L26&lt;&gt;"",L26&lt;TODAY()),"期限超過","正常")))</f>
      </c>
      <c r="P26" s="54"/>
    </row>
    <row r="27" ht="22" customHeight="true">
      <c r="A27" s="54"/>
      <c r="B27" s="54"/>
      <c r="C27" s="54"/>
      <c r="D27" s="54"/>
      <c r="E27" s="54"/>
      <c r="F27" s="60"/>
      <c r="G27" s="60"/>
      <c r="H27" s="60"/>
      <c r="I27" s="60"/>
      <c r="J27" s="60" t="str">
        <f>IF(A27="","",MAX(0,F27-I27))</f>
      </c>
      <c r="K27" s="54"/>
      <c r="L27" s="58"/>
      <c r="M27" s="58"/>
      <c r="N27" s="54"/>
      <c r="O27" s="54" t="str">
        <f>IF(A27="","",IF(N27="已Umstellung auf neues System","已完了",IF(AND(L27&lt;&gt;"",L27&lt;TODAY()),"期限超過","正常")))</f>
      </c>
      <c r="P27" s="54"/>
    </row>
    <row r="28" ht="22" customHeight="true">
      <c r="A28" s="54"/>
      <c r="B28" s="54"/>
      <c r="C28" s="54"/>
      <c r="D28" s="54"/>
      <c r="E28" s="54"/>
      <c r="F28" s="60"/>
      <c r="G28" s="60"/>
      <c r="H28" s="60"/>
      <c r="I28" s="60"/>
      <c r="J28" s="60" t="str">
        <f>IF(A28="","",MAX(0,F28-I28))</f>
      </c>
      <c r="K28" s="54"/>
      <c r="L28" s="58"/>
      <c r="M28" s="58"/>
      <c r="N28" s="54"/>
      <c r="O28" s="54" t="str">
        <f>IF(A28="","",IF(N28="已Umstellung auf neues System","已完了",IF(AND(L28&lt;&gt;"",L28&lt;TODAY()),"期限超過","正常")))</f>
      </c>
      <c r="P28" s="54"/>
    </row>
    <row r="29" ht="22" customHeight="true">
      <c r="A29" s="54"/>
      <c r="B29" s="54"/>
      <c r="C29" s="54"/>
      <c r="D29" s="54"/>
      <c r="E29" s="54"/>
      <c r="F29" s="60"/>
      <c r="G29" s="60"/>
      <c r="H29" s="60"/>
      <c r="I29" s="60"/>
      <c r="J29" s="60" t="str">
        <f>IF(A29="","",MAX(0,F29-I29))</f>
      </c>
      <c r="K29" s="54"/>
      <c r="L29" s="58"/>
      <c r="M29" s="58"/>
      <c r="N29" s="54"/>
      <c r="O29" s="54" t="str">
        <f>IF(A29="","",IF(N29="已Umstellung auf neues System","已完了",IF(AND(L29&lt;&gt;"",L29&lt;TODAY()),"期限超過","正常")))</f>
      </c>
      <c r="P29" s="54"/>
    </row>
    <row r="30" ht="22" customHeight="true">
      <c r="A30" s="54"/>
      <c r="B30" s="54"/>
      <c r="C30" s="54"/>
      <c r="D30" s="54"/>
      <c r="E30" s="54"/>
      <c r="F30" s="60"/>
      <c r="G30" s="60"/>
      <c r="H30" s="60"/>
      <c r="I30" s="60"/>
      <c r="J30" s="60" t="str">
        <f>IF(A30="","",MAX(0,F30-I30))</f>
      </c>
      <c r="K30" s="54"/>
      <c r="L30" s="58"/>
      <c r="M30" s="58"/>
      <c r="N30" s="54"/>
      <c r="O30" s="54" t="str">
        <f>IF(A30="","",IF(N30="已Umstellung auf neues System","已完了",IF(AND(L30&lt;&gt;"",L30&lt;TODAY()),"期限超過","正常")))</f>
      </c>
      <c r="P30" s="54"/>
    </row>
    <row r="31" ht="22" customHeight="true">
      <c r="A31" s="54"/>
      <c r="B31" s="54"/>
      <c r="C31" s="54"/>
      <c r="D31" s="54"/>
      <c r="E31" s="54"/>
      <c r="F31" s="60"/>
      <c r="G31" s="60"/>
      <c r="H31" s="60"/>
      <c r="I31" s="60"/>
      <c r="J31" s="60" t="str">
        <f>IF(A31="","",MAX(0,F31-I31))</f>
      </c>
      <c r="K31" s="54"/>
      <c r="L31" s="58"/>
      <c r="M31" s="58"/>
      <c r="N31" s="54"/>
      <c r="O31" s="54" t="str">
        <f>IF(A31="","",IF(N31="已Umstellung auf neues System","已完了",IF(AND(L31&lt;&gt;"",L31&lt;TODAY()),"期限超過","正常")))</f>
      </c>
      <c r="P31" s="54"/>
    </row>
    <row r="32" ht="22" customHeight="true">
      <c r="A32" s="54"/>
      <c r="B32" s="54"/>
      <c r="C32" s="54"/>
      <c r="D32" s="54"/>
      <c r="E32" s="54"/>
      <c r="F32" s="60"/>
      <c r="G32" s="60"/>
      <c r="H32" s="60"/>
      <c r="I32" s="60"/>
      <c r="J32" s="60" t="str">
        <f>IF(A32="","",MAX(0,F32-I32))</f>
      </c>
      <c r="K32" s="54"/>
      <c r="L32" s="58"/>
      <c r="M32" s="58"/>
      <c r="N32" s="54"/>
      <c r="O32" s="54" t="str">
        <f>IF(A32="","",IF(N32="已Umstellung auf neues System","已完了",IF(AND(L32&lt;&gt;"",L32&lt;TODAY()),"期限超過","正常")))</f>
      </c>
      <c r="P32" s="54"/>
    </row>
    <row r="33" ht="22" customHeight="true">
      <c r="A33" s="54"/>
      <c r="B33" s="54"/>
      <c r="C33" s="54"/>
      <c r="D33" s="54"/>
      <c r="E33" s="54"/>
      <c r="F33" s="60"/>
      <c r="G33" s="60"/>
      <c r="H33" s="60"/>
      <c r="I33" s="60"/>
      <c r="J33" s="60" t="str">
        <f>IF(A33="","",MAX(0,F33-I33))</f>
      </c>
      <c r="K33" s="54"/>
      <c r="L33" s="58"/>
      <c r="M33" s="58"/>
      <c r="N33" s="54"/>
      <c r="O33" s="54" t="str">
        <f>IF(A33="","",IF(N33="已Umstellung auf neues System","已完了",IF(AND(L33&lt;&gt;"",L33&lt;TODAY()),"期限超過","正常")))</f>
      </c>
      <c r="P33" s="54"/>
    </row>
    <row r="34" ht="22" customHeight="true">
      <c r="A34" s="54"/>
      <c r="B34" s="54"/>
      <c r="C34" s="54"/>
      <c r="D34" s="54"/>
      <c r="E34" s="54"/>
      <c r="F34" s="60"/>
      <c r="G34" s="60"/>
      <c r="H34" s="60"/>
      <c r="I34" s="60"/>
      <c r="J34" s="60" t="str">
        <f>IF(A34="","",MAX(0,F34-I34))</f>
      </c>
      <c r="K34" s="54"/>
      <c r="L34" s="58"/>
      <c r="M34" s="58"/>
      <c r="N34" s="54"/>
      <c r="O34" s="54" t="str">
        <f>IF(A34="","",IF(N34="已Umstellung auf neues System","已完了",IF(AND(L34&lt;&gt;"",L34&lt;TODAY()),"期限超過","正常")))</f>
      </c>
      <c r="P34" s="54"/>
    </row>
    <row r="35" ht="22" customHeight="true">
      <c r="A35" s="54"/>
      <c r="B35" s="54"/>
      <c r="C35" s="54"/>
      <c r="D35" s="54"/>
      <c r="E35" s="54"/>
      <c r="F35" s="60"/>
      <c r="G35" s="60"/>
      <c r="H35" s="60"/>
      <c r="I35" s="60"/>
      <c r="J35" s="60" t="str">
        <f>IF(A35="","",MAX(0,F35-I35))</f>
      </c>
      <c r="K35" s="54"/>
      <c r="L35" s="58"/>
      <c r="M35" s="58"/>
      <c r="N35" s="54"/>
      <c r="O35" s="54" t="str">
        <f>IF(A35="","",IF(N35="已Umstellung auf neues System","已完了",IF(AND(L35&lt;&gt;"",L35&lt;TODAY()),"期限超過","正常")))</f>
      </c>
      <c r="P35" s="54"/>
    </row>
    <row r="36" ht="22" customHeight="true">
      <c r="A36" s="54"/>
      <c r="B36" s="54"/>
      <c r="C36" s="54"/>
      <c r="D36" s="54"/>
      <c r="E36" s="54"/>
      <c r="F36" s="60"/>
      <c r="G36" s="60"/>
      <c r="H36" s="60"/>
      <c r="I36" s="60"/>
      <c r="J36" s="60" t="str">
        <f>IF(A36="","",MAX(0,F36-I36))</f>
      </c>
      <c r="K36" s="54"/>
      <c r="L36" s="58"/>
      <c r="M36" s="58"/>
      <c r="N36" s="54"/>
      <c r="O36" s="54" t="str">
        <f>IF(A36="","",IF(N36="已Umstellung auf neues System","已完了",IF(AND(L36&lt;&gt;"",L36&lt;TODAY()),"期限超過","正常")))</f>
      </c>
      <c r="P36" s="54"/>
    </row>
    <row r="37" ht="22" customHeight="true">
      <c r="A37" s="54"/>
      <c r="B37" s="54"/>
      <c r="C37" s="54"/>
      <c r="D37" s="54"/>
      <c r="E37" s="54"/>
      <c r="F37" s="60"/>
      <c r="G37" s="60"/>
      <c r="H37" s="60"/>
      <c r="I37" s="60"/>
      <c r="J37" s="60" t="str">
        <f>IF(A37="","",MAX(0,F37-I37))</f>
      </c>
      <c r="K37" s="54"/>
      <c r="L37" s="58"/>
      <c r="M37" s="58"/>
      <c r="N37" s="54"/>
      <c r="O37" s="54" t="str">
        <f>IF(A37="","",IF(N37="已Umstellung auf neues System","已完了",IF(AND(L37&lt;&gt;"",L37&lt;TODAY()),"期限超過","正常")))</f>
      </c>
      <c r="P37" s="54"/>
    </row>
    <row r="38" ht="22" customHeight="true">
      <c r="A38" s="54"/>
      <c r="B38" s="54"/>
      <c r="C38" s="54"/>
      <c r="D38" s="54"/>
      <c r="E38" s="54"/>
      <c r="F38" s="60"/>
      <c r="G38" s="60"/>
      <c r="H38" s="60"/>
      <c r="I38" s="60"/>
      <c r="J38" s="60" t="str">
        <f>IF(A38="","",MAX(0,F38-I38))</f>
      </c>
      <c r="K38" s="54"/>
      <c r="L38" s="58"/>
      <c r="M38" s="58"/>
      <c r="N38" s="54"/>
      <c r="O38" s="54" t="str">
        <f>IF(A38="","",IF(N38="已Umstellung auf neues System","已完了",IF(AND(L38&lt;&gt;"",L38&lt;TODAY()),"期限超過","正常")))</f>
      </c>
      <c r="P38" s="54"/>
    </row>
    <row r="39" ht="22" customHeight="true">
      <c r="A39" s="54"/>
      <c r="B39" s="54"/>
      <c r="C39" s="54"/>
      <c r="D39" s="54"/>
      <c r="E39" s="54"/>
      <c r="F39" s="60"/>
      <c r="G39" s="60"/>
      <c r="H39" s="60"/>
      <c r="I39" s="60"/>
      <c r="J39" s="60" t="str">
        <f>IF(A39="","",MAX(0,F39-I39))</f>
      </c>
      <c r="K39" s="54"/>
      <c r="L39" s="58"/>
      <c r="M39" s="58"/>
      <c r="N39" s="54"/>
      <c r="O39" s="54" t="str">
        <f>IF(A39="","",IF(N39="已Umstellung auf neues System","已完了",IF(AND(L39&lt;&gt;"",L39&lt;TODAY()),"期限超過","正常")))</f>
      </c>
      <c r="P39" s="54"/>
    </row>
    <row r="40" ht="22" customHeight="true">
      <c r="A40" s="54"/>
      <c r="B40" s="54"/>
      <c r="C40" s="54"/>
      <c r="D40" s="54"/>
      <c r="E40" s="54"/>
      <c r="F40" s="60"/>
      <c r="G40" s="60"/>
      <c r="H40" s="60"/>
      <c r="I40" s="60"/>
      <c r="J40" s="60" t="str">
        <f>IF(A40="","",MAX(0,F40-I40))</f>
      </c>
      <c r="K40" s="54"/>
      <c r="L40" s="58"/>
      <c r="M40" s="58"/>
      <c r="N40" s="54"/>
      <c r="O40" s="54" t="str">
        <f>IF(A40="","",IF(N40="已Umstellung auf neues System","已完了",IF(AND(L40&lt;&gt;"",L40&lt;TODAY()),"期限超過","正常")))</f>
      </c>
      <c r="P40" s="54"/>
    </row>
    <row r="41" ht="22" customHeight="true">
      <c r="A41" s="54"/>
      <c r="B41" s="54"/>
      <c r="C41" s="54"/>
      <c r="D41" s="54"/>
      <c r="E41" s="54"/>
      <c r="F41" s="60"/>
      <c r="G41" s="60"/>
      <c r="H41" s="60"/>
      <c r="I41" s="60"/>
      <c r="J41" s="60" t="str">
        <f>IF(A41="","",MAX(0,F41-I41))</f>
      </c>
      <c r="K41" s="54"/>
      <c r="L41" s="58"/>
      <c r="M41" s="58"/>
      <c r="N41" s="54"/>
      <c r="O41" s="54" t="str">
        <f>IF(A41="","",IF(N41="已Umstellung auf neues System","已完了",IF(AND(L41&lt;&gt;"",L41&lt;TODAY()),"期限超過","正常")))</f>
      </c>
      <c r="P41" s="54"/>
    </row>
    <row r="42" ht="22" customHeight="true">
      <c r="A42" s="54"/>
      <c r="B42" s="54"/>
      <c r="C42" s="54"/>
      <c r="D42" s="54"/>
      <c r="E42" s="54"/>
      <c r="F42" s="60"/>
      <c r="G42" s="60"/>
      <c r="H42" s="60"/>
      <c r="I42" s="60"/>
      <c r="J42" s="60" t="str">
        <f>IF(A42="","",MAX(0,F42-I42))</f>
      </c>
      <c r="K42" s="54"/>
      <c r="L42" s="58"/>
      <c r="M42" s="58"/>
      <c r="N42" s="54"/>
      <c r="O42" s="54" t="str">
        <f>IF(A42="","",IF(N42="已Umstellung auf neues System","已完了",IF(AND(L42&lt;&gt;"",L42&lt;TODAY()),"期限超過","正常")))</f>
      </c>
      <c r="P42" s="54"/>
    </row>
    <row r="43" ht="22" customHeight="true">
      <c r="A43" s="54"/>
      <c r="B43" s="54"/>
      <c r="C43" s="54"/>
      <c r="D43" s="54"/>
      <c r="E43" s="54"/>
      <c r="F43" s="60"/>
      <c r="G43" s="60"/>
      <c r="H43" s="60"/>
      <c r="I43" s="60"/>
      <c r="J43" s="60" t="str">
        <f>IF(A43="","",MAX(0,F43-I43))</f>
      </c>
      <c r="K43" s="54"/>
      <c r="L43" s="58"/>
      <c r="M43" s="58"/>
      <c r="N43" s="54"/>
      <c r="O43" s="54" t="str">
        <f>IF(A43="","",IF(N43="已Umstellung auf neues System","已完了",IF(AND(L43&lt;&gt;"",L43&lt;TODAY()),"期限超過","正常")))</f>
      </c>
      <c r="P43" s="54"/>
    </row>
    <row r="44" ht="22" customHeight="true">
      <c r="A44" s="54"/>
      <c r="B44" s="54"/>
      <c r="C44" s="54"/>
      <c r="D44" s="54"/>
      <c r="E44" s="54"/>
      <c r="F44" s="60"/>
      <c r="G44" s="60"/>
      <c r="H44" s="60"/>
      <c r="I44" s="60"/>
      <c r="J44" s="60" t="str">
        <f>IF(A44="","",MAX(0,F44-I44))</f>
      </c>
      <c r="K44" s="54"/>
      <c r="L44" s="58"/>
      <c r="M44" s="58"/>
      <c r="N44" s="54"/>
      <c r="O44" s="54" t="str">
        <f>IF(A44="","",IF(N44="已Umstellung auf neues System","已完了",IF(AND(L44&lt;&gt;"",L44&lt;TODAY()),"期限超過","正常")))</f>
      </c>
      <c r="P44" s="54"/>
    </row>
    <row r="45" ht="22" customHeight="true">
      <c r="A45" s="54"/>
      <c r="B45" s="54"/>
      <c r="C45" s="54"/>
      <c r="D45" s="54"/>
      <c r="E45" s="54"/>
      <c r="F45" s="60"/>
      <c r="G45" s="60"/>
      <c r="H45" s="60"/>
      <c r="I45" s="60"/>
      <c r="J45" s="60" t="str">
        <f>IF(A45="","",MAX(0,F45-I45))</f>
      </c>
      <c r="K45" s="54"/>
      <c r="L45" s="58"/>
      <c r="M45" s="58"/>
      <c r="N45" s="54"/>
      <c r="O45" s="54" t="str">
        <f>IF(A45="","",IF(N45="已Umstellung auf neues System","已完了",IF(AND(L45&lt;&gt;"",L45&lt;TODAY()),"期限超過","正常")))</f>
      </c>
      <c r="P45" s="54"/>
    </row>
    <row r="46" ht="22" customHeight="true">
      <c r="A46" s="54"/>
      <c r="B46" s="54"/>
      <c r="C46" s="54"/>
      <c r="D46" s="54"/>
      <c r="E46" s="54"/>
      <c r="F46" s="60"/>
      <c r="G46" s="60"/>
      <c r="H46" s="60"/>
      <c r="I46" s="60"/>
      <c r="J46" s="60" t="str">
        <f>IF(A46="","",MAX(0,F46-I46))</f>
      </c>
      <c r="K46" s="54"/>
      <c r="L46" s="58"/>
      <c r="M46" s="58"/>
      <c r="N46" s="54"/>
      <c r="O46" s="54" t="str">
        <f>IF(A46="","",IF(N46="已Umstellung auf neues System","已完了",IF(AND(L46&lt;&gt;"",L46&lt;TODAY()),"期限超過","正常")))</f>
      </c>
      <c r="P46" s="54"/>
    </row>
    <row r="47" ht="22" customHeight="true">
      <c r="A47" s="54"/>
      <c r="B47" s="54"/>
      <c r="C47" s="54"/>
      <c r="D47" s="54"/>
      <c r="E47" s="54"/>
      <c r="F47" s="60"/>
      <c r="G47" s="60"/>
      <c r="H47" s="60"/>
      <c r="I47" s="60"/>
      <c r="J47" s="60" t="str">
        <f>IF(A47="","",MAX(0,F47-I47))</f>
      </c>
      <c r="K47" s="54"/>
      <c r="L47" s="58"/>
      <c r="M47" s="58"/>
      <c r="N47" s="54"/>
      <c r="O47" s="54" t="str">
        <f>IF(A47="","",IF(N47="已Umstellung auf neues System","已完了",IF(AND(L47&lt;&gt;"",L47&lt;TODAY()),"期限超過","正常")))</f>
      </c>
      <c r="P47" s="54"/>
    </row>
    <row r="48" ht="22" customHeight="true">
      <c r="A48" s="54"/>
      <c r="B48" s="54"/>
      <c r="C48" s="54"/>
      <c r="D48" s="54"/>
      <c r="E48" s="54"/>
      <c r="F48" s="60"/>
      <c r="G48" s="60"/>
      <c r="H48" s="60"/>
      <c r="I48" s="60"/>
      <c r="J48" s="60" t="str">
        <f>IF(A48="","",MAX(0,F48-I48))</f>
      </c>
      <c r="K48" s="54"/>
      <c r="L48" s="58"/>
      <c r="M48" s="58"/>
      <c r="N48" s="54"/>
      <c r="O48" s="54" t="str">
        <f>IF(A48="","",IF(N48="已Umstellung auf neues System","已完了",IF(AND(L48&lt;&gt;"",L48&lt;TODAY()),"期限超過","正常")))</f>
      </c>
      <c r="P48" s="54"/>
    </row>
    <row r="49" ht="22" customHeight="true">
      <c r="A49" s="54"/>
      <c r="B49" s="54"/>
      <c r="C49" s="54"/>
      <c r="D49" s="54"/>
      <c r="E49" s="54"/>
      <c r="F49" s="60"/>
      <c r="G49" s="60"/>
      <c r="H49" s="60"/>
      <c r="I49" s="60"/>
      <c r="J49" s="60" t="str">
        <f>IF(A49="","",MAX(0,F49-I49))</f>
      </c>
      <c r="K49" s="54"/>
      <c r="L49" s="58"/>
      <c r="M49" s="58"/>
      <c r="N49" s="54"/>
      <c r="O49" s="54" t="str">
        <f>IF(A49="","",IF(N49="已Umstellung auf neues System","已完了",IF(AND(L49&lt;&gt;"",L49&lt;TODAY()),"期限超過","正常")))</f>
      </c>
      <c r="P49" s="54"/>
    </row>
    <row r="50" ht="22" customHeight="true">
      <c r="A50" s="54"/>
      <c r="B50" s="54"/>
      <c r="C50" s="54"/>
      <c r="D50" s="54"/>
      <c r="E50" s="54"/>
      <c r="F50" s="60"/>
      <c r="G50" s="60"/>
      <c r="H50" s="60"/>
      <c r="I50" s="60"/>
      <c r="J50" s="60" t="str">
        <f>IF(A50="","",MAX(0,F50-I50))</f>
      </c>
      <c r="K50" s="54"/>
      <c r="L50" s="58"/>
      <c r="M50" s="58"/>
      <c r="N50" s="54"/>
      <c r="O50" s="54" t="str">
        <f>IF(A50="","",IF(N50="已Umstellung auf neues System","已完了",IF(AND(L50&lt;&gt;"",L50&lt;TODAY()),"期限超過","正常")))</f>
      </c>
      <c r="P50" s="54"/>
    </row>
    <row r="51" ht="22" customHeight="true">
      <c r="A51" s="54"/>
      <c r="B51" s="54"/>
      <c r="C51" s="54"/>
      <c r="D51" s="54"/>
      <c r="E51" s="54"/>
      <c r="F51" s="60"/>
      <c r="G51" s="60"/>
      <c r="H51" s="60"/>
      <c r="I51" s="60"/>
      <c r="J51" s="60" t="str">
        <f>IF(A51="","",MAX(0,F51-I51))</f>
      </c>
      <c r="K51" s="54"/>
      <c r="L51" s="58"/>
      <c r="M51" s="58"/>
      <c r="N51" s="54"/>
      <c r="O51" s="54" t="str">
        <f>IF(A51="","",IF(N51="已Umstellung auf neues System","已完了",IF(AND(L51&lt;&gt;"",L51&lt;TODAY()),"期限超過","正常")))</f>
      </c>
      <c r="P51" s="54"/>
    </row>
    <row r="52" ht="22" customHeight="true">
      <c r="A52" s="54"/>
      <c r="B52" s="54"/>
      <c r="C52" s="54"/>
      <c r="D52" s="54"/>
      <c r="E52" s="54"/>
      <c r="F52" s="60"/>
      <c r="G52" s="60"/>
      <c r="H52" s="60"/>
      <c r="I52" s="60"/>
      <c r="J52" s="60" t="str">
        <f>IF(A52="","",MAX(0,F52-I52))</f>
      </c>
      <c r="K52" s="54"/>
      <c r="L52" s="58"/>
      <c r="M52" s="58"/>
      <c r="N52" s="54"/>
      <c r="O52" s="54" t="str">
        <f>IF(A52="","",IF(N52="已Umstellung auf neues System","已完了",IF(AND(L52&lt;&gt;"",L52&lt;TODAY()),"期限超過","正常")))</f>
      </c>
      <c r="P52" s="54"/>
    </row>
    <row r="53" ht="22" customHeight="true">
      <c r="A53" s="54"/>
      <c r="B53" s="54"/>
      <c r="C53" s="54"/>
      <c r="D53" s="54"/>
      <c r="E53" s="54"/>
      <c r="F53" s="60"/>
      <c r="G53" s="60"/>
      <c r="H53" s="60"/>
      <c r="I53" s="60"/>
      <c r="J53" s="60" t="str">
        <f>IF(A53="","",MAX(0,F53-I53))</f>
      </c>
      <c r="K53" s="54"/>
      <c r="L53" s="58"/>
      <c r="M53" s="58"/>
      <c r="N53" s="54"/>
      <c r="O53" s="54" t="str">
        <f>IF(A53="","",IF(N53="已Umstellung auf neues System","已完了",IF(AND(L53&lt;&gt;"",L53&lt;TODAY()),"期限超過","正常")))</f>
      </c>
      <c r="P53" s="54"/>
    </row>
    <row r="54" ht="22" customHeight="true">
      <c r="A54" s="54"/>
      <c r="B54" s="54"/>
      <c r="C54" s="54"/>
      <c r="D54" s="54"/>
      <c r="E54" s="54"/>
      <c r="F54" s="60"/>
      <c r="G54" s="60"/>
      <c r="H54" s="60"/>
      <c r="I54" s="60"/>
      <c r="J54" s="60" t="str">
        <f>IF(A54="","",MAX(0,F54-I54))</f>
      </c>
      <c r="K54" s="54"/>
      <c r="L54" s="58"/>
      <c r="M54" s="58"/>
      <c r="N54" s="54"/>
      <c r="O54" s="54" t="str">
        <f>IF(A54="","",IF(N54="已Umstellung auf neues System","已完了",IF(AND(L54&lt;&gt;"",L54&lt;TODAY()),"期限超過","正常")))</f>
      </c>
      <c r="P54" s="54"/>
    </row>
    <row r="55" ht="22" customHeight="true">
      <c r="A55" s="54"/>
      <c r="B55" s="54"/>
      <c r="C55" s="54"/>
      <c r="D55" s="54"/>
      <c r="E55" s="54"/>
      <c r="F55" s="60"/>
      <c r="G55" s="60"/>
      <c r="H55" s="60"/>
      <c r="I55" s="60"/>
      <c r="J55" s="60" t="str">
        <f>IF(A55="","",MAX(0,F55-I55))</f>
      </c>
      <c r="K55" s="54"/>
      <c r="L55" s="58"/>
      <c r="M55" s="58"/>
      <c r="N55" s="54"/>
      <c r="O55" s="54" t="str">
        <f>IF(A55="","",IF(N55="已Umstellung auf neues System","已完了",IF(AND(L55&lt;&gt;"",L55&lt;TODAY()),"期限超過","正常")))</f>
      </c>
      <c r="P55" s="54"/>
    </row>
    <row r="56" ht="22" customHeight="true">
      <c r="A56" s="54"/>
      <c r="B56" s="54"/>
      <c r="C56" s="54"/>
      <c r="D56" s="54"/>
      <c r="E56" s="54"/>
      <c r="F56" s="60"/>
      <c r="G56" s="60"/>
      <c r="H56" s="60"/>
      <c r="I56" s="60"/>
      <c r="J56" s="60" t="str">
        <f>IF(A56="","",MAX(0,F56-I56))</f>
      </c>
      <c r="K56" s="54"/>
      <c r="L56" s="58"/>
      <c r="M56" s="58"/>
      <c r="N56" s="54"/>
      <c r="O56" s="54" t="str">
        <f>IF(A56="","",IF(N56="已Umstellung auf neues System","已完了",IF(AND(L56&lt;&gt;"",L56&lt;TODAY()),"期限超過","正常")))</f>
      </c>
      <c r="P56" s="54"/>
    </row>
    <row r="57" ht="22" customHeight="true">
      <c r="A57" s="54"/>
      <c r="B57" s="54"/>
      <c r="C57" s="54"/>
      <c r="D57" s="54"/>
      <c r="E57" s="54"/>
      <c r="F57" s="60"/>
      <c r="G57" s="60"/>
      <c r="H57" s="60"/>
      <c r="I57" s="60"/>
      <c r="J57" s="60" t="str">
        <f>IF(A57="","",MAX(0,F57-I57))</f>
      </c>
      <c r="K57" s="54"/>
      <c r="L57" s="58"/>
      <c r="M57" s="58"/>
      <c r="N57" s="54"/>
      <c r="O57" s="54" t="str">
        <f>IF(A57="","",IF(N57="已Umstellung auf neues System","已完了",IF(AND(L57&lt;&gt;"",L57&lt;TODAY()),"期限超過","正常")))</f>
      </c>
      <c r="P57" s="54"/>
    </row>
    <row r="58" ht="22" customHeight="true">
      <c r="A58" s="54"/>
      <c r="B58" s="54"/>
      <c r="C58" s="54"/>
      <c r="D58" s="54"/>
      <c r="E58" s="54"/>
      <c r="F58" s="60"/>
      <c r="G58" s="60"/>
      <c r="H58" s="60"/>
      <c r="I58" s="60"/>
      <c r="J58" s="60" t="str">
        <f>IF(A58="","",MAX(0,F58-I58))</f>
      </c>
      <c r="K58" s="54"/>
      <c r="L58" s="58"/>
      <c r="M58" s="58"/>
      <c r="N58" s="54"/>
      <c r="O58" s="54" t="str">
        <f>IF(A58="","",IF(N58="已Umstellung auf neues System","已完了",IF(AND(L58&lt;&gt;"",L58&lt;TODAY()),"期限超過","正常")))</f>
      </c>
      <c r="P58" s="54"/>
    </row>
    <row r="59" ht="22" customHeight="true">
      <c r="A59" s="54"/>
      <c r="B59" s="54"/>
      <c r="C59" s="54"/>
      <c r="D59" s="54"/>
      <c r="E59" s="54"/>
      <c r="F59" s="60"/>
      <c r="G59" s="60"/>
      <c r="H59" s="60"/>
      <c r="I59" s="60"/>
      <c r="J59" s="60" t="str">
        <f>IF(A59="","",MAX(0,F59-I59))</f>
      </c>
      <c r="K59" s="54"/>
      <c r="L59" s="58"/>
      <c r="M59" s="58"/>
      <c r="N59" s="54"/>
      <c r="O59" s="54" t="str">
        <f>IF(A59="","",IF(N59="已Umstellung auf neues System","已完了",IF(AND(L59&lt;&gt;"",L59&lt;TODAY()),"期限超過","正常")))</f>
      </c>
      <c r="P59" s="54"/>
    </row>
    <row r="60" ht="22" customHeight="true">
      <c r="A60" s="54"/>
      <c r="B60" s="54"/>
      <c r="C60" s="54"/>
      <c r="D60" s="54"/>
      <c r="E60" s="54"/>
      <c r="F60" s="60"/>
      <c r="G60" s="60"/>
      <c r="H60" s="60"/>
      <c r="I60" s="60"/>
      <c r="J60" s="60" t="str">
        <f>IF(A60="","",MAX(0,F60-I60))</f>
      </c>
      <c r="K60" s="54"/>
      <c r="L60" s="58"/>
      <c r="M60" s="58"/>
      <c r="N60" s="54"/>
      <c r="O60" s="54" t="str">
        <f>IF(A60="","",IF(N60="已Umstellung auf neues System","已完了",IF(AND(L60&lt;&gt;"",L60&lt;TODAY()),"期限超過","正常")))</f>
      </c>
      <c r="P60" s="54"/>
    </row>
    <row r="61" ht="22" customHeight="true">
      <c r="A61" s="54"/>
      <c r="B61" s="54"/>
      <c r="C61" s="54"/>
      <c r="D61" s="54"/>
      <c r="E61" s="54"/>
      <c r="F61" s="60"/>
      <c r="G61" s="60"/>
      <c r="H61" s="60"/>
      <c r="I61" s="60"/>
      <c r="J61" s="60" t="str">
        <f>IF(A61="","",MAX(0,F61-I61))</f>
      </c>
      <c r="K61" s="54"/>
      <c r="L61" s="58"/>
      <c r="M61" s="58"/>
      <c r="N61" s="54"/>
      <c r="O61" s="54" t="str">
        <f>IF(A61="","",IF(N61="已Umstellung auf neues System","已完了",IF(AND(L61&lt;&gt;"",L61&lt;TODAY()),"期限超過","正常")))</f>
      </c>
      <c r="P61" s="54"/>
    </row>
    <row r="62" ht="22" customHeight="true">
      <c r="A62" s="54"/>
      <c r="B62" s="54"/>
      <c r="C62" s="54"/>
      <c r="D62" s="54"/>
      <c r="E62" s="54"/>
      <c r="F62" s="60"/>
      <c r="G62" s="60"/>
      <c r="H62" s="60"/>
      <c r="I62" s="60"/>
      <c r="J62" s="60" t="str">
        <f>IF(A62="","",MAX(0,F62-I62))</f>
      </c>
      <c r="K62" s="54"/>
      <c r="L62" s="58"/>
      <c r="M62" s="58"/>
      <c r="N62" s="54"/>
      <c r="O62" s="54" t="str">
        <f>IF(A62="","",IF(N62="已Umstellung auf neues System","已完了",IF(AND(L62&lt;&gt;"",L62&lt;TODAY()),"期限超過","正常")))</f>
      </c>
      <c r="P62" s="54"/>
    </row>
    <row r="63" ht="22" customHeight="true">
      <c r="A63" s="54"/>
      <c r="B63" s="54"/>
      <c r="C63" s="54"/>
      <c r="D63" s="54"/>
      <c r="E63" s="54"/>
      <c r="F63" s="60"/>
      <c r="G63" s="60"/>
      <c r="H63" s="60"/>
      <c r="I63" s="60"/>
      <c r="J63" s="60" t="str">
        <f>IF(A63="","",MAX(0,F63-I63))</f>
      </c>
      <c r="K63" s="54"/>
      <c r="L63" s="58"/>
      <c r="M63" s="58"/>
      <c r="N63" s="54"/>
      <c r="O63" s="54" t="str">
        <f>IF(A63="","",IF(N63="已Umstellung auf neues System","已完了",IF(AND(L63&lt;&gt;"",L63&lt;TODAY()),"期限超過","正常")))</f>
      </c>
      <c r="P63" s="54"/>
    </row>
    <row r="64" ht="22" customHeight="true">
      <c r="A64" s="54"/>
      <c r="B64" s="54"/>
      <c r="C64" s="54"/>
      <c r="D64" s="54"/>
      <c r="E64" s="54"/>
      <c r="F64" s="60"/>
      <c r="G64" s="60"/>
      <c r="H64" s="60"/>
      <c r="I64" s="60"/>
      <c r="J64" s="60" t="str">
        <f>IF(A64="","",MAX(0,F64-I64))</f>
      </c>
      <c r="K64" s="54"/>
      <c r="L64" s="58"/>
      <c r="M64" s="58"/>
      <c r="N64" s="54"/>
      <c r="O64" s="54" t="str">
        <f>IF(A64="","",IF(N64="已Umstellung auf neues System","已完了",IF(AND(L64&lt;&gt;"",L64&lt;TODAY()),"期限超過","正常")))</f>
      </c>
      <c r="P64" s="54"/>
    </row>
    <row r="65" ht="22" customHeight="true">
      <c r="A65" s="54"/>
      <c r="B65" s="54"/>
      <c r="C65" s="54"/>
      <c r="D65" s="54"/>
      <c r="E65" s="54"/>
      <c r="F65" s="60"/>
      <c r="G65" s="60"/>
      <c r="H65" s="60"/>
      <c r="I65" s="60"/>
      <c r="J65" s="60" t="str">
        <f>IF(A65="","",MAX(0,F65-I65))</f>
      </c>
      <c r="K65" s="54"/>
      <c r="L65" s="58"/>
      <c r="M65" s="58"/>
      <c r="N65" s="54"/>
      <c r="O65" s="54" t="str">
        <f>IF(A65="","",IF(N65="已Umstellung auf neues System","已完了",IF(AND(L65&lt;&gt;"",L65&lt;TODAY()),"期限超過","正常")))</f>
      </c>
      <c r="P65" s="54"/>
    </row>
    <row r="66" ht="22" customHeight="true">
      <c r="A66" s="54"/>
      <c r="B66" s="54"/>
      <c r="C66" s="54"/>
      <c r="D66" s="54"/>
      <c r="E66" s="54"/>
      <c r="F66" s="60"/>
      <c r="G66" s="60"/>
      <c r="H66" s="60"/>
      <c r="I66" s="60"/>
      <c r="J66" s="60" t="str">
        <f>IF(A66="","",MAX(0,F66-I66))</f>
      </c>
      <c r="K66" s="54"/>
      <c r="L66" s="58"/>
      <c r="M66" s="58"/>
      <c r="N66" s="54"/>
      <c r="O66" s="54" t="str">
        <f>IF(A66="","",IF(N66="已Umstellung auf neues System","已完了",IF(AND(L66&lt;&gt;"",L66&lt;TODAY()),"期限超過","正常")))</f>
      </c>
      <c r="P66" s="54"/>
    </row>
    <row r="67" ht="22" customHeight="true">
      <c r="A67" s="54"/>
      <c r="B67" s="54"/>
      <c r="C67" s="54"/>
      <c r="D67" s="54"/>
      <c r="E67" s="54"/>
      <c r="F67" s="60"/>
      <c r="G67" s="60"/>
      <c r="H67" s="60"/>
      <c r="I67" s="60"/>
      <c r="J67" s="60" t="str">
        <f>IF(A67="","",MAX(0,F67-I67))</f>
      </c>
      <c r="K67" s="54"/>
      <c r="L67" s="58"/>
      <c r="M67" s="58"/>
      <c r="N67" s="54"/>
      <c r="O67" s="54" t="str">
        <f>IF(A67="","",IF(N67="已Umstellung auf neues System","已完了",IF(AND(L67&lt;&gt;"",L67&lt;TODAY()),"期限超過","正常")))</f>
      </c>
      <c r="P67" s="54"/>
    </row>
    <row r="68" ht="22" customHeight="true">
      <c r="A68" s="54"/>
      <c r="B68" s="54"/>
      <c r="C68" s="54"/>
      <c r="D68" s="54"/>
      <c r="E68" s="54"/>
      <c r="F68" s="60"/>
      <c r="G68" s="60"/>
      <c r="H68" s="60"/>
      <c r="I68" s="60"/>
      <c r="J68" s="60" t="str">
        <f>IF(A68="","",MAX(0,F68-I68))</f>
      </c>
      <c r="K68" s="54"/>
      <c r="L68" s="58"/>
      <c r="M68" s="58"/>
      <c r="N68" s="54"/>
      <c r="O68" s="54" t="str">
        <f>IF(A68="","",IF(N68="已Umstellung auf neues System","已完了",IF(AND(L68&lt;&gt;"",L68&lt;TODAY()),"期限超過","正常")))</f>
      </c>
      <c r="P68" s="54"/>
    </row>
    <row r="69" ht="22" customHeight="true">
      <c r="A69" s="54"/>
      <c r="B69" s="54"/>
      <c r="C69" s="54"/>
      <c r="D69" s="54"/>
      <c r="E69" s="54"/>
      <c r="F69" s="60"/>
      <c r="G69" s="60"/>
      <c r="H69" s="60"/>
      <c r="I69" s="60"/>
      <c r="J69" s="60" t="str">
        <f>IF(A69="","",MAX(0,F69-I69))</f>
      </c>
      <c r="K69" s="54"/>
      <c r="L69" s="58"/>
      <c r="M69" s="58"/>
      <c r="N69" s="54"/>
      <c r="O69" s="54" t="str">
        <f>IF(A69="","",IF(N69="已Umstellung auf neues System","已完了",IF(AND(L69&lt;&gt;"",L69&lt;TODAY()),"期限超過","正常")))</f>
      </c>
      <c r="P69" s="54"/>
    </row>
    <row r="70" ht="22" customHeight="true">
      <c r="A70" s="54"/>
      <c r="B70" s="54"/>
      <c r="C70" s="54"/>
      <c r="D70" s="54"/>
      <c r="E70" s="54"/>
      <c r="F70" s="60"/>
      <c r="G70" s="60"/>
      <c r="H70" s="60"/>
      <c r="I70" s="60"/>
      <c r="J70" s="60" t="str">
        <f>IF(A70="","",MAX(0,F70-I70))</f>
      </c>
      <c r="K70" s="54"/>
      <c r="L70" s="58"/>
      <c r="M70" s="58"/>
      <c r="N70" s="54"/>
      <c r="O70" s="54" t="str">
        <f>IF(A70="","",IF(N70="已Umstellung auf neues System","已完了",IF(AND(L70&lt;&gt;"",L70&lt;TODAY()),"期限超過","正常")))</f>
      </c>
      <c r="P70" s="54"/>
    </row>
    <row r="71" ht="22" customHeight="true">
      <c r="A71" s="54"/>
      <c r="B71" s="54"/>
      <c r="C71" s="54"/>
      <c r="D71" s="54"/>
      <c r="E71" s="54"/>
      <c r="F71" s="60"/>
      <c r="G71" s="60"/>
      <c r="H71" s="60"/>
      <c r="I71" s="60"/>
      <c r="J71" s="60" t="str">
        <f>IF(A71="","",MAX(0,F71-I71))</f>
      </c>
      <c r="K71" s="54"/>
      <c r="L71" s="58"/>
      <c r="M71" s="58"/>
      <c r="N71" s="54"/>
      <c r="O71" s="54" t="str">
        <f>IF(A71="","",IF(N71="已Umstellung auf neues System","已完了",IF(AND(L71&lt;&gt;"",L71&lt;TODAY()),"期限超過","正常")))</f>
      </c>
      <c r="P71" s="54"/>
    </row>
    <row r="72" ht="22" customHeight="true">
      <c r="A72" s="54"/>
      <c r="B72" s="54"/>
      <c r="C72" s="54"/>
      <c r="D72" s="54"/>
      <c r="E72" s="54"/>
      <c r="F72" s="60"/>
      <c r="G72" s="60"/>
      <c r="H72" s="60"/>
      <c r="I72" s="60"/>
      <c r="J72" s="60" t="str">
        <f>IF(A72="","",MAX(0,F72-I72))</f>
      </c>
      <c r="K72" s="54"/>
      <c r="L72" s="58"/>
      <c r="M72" s="58"/>
      <c r="N72" s="54"/>
      <c r="O72" s="54" t="str">
        <f>IF(A72="","",IF(N72="已Umstellung auf neues System","已完了",IF(AND(L72&lt;&gt;"",L72&lt;TODAY()),"期限超過","正常")))</f>
      </c>
      <c r="P72" s="54"/>
    </row>
    <row r="73" ht="22" customHeight="true">
      <c r="A73" s="54"/>
      <c r="B73" s="54"/>
      <c r="C73" s="54"/>
      <c r="D73" s="54"/>
      <c r="E73" s="54"/>
      <c r="F73" s="60"/>
      <c r="G73" s="60"/>
      <c r="H73" s="60"/>
      <c r="I73" s="60"/>
      <c r="J73" s="60" t="str">
        <f>IF(A73="","",MAX(0,F73-I73))</f>
      </c>
      <c r="K73" s="54"/>
      <c r="L73" s="58"/>
      <c r="M73" s="58"/>
      <c r="N73" s="54"/>
      <c r="O73" s="54" t="str">
        <f>IF(A73="","",IF(N73="已Umstellung auf neues System","已完了",IF(AND(L73&lt;&gt;"",L73&lt;TODAY()),"期限超過","正常")))</f>
      </c>
      <c r="P73" s="54"/>
    </row>
    <row r="74" ht="22" customHeight="true">
      <c r="A74" s="54"/>
      <c r="B74" s="54"/>
      <c r="C74" s="54"/>
      <c r="D74" s="54"/>
      <c r="E74" s="54"/>
      <c r="F74" s="60"/>
      <c r="G74" s="60"/>
      <c r="H74" s="60"/>
      <c r="I74" s="60"/>
      <c r="J74" s="60" t="str">
        <f>IF(A74="","",MAX(0,F74-I74))</f>
      </c>
      <c r="K74" s="54"/>
      <c r="L74" s="58"/>
      <c r="M74" s="58"/>
      <c r="N74" s="54"/>
      <c r="O74" s="54" t="str">
        <f>IF(A74="","",IF(N74="已Umstellung auf neues System","已完了",IF(AND(L74&lt;&gt;"",L74&lt;TODAY()),"期限超過","正常")))</f>
      </c>
      <c r="P74" s="54"/>
    </row>
    <row r="75" ht="22" customHeight="true">
      <c r="A75" s="54"/>
      <c r="B75" s="54"/>
      <c r="C75" s="54"/>
      <c r="D75" s="54"/>
      <c r="E75" s="54"/>
      <c r="F75" s="60"/>
      <c r="G75" s="60"/>
      <c r="H75" s="60"/>
      <c r="I75" s="60"/>
      <c r="J75" s="60" t="str">
        <f>IF(A75="","",MAX(0,F75-I75))</f>
      </c>
      <c r="K75" s="54"/>
      <c r="L75" s="58"/>
      <c r="M75" s="58"/>
      <c r="N75" s="54"/>
      <c r="O75" s="54" t="str">
        <f>IF(A75="","",IF(N75="已Umstellung auf neues System","已完了",IF(AND(L75&lt;&gt;"",L75&lt;TODAY()),"期限超過","正常")))</f>
      </c>
      <c r="P75" s="54"/>
    </row>
    <row r="76" ht="22" customHeight="true">
      <c r="A76" s="54"/>
      <c r="B76" s="54"/>
      <c r="C76" s="54"/>
      <c r="D76" s="54"/>
      <c r="E76" s="54"/>
      <c r="F76" s="60"/>
      <c r="G76" s="60"/>
      <c r="H76" s="60"/>
      <c r="I76" s="60"/>
      <c r="J76" s="60" t="str">
        <f>IF(A76="","",MAX(0,F76-I76))</f>
      </c>
      <c r="K76" s="54"/>
      <c r="L76" s="58"/>
      <c r="M76" s="58"/>
      <c r="N76" s="54"/>
      <c r="O76" s="54" t="str">
        <f>IF(A76="","",IF(N76="已Umstellung auf neues System","已完了",IF(AND(L76&lt;&gt;"",L76&lt;TODAY()),"期限超過","正常")))</f>
      </c>
      <c r="P76" s="54"/>
    </row>
    <row r="77" ht="22" customHeight="true">
      <c r="A77" s="54"/>
      <c r="B77" s="54"/>
      <c r="C77" s="54"/>
      <c r="D77" s="54"/>
      <c r="E77" s="54"/>
      <c r="F77" s="60"/>
      <c r="G77" s="60"/>
      <c r="H77" s="60"/>
      <c r="I77" s="60"/>
      <c r="J77" s="60" t="str">
        <f>IF(A77="","",MAX(0,F77-I77))</f>
      </c>
      <c r="K77" s="54"/>
      <c r="L77" s="58"/>
      <c r="M77" s="58"/>
      <c r="N77" s="54"/>
      <c r="O77" s="54" t="str">
        <f>IF(A77="","",IF(N77="已Umstellung auf neues System","已完了",IF(AND(L77&lt;&gt;"",L77&lt;TODAY()),"期限超過","正常")))</f>
      </c>
      <c r="P77" s="54"/>
    </row>
    <row r="78" ht="22" customHeight="true">
      <c r="A78" s="54"/>
      <c r="B78" s="54"/>
      <c r="C78" s="54"/>
      <c r="D78" s="54"/>
      <c r="E78" s="54"/>
      <c r="F78" s="60"/>
      <c r="G78" s="60"/>
      <c r="H78" s="60"/>
      <c r="I78" s="60"/>
      <c r="J78" s="60" t="str">
        <f>IF(A78="","",MAX(0,F78-I78))</f>
      </c>
      <c r="K78" s="54"/>
      <c r="L78" s="58"/>
      <c r="M78" s="58"/>
      <c r="N78" s="54"/>
      <c r="O78" s="54" t="str">
        <f>IF(A78="","",IF(N78="已Umstellung auf neues System","已完了",IF(AND(L78&lt;&gt;"",L78&lt;TODAY()),"期限超過","正常")))</f>
      </c>
      <c r="P78" s="54"/>
    </row>
    <row r="79" ht="22" customHeight="true">
      <c r="A79" s="54"/>
      <c r="B79" s="54"/>
      <c r="C79" s="54"/>
      <c r="D79" s="54"/>
      <c r="E79" s="54"/>
      <c r="F79" s="60"/>
      <c r="G79" s="60"/>
      <c r="H79" s="60"/>
      <c r="I79" s="60"/>
      <c r="J79" s="60" t="str">
        <f>IF(A79="","",MAX(0,F79-I79))</f>
      </c>
      <c r="K79" s="54"/>
      <c r="L79" s="58"/>
      <c r="M79" s="58"/>
      <c r="N79" s="54"/>
      <c r="O79" s="54" t="str">
        <f>IF(A79="","",IF(N79="已Umstellung auf neues System","已完了",IF(AND(L79&lt;&gt;"",L79&lt;TODAY()),"期限超過","正常")))</f>
      </c>
      <c r="P79" s="54"/>
    </row>
    <row r="80" ht="22" customHeight="true">
      <c r="A80" s="54"/>
      <c r="B80" s="54"/>
      <c r="C80" s="54"/>
      <c r="D80" s="54"/>
      <c r="E80" s="54"/>
      <c r="F80" s="60"/>
      <c r="G80" s="60"/>
      <c r="H80" s="60"/>
      <c r="I80" s="60"/>
      <c r="J80" s="60" t="str">
        <f>IF(A80="","",MAX(0,F80-I80))</f>
      </c>
      <c r="K80" s="54"/>
      <c r="L80" s="58"/>
      <c r="M80" s="58"/>
      <c r="N80" s="54"/>
      <c r="O80" s="54" t="str">
        <f>IF(A80="","",IF(N80="已Umstellung auf neues System","已完了",IF(AND(L80&lt;&gt;"",L80&lt;TODAY()),"期限超過","正常")))</f>
      </c>
      <c r="P80" s="54"/>
    </row>
    <row r="81" ht="22" customHeight="true">
      <c r="A81" s="54"/>
      <c r="B81" s="54"/>
      <c r="C81" s="54"/>
      <c r="D81" s="54"/>
      <c r="E81" s="54"/>
      <c r="F81" s="60"/>
      <c r="G81" s="60"/>
      <c r="H81" s="60"/>
      <c r="I81" s="60"/>
      <c r="J81" s="60" t="str">
        <f>IF(A81="","",MAX(0,F81-I81))</f>
      </c>
      <c r="K81" s="54"/>
      <c r="L81" s="58"/>
      <c r="M81" s="58"/>
      <c r="N81" s="54"/>
      <c r="O81" s="54" t="str">
        <f>IF(A81="","",IF(N81="已Umstellung auf neues System","已完了",IF(AND(L81&lt;&gt;"",L81&lt;TODAY()),"期限超過","正常")))</f>
      </c>
      <c r="P81" s="54"/>
    </row>
    <row r="82" ht="22" customHeight="true">
      <c r="A82" s="54"/>
      <c r="B82" s="54"/>
      <c r="C82" s="54"/>
      <c r="D82" s="54"/>
      <c r="E82" s="54"/>
      <c r="F82" s="60"/>
      <c r="G82" s="60"/>
      <c r="H82" s="60"/>
      <c r="I82" s="60"/>
      <c r="J82" s="60" t="str">
        <f>IF(A82="","",MAX(0,F82-I82))</f>
      </c>
      <c r="K82" s="54"/>
      <c r="L82" s="58"/>
      <c r="M82" s="58"/>
      <c r="N82" s="54"/>
      <c r="O82" s="54" t="str">
        <f>IF(A82="","",IF(N82="已Umstellung auf neues System","已完了",IF(AND(L82&lt;&gt;"",L82&lt;TODAY()),"期限超過","正常")))</f>
      </c>
      <c r="P82" s="54"/>
    </row>
    <row r="83" ht="22" customHeight="true">
      <c r="A83" s="54"/>
      <c r="B83" s="54"/>
      <c r="C83" s="54"/>
      <c r="D83" s="54"/>
      <c r="E83" s="54"/>
      <c r="F83" s="60"/>
      <c r="G83" s="60"/>
      <c r="H83" s="60"/>
      <c r="I83" s="60"/>
      <c r="J83" s="60" t="str">
        <f>IF(A83="","",MAX(0,F83-I83))</f>
      </c>
      <c r="K83" s="54"/>
      <c r="L83" s="58"/>
      <c r="M83" s="58"/>
      <c r="N83" s="54"/>
      <c r="O83" s="54" t="str">
        <f>IF(A83="","",IF(N83="已Umstellung auf neues System","已完了",IF(AND(L83&lt;&gt;"",L83&lt;TODAY()),"期限超過","正常")))</f>
      </c>
      <c r="P83" s="54"/>
    </row>
    <row r="84" ht="22" customHeight="true">
      <c r="A84" s="54"/>
      <c r="B84" s="54"/>
      <c r="C84" s="54"/>
      <c r="D84" s="54"/>
      <c r="E84" s="54"/>
      <c r="F84" s="60"/>
      <c r="G84" s="60"/>
      <c r="H84" s="60"/>
      <c r="I84" s="60"/>
      <c r="J84" s="60" t="str">
        <f>IF(A84="","",MAX(0,F84-I84))</f>
      </c>
      <c r="K84" s="54"/>
      <c r="L84" s="58"/>
      <c r="M84" s="58"/>
      <c r="N84" s="54"/>
      <c r="O84" s="54" t="str">
        <f>IF(A84="","",IF(N84="已Umstellung auf neues System","已完了",IF(AND(L84&lt;&gt;"",L84&lt;TODAY()),"期限超過","正常")))</f>
      </c>
      <c r="P84" s="54"/>
    </row>
    <row r="85" ht="22" customHeight="true">
      <c r="A85" s="54"/>
      <c r="B85" s="54"/>
      <c r="C85" s="54"/>
      <c r="D85" s="54"/>
      <c r="E85" s="54"/>
      <c r="F85" s="60"/>
      <c r="G85" s="60"/>
      <c r="H85" s="60"/>
      <c r="I85" s="60"/>
      <c r="J85" s="60" t="str">
        <f>IF(A85="","",MAX(0,F85-I85))</f>
      </c>
      <c r="K85" s="54"/>
      <c r="L85" s="58"/>
      <c r="M85" s="58"/>
      <c r="N85" s="54"/>
      <c r="O85" s="54" t="str">
        <f>IF(A85="","",IF(N85="已Umstellung auf neues System","已完了",IF(AND(L85&lt;&gt;"",L85&lt;TODAY()),"期限超過","正常")))</f>
      </c>
      <c r="P85" s="54"/>
    </row>
    <row r="86" ht="22" customHeight="true">
      <c r="A86" s="54"/>
      <c r="B86" s="54"/>
      <c r="C86" s="54"/>
      <c r="D86" s="54"/>
      <c r="E86" s="54"/>
      <c r="F86" s="60"/>
      <c r="G86" s="60"/>
      <c r="H86" s="60"/>
      <c r="I86" s="60"/>
      <c r="J86" s="60" t="str">
        <f>IF(A86="","",MAX(0,F86-I86))</f>
      </c>
      <c r="K86" s="54"/>
      <c r="L86" s="58"/>
      <c r="M86" s="58"/>
      <c r="N86" s="54"/>
      <c r="O86" s="54" t="str">
        <f>IF(A86="","",IF(N86="已Umstellung auf neues System","已完了",IF(AND(L86&lt;&gt;"",L86&lt;TODAY()),"期限超過","正常")))</f>
      </c>
      <c r="P86" s="54"/>
    </row>
    <row r="87" ht="22" customHeight="true">
      <c r="A87" s="54"/>
      <c r="B87" s="54"/>
      <c r="C87" s="54"/>
      <c r="D87" s="54"/>
      <c r="E87" s="54"/>
      <c r="F87" s="60"/>
      <c r="G87" s="60"/>
      <c r="H87" s="60"/>
      <c r="I87" s="60"/>
      <c r="J87" s="60" t="str">
        <f>IF(A87="","",MAX(0,F87-I87))</f>
      </c>
      <c r="K87" s="54"/>
      <c r="L87" s="58"/>
      <c r="M87" s="58"/>
      <c r="N87" s="54"/>
      <c r="O87" s="54" t="str">
        <f>IF(A87="","",IF(N87="已Umstellung auf neues System","已完了",IF(AND(L87&lt;&gt;"",L87&lt;TODAY()),"期限超過","正常")))</f>
      </c>
      <c r="P87" s="54"/>
    </row>
    <row r="88" ht="22" customHeight="true">
      <c r="A88" s="54"/>
      <c r="B88" s="54"/>
      <c r="C88" s="54"/>
      <c r="D88" s="54"/>
      <c r="E88" s="54"/>
      <c r="F88" s="60"/>
      <c r="G88" s="60"/>
      <c r="H88" s="60"/>
      <c r="I88" s="60"/>
      <c r="J88" s="60" t="str">
        <f>IF(A88="","",MAX(0,F88-I88))</f>
      </c>
      <c r="K88" s="54"/>
      <c r="L88" s="58"/>
      <c r="M88" s="58"/>
      <c r="N88" s="54"/>
      <c r="O88" s="54" t="str">
        <f>IF(A88="","",IF(N88="已Umstellung auf neues System","已完了",IF(AND(L88&lt;&gt;"",L88&lt;TODAY()),"期限超過","正常")))</f>
      </c>
      <c r="P88" s="54"/>
    </row>
    <row r="89" ht="22" customHeight="true">
      <c r="A89" s="54"/>
      <c r="B89" s="54"/>
      <c r="C89" s="54"/>
      <c r="D89" s="54"/>
      <c r="E89" s="54"/>
      <c r="F89" s="60"/>
      <c r="G89" s="60"/>
      <c r="H89" s="60"/>
      <c r="I89" s="60"/>
      <c r="J89" s="60" t="str">
        <f>IF(A89="","",MAX(0,F89-I89))</f>
      </c>
      <c r="K89" s="54"/>
      <c r="L89" s="58"/>
      <c r="M89" s="58"/>
      <c r="N89" s="54"/>
      <c r="O89" s="54" t="str">
        <f>IF(A89="","",IF(N89="已Umstellung auf neues System","已完了",IF(AND(L89&lt;&gt;"",L89&lt;TODAY()),"期限超過","正常")))</f>
      </c>
      <c r="P89" s="54"/>
    </row>
    <row r="90" ht="22" customHeight="true">
      <c r="A90" s="54"/>
      <c r="B90" s="54"/>
      <c r="C90" s="54"/>
      <c r="D90" s="54"/>
      <c r="E90" s="54"/>
      <c r="F90" s="60"/>
      <c r="G90" s="60"/>
      <c r="H90" s="60"/>
      <c r="I90" s="60"/>
      <c r="J90" s="60" t="str">
        <f>IF(A90="","",MAX(0,F90-I90))</f>
      </c>
      <c r="K90" s="54"/>
      <c r="L90" s="58"/>
      <c r="M90" s="58"/>
      <c r="N90" s="54"/>
      <c r="O90" s="54" t="str">
        <f>IF(A90="","",IF(N90="已Umstellung auf neues System","已完了",IF(AND(L90&lt;&gt;"",L90&lt;TODAY()),"期限超過","正常")))</f>
      </c>
      <c r="P90" s="54"/>
    </row>
    <row r="91" ht="22" customHeight="true">
      <c r="A91" s="54"/>
      <c r="B91" s="54"/>
      <c r="C91" s="54"/>
      <c r="D91" s="54"/>
      <c r="E91" s="54"/>
      <c r="F91" s="60"/>
      <c r="G91" s="60"/>
      <c r="H91" s="60"/>
      <c r="I91" s="60"/>
      <c r="J91" s="60" t="str">
        <f>IF(A91="","",MAX(0,F91-I91))</f>
      </c>
      <c r="K91" s="54"/>
      <c r="L91" s="58"/>
      <c r="M91" s="58"/>
      <c r="N91" s="54"/>
      <c r="O91" s="54" t="str">
        <f>IF(A91="","",IF(N91="已Umstellung auf neues System","已完了",IF(AND(L91&lt;&gt;"",L91&lt;TODAY()),"期限超過","正常")))</f>
      </c>
      <c r="P91" s="54"/>
    </row>
    <row r="92" ht="22" customHeight="true">
      <c r="A92" s="54"/>
      <c r="B92" s="54"/>
      <c r="C92" s="54"/>
      <c r="D92" s="54"/>
      <c r="E92" s="54"/>
      <c r="F92" s="60"/>
      <c r="G92" s="60"/>
      <c r="H92" s="60"/>
      <c r="I92" s="60"/>
      <c r="J92" s="60" t="str">
        <f>IF(A92="","",MAX(0,F92-I92))</f>
      </c>
      <c r="K92" s="54"/>
      <c r="L92" s="58"/>
      <c r="M92" s="58"/>
      <c r="N92" s="54"/>
      <c r="O92" s="54" t="str">
        <f>IF(A92="","",IF(N92="已Umstellung auf neues System","已完了",IF(AND(L92&lt;&gt;"",L92&lt;TODAY()),"期限超過","正常")))</f>
      </c>
      <c r="P92" s="54"/>
    </row>
    <row r="93" ht="22" customHeight="true">
      <c r="A93" s="54"/>
      <c r="B93" s="54"/>
      <c r="C93" s="54"/>
      <c r="D93" s="54"/>
      <c r="E93" s="54"/>
      <c r="F93" s="60"/>
      <c r="G93" s="60"/>
      <c r="H93" s="60"/>
      <c r="I93" s="60"/>
      <c r="J93" s="60" t="str">
        <f>IF(A93="","",MAX(0,F93-I93))</f>
      </c>
      <c r="K93" s="54"/>
      <c r="L93" s="58"/>
      <c r="M93" s="58"/>
      <c r="N93" s="54"/>
      <c r="O93" s="54" t="str">
        <f>IF(A93="","",IF(N93="已Umstellung auf neues System","已完了",IF(AND(L93&lt;&gt;"",L93&lt;TODAY()),"期限超過","正常")))</f>
      </c>
      <c r="P93" s="54"/>
    </row>
    <row r="94" ht="22" customHeight="true">
      <c r="A94" s="54"/>
      <c r="B94" s="54"/>
      <c r="C94" s="54"/>
      <c r="D94" s="54"/>
      <c r="E94" s="54"/>
      <c r="F94" s="60"/>
      <c r="G94" s="60"/>
      <c r="H94" s="60"/>
      <c r="I94" s="60"/>
      <c r="J94" s="60" t="str">
        <f>IF(A94="","",MAX(0,F94-I94))</f>
      </c>
      <c r="K94" s="54"/>
      <c r="L94" s="58"/>
      <c r="M94" s="58"/>
      <c r="N94" s="54"/>
      <c r="O94" s="54" t="str">
        <f>IF(A94="","",IF(N94="已Umstellung auf neues System","已完了",IF(AND(L94&lt;&gt;"",L94&lt;TODAY()),"期限超過","正常")))</f>
      </c>
      <c r="P94" s="54"/>
    </row>
    <row r="95" ht="22" customHeight="true">
      <c r="A95" s="54"/>
      <c r="B95" s="54"/>
      <c r="C95" s="54"/>
      <c r="D95" s="54"/>
      <c r="E95" s="54"/>
      <c r="F95" s="60"/>
      <c r="G95" s="60"/>
      <c r="H95" s="60"/>
      <c r="I95" s="60"/>
      <c r="J95" s="60" t="str">
        <f>IF(A95="","",MAX(0,F95-I95))</f>
      </c>
      <c r="K95" s="54"/>
      <c r="L95" s="58"/>
      <c r="M95" s="58"/>
      <c r="N95" s="54"/>
      <c r="O95" s="54" t="str">
        <f>IF(A95="","",IF(N95="已Umstellung auf neues System","已完了",IF(AND(L95&lt;&gt;"",L95&lt;TODAY()),"期限超過","正常")))</f>
      </c>
      <c r="P95" s="54"/>
    </row>
    <row r="96" ht="22" customHeight="true">
      <c r="A96" s="54"/>
      <c r="B96" s="54"/>
      <c r="C96" s="54"/>
      <c r="D96" s="54"/>
      <c r="E96" s="54"/>
      <c r="F96" s="60"/>
      <c r="G96" s="60"/>
      <c r="H96" s="60"/>
      <c r="I96" s="60"/>
      <c r="J96" s="60" t="str">
        <f>IF(A96="","",MAX(0,F96-I96))</f>
      </c>
      <c r="K96" s="54"/>
      <c r="L96" s="58"/>
      <c r="M96" s="58"/>
      <c r="N96" s="54"/>
      <c r="O96" s="54" t="str">
        <f>IF(A96="","",IF(N96="已Umstellung auf neues System","已完了",IF(AND(L96&lt;&gt;"",L96&lt;TODAY()),"期限超過","正常")))</f>
      </c>
      <c r="P96" s="54"/>
    </row>
    <row r="97" ht="22" customHeight="true">
      <c r="A97" s="54"/>
      <c r="B97" s="54"/>
      <c r="C97" s="54"/>
      <c r="D97" s="54"/>
      <c r="E97" s="54"/>
      <c r="F97" s="60"/>
      <c r="G97" s="60"/>
      <c r="H97" s="60"/>
      <c r="I97" s="60"/>
      <c r="J97" s="60" t="str">
        <f>IF(A97="","",MAX(0,F97-I97))</f>
      </c>
      <c r="K97" s="54"/>
      <c r="L97" s="58"/>
      <c r="M97" s="58"/>
      <c r="N97" s="54"/>
      <c r="O97" s="54" t="str">
        <f>IF(A97="","",IF(N97="已Umstellung auf neues System","已完了",IF(AND(L97&lt;&gt;"",L97&lt;TODAY()),"期限超過","正常")))</f>
      </c>
      <c r="P97" s="54"/>
    </row>
    <row r="98" ht="22" customHeight="true">
      <c r="A98" s="54"/>
      <c r="B98" s="54"/>
      <c r="C98" s="54"/>
      <c r="D98" s="54"/>
      <c r="E98" s="54"/>
      <c r="F98" s="60"/>
      <c r="G98" s="60"/>
      <c r="H98" s="60"/>
      <c r="I98" s="60"/>
      <c r="J98" s="60" t="str">
        <f>IF(A98="","",MAX(0,F98-I98))</f>
      </c>
      <c r="K98" s="54"/>
      <c r="L98" s="58"/>
      <c r="M98" s="58"/>
      <c r="N98" s="54"/>
      <c r="O98" s="54" t="str">
        <f>IF(A98="","",IF(N98="已Umstellung auf neues System","已完了",IF(AND(L98&lt;&gt;"",L98&lt;TODAY()),"期限超過","正常")))</f>
      </c>
      <c r="P98" s="54"/>
    </row>
    <row r="99" ht="22" customHeight="true">
      <c r="A99" s="54"/>
      <c r="B99" s="54"/>
      <c r="C99" s="54"/>
      <c r="D99" s="54"/>
      <c r="E99" s="54"/>
      <c r="F99" s="60"/>
      <c r="G99" s="60"/>
      <c r="H99" s="60"/>
      <c r="I99" s="60"/>
      <c r="J99" s="60" t="str">
        <f>IF(A99="","",MAX(0,F99-I99))</f>
      </c>
      <c r="K99" s="54"/>
      <c r="L99" s="58"/>
      <c r="M99" s="58"/>
      <c r="N99" s="54"/>
      <c r="O99" s="54" t="str">
        <f>IF(A99="","",IF(N99="已Umstellung auf neues System","已完了",IF(AND(L99&lt;&gt;"",L99&lt;TODAY()),"期限超過","正常")))</f>
      </c>
      <c r="P99" s="54"/>
    </row>
    <row r="100" ht="22" customHeight="true">
      <c r="A100" s="54"/>
      <c r="B100" s="54"/>
      <c r="C100" s="54"/>
      <c r="D100" s="54"/>
      <c r="E100" s="54"/>
      <c r="F100" s="60"/>
      <c r="G100" s="60"/>
      <c r="H100" s="60"/>
      <c r="I100" s="60"/>
      <c r="J100" s="60" t="str">
        <f>IF(A100="","",MAX(0,F100-I100))</f>
      </c>
      <c r="K100" s="54"/>
      <c r="L100" s="58"/>
      <c r="M100" s="58"/>
      <c r="N100" s="54"/>
      <c r="O100" s="54" t="str">
        <f>IF(A100="","",IF(N100="已Umstellung auf neues System","已完了",IF(AND(L100&lt;&gt;"",L100&lt;TODAY()),"期限超過","正常")))</f>
      </c>
      <c r="P100" s="54"/>
    </row>
    <row r="101" ht="22" customHeight="true">
      <c r="A101" s="54"/>
      <c r="B101" s="54"/>
      <c r="C101" s="54"/>
      <c r="D101" s="54"/>
      <c r="E101" s="54"/>
      <c r="F101" s="60"/>
      <c r="G101" s="60"/>
      <c r="H101" s="60"/>
      <c r="I101" s="60"/>
      <c r="J101" s="60" t="str">
        <f>IF(A101="","",MAX(0,F101-I101))</f>
      </c>
      <c r="K101" s="54"/>
      <c r="L101" s="58"/>
      <c r="M101" s="58"/>
      <c r="N101" s="54"/>
      <c r="O101" s="54" t="str">
        <f>IF(A101="","",IF(N101="已Umstellung auf neues System","已完了",IF(AND(L101&lt;&gt;"",L101&lt;TODAY()),"期限超過","正常")))</f>
      </c>
      <c r="P101" s="54"/>
    </row>
    <row r="102" ht="22" customHeight="true">
      <c r="A102" s="54"/>
      <c r="B102" s="54"/>
      <c r="C102" s="54"/>
      <c r="D102" s="54"/>
      <c r="E102" s="54"/>
      <c r="F102" s="60"/>
      <c r="G102" s="60"/>
      <c r="H102" s="60"/>
      <c r="I102" s="60"/>
      <c r="J102" s="60" t="str">
        <f>IF(A102="","",MAX(0,F102-I102))</f>
      </c>
      <c r="K102" s="54"/>
      <c r="L102" s="58"/>
      <c r="M102" s="58"/>
      <c r="N102" s="54"/>
      <c r="O102" s="54" t="str">
        <f>IF(A102="","",IF(N102="已Umstellung auf neues System","已完了",IF(AND(L102&lt;&gt;"",L102&lt;TODAY()),"期限超過","正常")))</f>
      </c>
      <c r="P102" s="54"/>
    </row>
    <row r="103" ht="22" customHeight="true">
      <c r="A103" s="54"/>
      <c r="B103" s="54"/>
      <c r="C103" s="54"/>
      <c r="D103" s="54"/>
      <c r="E103" s="54"/>
      <c r="F103" s="60"/>
      <c r="G103" s="60"/>
      <c r="H103" s="60"/>
      <c r="I103" s="60"/>
      <c r="J103" s="60" t="str">
        <f>IF(A103="","",MAX(0,F103-I103))</f>
      </c>
      <c r="K103" s="54"/>
      <c r="L103" s="58"/>
      <c r="M103" s="58"/>
      <c r="N103" s="54"/>
      <c r="O103" s="54" t="str">
        <f>IF(A103="","",IF(N103="已Umstellung auf neues System","已完了",IF(AND(L103&lt;&gt;"",L103&lt;TODAY()),"期限超過","正常")))</f>
      </c>
      <c r="P103" s="54"/>
    </row>
    <row r="104" ht="22" customHeight="true">
      <c r="A104" s="54"/>
      <c r="B104" s="54"/>
      <c r="C104" s="54"/>
      <c r="D104" s="54"/>
      <c r="E104" s="54"/>
      <c r="F104" s="60"/>
      <c r="G104" s="60"/>
      <c r="H104" s="60"/>
      <c r="I104" s="60"/>
      <c r="J104" s="60" t="str">
        <f>IF(A104="","",MAX(0,F104-I104))</f>
      </c>
      <c r="K104" s="54"/>
      <c r="L104" s="58"/>
      <c r="M104" s="58"/>
      <c r="N104" s="54"/>
      <c r="O104" s="54" t="str">
        <f>IF(A104="","",IF(N104="已Umstellung auf neues System","已完了",IF(AND(L104&lt;&gt;"",L104&lt;TODAY()),"期限超過","正常")))</f>
      </c>
      <c r="P104" s="54"/>
    </row>
    <row r="105" ht="22" customHeight="true">
      <c r="A105" s="54"/>
      <c r="B105" s="54"/>
      <c r="C105" s="54"/>
      <c r="D105" s="54"/>
      <c r="E105" s="54"/>
      <c r="F105" s="60"/>
      <c r="G105" s="60"/>
      <c r="H105" s="60"/>
      <c r="I105" s="60"/>
      <c r="J105" s="60" t="str">
        <f>IF(A105="","",MAX(0,F105-I105))</f>
      </c>
      <c r="K105" s="54"/>
      <c r="L105" s="58"/>
      <c r="M105" s="58"/>
      <c r="N105" s="54"/>
      <c r="O105" s="54" t="str">
        <f>IF(A105="","",IF(N105="已Umstellung auf neues System","已完了",IF(AND(L105&lt;&gt;"",L105&lt;TODAY()),"期限超過","正常")))</f>
      </c>
      <c r="P105" s="54"/>
    </row>
    <row r="106" ht="22" customHeight="true">
      <c r="A106" s="54"/>
      <c r="B106" s="54"/>
      <c r="C106" s="54"/>
      <c r="D106" s="54"/>
      <c r="E106" s="54"/>
      <c r="F106" s="60"/>
      <c r="G106" s="60"/>
      <c r="H106" s="60"/>
      <c r="I106" s="60"/>
      <c r="J106" s="60" t="str">
        <f>IF(A106="","",MAX(0,F106-I106))</f>
      </c>
      <c r="K106" s="54"/>
      <c r="L106" s="58"/>
      <c r="M106" s="58"/>
      <c r="N106" s="54"/>
      <c r="O106" s="54" t="str">
        <f>IF(A106="","",IF(N106="已Umstellung auf neues System","已完了",IF(AND(L106&lt;&gt;"",L106&lt;TODAY()),"期限超過","正常")))</f>
      </c>
      <c r="P106" s="54"/>
    </row>
    <row r="107" ht="22" customHeight="true">
      <c r="A107" s="54"/>
      <c r="B107" s="54"/>
      <c r="C107" s="54"/>
      <c r="D107" s="54"/>
      <c r="E107" s="54"/>
      <c r="F107" s="60"/>
      <c r="G107" s="60"/>
      <c r="H107" s="60"/>
      <c r="I107" s="60"/>
      <c r="J107" s="60" t="str">
        <f>IF(A107="","",MAX(0,F107-I107))</f>
      </c>
      <c r="K107" s="54"/>
      <c r="L107" s="58"/>
      <c r="M107" s="58"/>
      <c r="N107" s="54"/>
      <c r="O107" s="54" t="str">
        <f>IF(A107="","",IF(N107="已Umstellung auf neues System","已完了",IF(AND(L107&lt;&gt;"",L107&lt;TODAY()),"期限超過","正常")))</f>
      </c>
      <c r="P107" s="54"/>
    </row>
    <row r="108" ht="22" customHeight="true">
      <c r="A108" s="54"/>
      <c r="B108" s="54"/>
      <c r="C108" s="54"/>
      <c r="D108" s="54"/>
      <c r="E108" s="54"/>
      <c r="F108" s="60"/>
      <c r="G108" s="60"/>
      <c r="H108" s="60"/>
      <c r="I108" s="60"/>
      <c r="J108" s="60" t="str">
        <f>IF(A108="","",MAX(0,F108-I108))</f>
      </c>
      <c r="K108" s="54"/>
      <c r="L108" s="58"/>
      <c r="M108" s="58"/>
      <c r="N108" s="54"/>
      <c r="O108" s="54" t="str">
        <f>IF(A108="","",IF(N108="已Umstellung auf neues System","已完了",IF(AND(L108&lt;&gt;"",L108&lt;TODAY()),"期限超過","正常")))</f>
      </c>
      <c r="P108" s="54"/>
    </row>
    <row r="109" ht="22" customHeight="true">
      <c r="A109" s="54"/>
      <c r="B109" s="54"/>
      <c r="C109" s="54"/>
      <c r="D109" s="54"/>
      <c r="E109" s="54"/>
      <c r="F109" s="60"/>
      <c r="G109" s="60"/>
      <c r="H109" s="60"/>
      <c r="I109" s="60"/>
      <c r="J109" s="60" t="str">
        <f>IF(A109="","",MAX(0,F109-I109))</f>
      </c>
      <c r="K109" s="54"/>
      <c r="L109" s="58"/>
      <c r="M109" s="58"/>
      <c r="N109" s="54"/>
      <c r="O109" s="54" t="str">
        <f>IF(A109="","",IF(N109="已Umstellung auf neues System","已完了",IF(AND(L109&lt;&gt;"",L109&lt;TODAY()),"期限超過","正常")))</f>
      </c>
      <c r="P109" s="54"/>
    </row>
    <row r="110" ht="22" customHeight="true">
      <c r="A110" s="54"/>
      <c r="B110" s="54"/>
      <c r="C110" s="54"/>
      <c r="D110" s="54"/>
      <c r="E110" s="54"/>
      <c r="F110" s="60"/>
      <c r="G110" s="60"/>
      <c r="H110" s="60"/>
      <c r="I110" s="60"/>
      <c r="J110" s="60" t="str">
        <f>IF(A110="","",MAX(0,F110-I110))</f>
      </c>
      <c r="K110" s="54"/>
      <c r="L110" s="58"/>
      <c r="M110" s="58"/>
      <c r="N110" s="54"/>
      <c r="O110" s="54" t="str">
        <f>IF(A110="","",IF(N110="已Umstellung auf neues System","已完了",IF(AND(L110&lt;&gt;"",L110&lt;TODAY()),"期限超過","正常")))</f>
      </c>
      <c r="P110" s="54"/>
    </row>
    <row r="111" ht="22" customHeight="true">
      <c r="A111" s="54"/>
      <c r="B111" s="54"/>
      <c r="C111" s="54"/>
      <c r="D111" s="54"/>
      <c r="E111" s="54"/>
      <c r="F111" s="60"/>
      <c r="G111" s="60"/>
      <c r="H111" s="60"/>
      <c r="I111" s="60"/>
      <c r="J111" s="60" t="str">
        <f>IF(A111="","",MAX(0,F111-I111))</f>
      </c>
      <c r="K111" s="54"/>
      <c r="L111" s="58"/>
      <c r="M111" s="58"/>
      <c r="N111" s="54"/>
      <c r="O111" s="54" t="str">
        <f>IF(A111="","",IF(N111="已Umstellung auf neues System","已完了",IF(AND(L111&lt;&gt;"",L111&lt;TODAY()),"期限超過","正常")))</f>
      </c>
      <c r="P111" s="54"/>
    </row>
    <row r="112" ht="22" customHeight="true">
      <c r="A112" s="54"/>
      <c r="B112" s="54"/>
      <c r="C112" s="54"/>
      <c r="D112" s="54"/>
      <c r="E112" s="54"/>
      <c r="F112" s="60"/>
      <c r="G112" s="60"/>
      <c r="H112" s="60"/>
      <c r="I112" s="60"/>
      <c r="J112" s="60" t="str">
        <f>IF(A112="","",MAX(0,F112-I112))</f>
      </c>
      <c r="K112" s="54"/>
      <c r="L112" s="58"/>
      <c r="M112" s="58"/>
      <c r="N112" s="54"/>
      <c r="O112" s="54" t="str">
        <f>IF(A112="","",IF(N112="已Umstellung auf neues System","已完了",IF(AND(L112&lt;&gt;"",L112&lt;TODAY()),"期限超過","正常")))</f>
      </c>
      <c r="P112" s="54"/>
    </row>
    <row r="113" ht="22" customHeight="true">
      <c r="A113" s="54"/>
      <c r="B113" s="54"/>
      <c r="C113" s="54"/>
      <c r="D113" s="54"/>
      <c r="E113" s="54"/>
      <c r="F113" s="60"/>
      <c r="G113" s="60"/>
      <c r="H113" s="60"/>
      <c r="I113" s="60"/>
      <c r="J113" s="60" t="str">
        <f>IF(A113="","",MAX(0,F113-I113))</f>
      </c>
      <c r="K113" s="54"/>
      <c r="L113" s="58"/>
      <c r="M113" s="58"/>
      <c r="N113" s="54"/>
      <c r="O113" s="54" t="str">
        <f>IF(A113="","",IF(N113="已Umstellung auf neues System","已完了",IF(AND(L113&lt;&gt;"",L113&lt;TODAY()),"期限超過","正常")))</f>
      </c>
      <c r="P113" s="54"/>
    </row>
    <row r="114" ht="22" customHeight="true">
      <c r="A114" s="54"/>
      <c r="B114" s="54"/>
      <c r="C114" s="54"/>
      <c r="D114" s="54"/>
      <c r="E114" s="54"/>
      <c r="F114" s="60"/>
      <c r="G114" s="60"/>
      <c r="H114" s="60"/>
      <c r="I114" s="60"/>
      <c r="J114" s="60" t="str">
        <f>IF(A114="","",MAX(0,F114-I114))</f>
      </c>
      <c r="K114" s="54"/>
      <c r="L114" s="58"/>
      <c r="M114" s="58"/>
      <c r="N114" s="54"/>
      <c r="O114" s="54" t="str">
        <f>IF(A114="","",IF(N114="已Umstellung auf neues System","已完了",IF(AND(L114&lt;&gt;"",L114&lt;TODAY()),"期限超過","正常")))</f>
      </c>
      <c r="P114" s="54"/>
    </row>
    <row r="115" ht="22" customHeight="true">
      <c r="A115" s="54"/>
      <c r="B115" s="54"/>
      <c r="C115" s="54"/>
      <c r="D115" s="54"/>
      <c r="E115" s="54"/>
      <c r="F115" s="60"/>
      <c r="G115" s="60"/>
      <c r="H115" s="60"/>
      <c r="I115" s="60"/>
      <c r="J115" s="60" t="str">
        <f>IF(A115="","",MAX(0,F115-I115))</f>
      </c>
      <c r="K115" s="54"/>
      <c r="L115" s="58"/>
      <c r="M115" s="58"/>
      <c r="N115" s="54"/>
      <c r="O115" s="54" t="str">
        <f>IF(A115="","",IF(N115="已Umstellung auf neues System","已完了",IF(AND(L115&lt;&gt;"",L115&lt;TODAY()),"期限超過","正常")))</f>
      </c>
      <c r="P115" s="54"/>
    </row>
    <row r="116" ht="22" customHeight="true">
      <c r="A116" s="54"/>
      <c r="B116" s="54"/>
      <c r="C116" s="54"/>
      <c r="D116" s="54"/>
      <c r="E116" s="54"/>
      <c r="F116" s="60"/>
      <c r="G116" s="60"/>
      <c r="H116" s="60"/>
      <c r="I116" s="60"/>
      <c r="J116" s="60" t="str">
        <f>IF(A116="","",MAX(0,F116-I116))</f>
      </c>
      <c r="K116" s="54"/>
      <c r="L116" s="58"/>
      <c r="M116" s="58"/>
      <c r="N116" s="54"/>
      <c r="O116" s="54" t="str">
        <f>IF(A116="","",IF(N116="已Umstellung auf neues System","已完了",IF(AND(L116&lt;&gt;"",L116&lt;TODAY()),"期限超過","正常")))</f>
      </c>
      <c r="P116" s="54"/>
    </row>
    <row r="117" ht="22" customHeight="true">
      <c r="A117" s="54"/>
      <c r="B117" s="54"/>
      <c r="C117" s="54"/>
      <c r="D117" s="54"/>
      <c r="E117" s="54"/>
      <c r="F117" s="60"/>
      <c r="G117" s="60"/>
      <c r="H117" s="60"/>
      <c r="I117" s="60"/>
      <c r="J117" s="60" t="str">
        <f>IF(A117="","",MAX(0,F117-I117))</f>
      </c>
      <c r="K117" s="54"/>
      <c r="L117" s="58"/>
      <c r="M117" s="58"/>
      <c r="N117" s="54"/>
      <c r="O117" s="54" t="str">
        <f>IF(A117="","",IF(N117="已Umstellung auf neues System","已完了",IF(AND(L117&lt;&gt;"",L117&lt;TODAY()),"期限超過","正常")))</f>
      </c>
      <c r="P117" s="54"/>
    </row>
    <row r="118" ht="22" customHeight="true">
      <c r="A118" s="54"/>
      <c r="B118" s="54"/>
      <c r="C118" s="54"/>
      <c r="D118" s="54"/>
      <c r="E118" s="54"/>
      <c r="F118" s="60"/>
      <c r="G118" s="60"/>
      <c r="H118" s="60"/>
      <c r="I118" s="60"/>
      <c r="J118" s="60" t="str">
        <f>IF(A118="","",MAX(0,F118-I118))</f>
      </c>
      <c r="K118" s="54"/>
      <c r="L118" s="58"/>
      <c r="M118" s="58"/>
      <c r="N118" s="54"/>
      <c r="O118" s="54" t="str">
        <f>IF(A118="","",IF(N118="已Umstellung auf neues System","已完了",IF(AND(L118&lt;&gt;"",L118&lt;TODAY()),"期限超過","正常")))</f>
      </c>
      <c r="P118" s="54"/>
    </row>
    <row r="119" ht="22" customHeight="true">
      <c r="A119" s="54"/>
      <c r="B119" s="54"/>
      <c r="C119" s="54"/>
      <c r="D119" s="54"/>
      <c r="E119" s="54"/>
      <c r="F119" s="60"/>
      <c r="G119" s="60"/>
      <c r="H119" s="60"/>
      <c r="I119" s="60"/>
      <c r="J119" s="60" t="str">
        <f>IF(A119="","",MAX(0,F119-I119))</f>
      </c>
      <c r="K119" s="54"/>
      <c r="L119" s="58"/>
      <c r="M119" s="58"/>
      <c r="N119" s="54"/>
      <c r="O119" s="54" t="str">
        <f>IF(A119="","",IF(N119="已Umstellung auf neues System","已完了",IF(AND(L119&lt;&gt;"",L119&lt;TODAY()),"期限超過","正常")))</f>
      </c>
      <c r="P119" s="54"/>
    </row>
    <row r="120" ht="22" customHeight="true">
      <c r="A120" s="54"/>
      <c r="B120" s="54"/>
      <c r="C120" s="54"/>
      <c r="D120" s="54"/>
      <c r="E120" s="54"/>
      <c r="F120" s="60"/>
      <c r="G120" s="60"/>
      <c r="H120" s="60"/>
      <c r="I120" s="60"/>
      <c r="J120" s="60" t="str">
        <f>IF(A120="","",MAX(0,F120-I120))</f>
      </c>
      <c r="K120" s="54"/>
      <c r="L120" s="58"/>
      <c r="M120" s="58"/>
      <c r="N120" s="54"/>
      <c r="O120" s="54" t="str">
        <f>IF(A120="","",IF(N120="已Umstellung auf neues System","已完了",IF(AND(L120&lt;&gt;"",L120&lt;TODAY()),"期限超過","正常")))</f>
      </c>
      <c r="P120" s="54"/>
    </row>
    <row r="121" ht="22" customHeight="true">
      <c r="A121" s="54"/>
      <c r="B121" s="54"/>
      <c r="C121" s="54"/>
      <c r="D121" s="54"/>
      <c r="E121" s="54"/>
      <c r="F121" s="60"/>
      <c r="G121" s="60"/>
      <c r="H121" s="60"/>
      <c r="I121" s="60"/>
      <c r="J121" s="60" t="str">
        <f>IF(A121="","",MAX(0,F121-I121))</f>
      </c>
      <c r="K121" s="54"/>
      <c r="L121" s="58"/>
      <c r="M121" s="58"/>
      <c r="N121" s="54"/>
      <c r="O121" s="54" t="str">
        <f>IF(A121="","",IF(N121="已Umstellung auf neues System","已完了",IF(AND(L121&lt;&gt;"",L121&lt;TODAY()),"期限超過","正常")))</f>
      </c>
      <c r="P121" s="54"/>
    </row>
    <row r="122" ht="22" customHeight="true">
      <c r="A122" s="54"/>
      <c r="B122" s="54"/>
      <c r="C122" s="54"/>
      <c r="D122" s="54"/>
      <c r="E122" s="54"/>
      <c r="F122" s="60"/>
      <c r="G122" s="60"/>
      <c r="H122" s="60"/>
      <c r="I122" s="60"/>
      <c r="J122" s="60" t="str">
        <f>IF(A122="","",MAX(0,F122-I122))</f>
      </c>
      <c r="K122" s="54"/>
      <c r="L122" s="58"/>
      <c r="M122" s="58"/>
      <c r="N122" s="54"/>
      <c r="O122" s="54" t="str">
        <f>IF(A122="","",IF(N122="已Umstellung auf neues System","已完了",IF(AND(L122&lt;&gt;"",L122&lt;TODAY()),"期限超過","正常")))</f>
      </c>
      <c r="P122" s="54"/>
    </row>
    <row r="123" ht="22" customHeight="true">
      <c r="A123" s="54"/>
      <c r="B123" s="54"/>
      <c r="C123" s="54"/>
      <c r="D123" s="54"/>
      <c r="E123" s="54"/>
      <c r="F123" s="60"/>
      <c r="G123" s="60"/>
      <c r="H123" s="60"/>
      <c r="I123" s="60"/>
      <c r="J123" s="60" t="str">
        <f>IF(A123="","",MAX(0,F123-I123))</f>
      </c>
      <c r="K123" s="54"/>
      <c r="L123" s="58"/>
      <c r="M123" s="58"/>
      <c r="N123" s="54"/>
      <c r="O123" s="54" t="str">
        <f>IF(A123="","",IF(N123="已Umstellung auf neues System","已完了",IF(AND(L123&lt;&gt;"",L123&lt;TODAY()),"期限超過","正常")))</f>
      </c>
      <c r="P123" s="54"/>
    </row>
    <row r="124" ht="22" customHeight="true">
      <c r="A124" s="54"/>
      <c r="B124" s="54"/>
      <c r="C124" s="54"/>
      <c r="D124" s="54"/>
      <c r="E124" s="54"/>
      <c r="F124" s="60"/>
      <c r="G124" s="60"/>
      <c r="H124" s="60"/>
      <c r="I124" s="60"/>
      <c r="J124" s="60" t="str">
        <f>IF(A124="","",MAX(0,F124-I124))</f>
      </c>
      <c r="K124" s="54"/>
      <c r="L124" s="58"/>
      <c r="M124" s="58"/>
      <c r="N124" s="54"/>
      <c r="O124" s="54" t="str">
        <f>IF(A124="","",IF(N124="已Umstellung auf neues System","已完了",IF(AND(L124&lt;&gt;"",L124&lt;TODAY()),"期限超過","正常")))</f>
      </c>
      <c r="P124" s="54"/>
    </row>
    <row r="125" ht="22" customHeight="true">
      <c r="A125" s="54"/>
      <c r="B125" s="54"/>
      <c r="C125" s="54"/>
      <c r="D125" s="54"/>
      <c r="E125" s="54"/>
      <c r="F125" s="60"/>
      <c r="G125" s="60"/>
      <c r="H125" s="60"/>
      <c r="I125" s="60"/>
      <c r="J125" s="60" t="str">
        <f>IF(A125="","",MAX(0,F125-I125))</f>
      </c>
      <c r="K125" s="54"/>
      <c r="L125" s="58"/>
      <c r="M125" s="58"/>
      <c r="N125" s="54"/>
      <c r="O125" s="54" t="str">
        <f>IF(A125="","",IF(N125="已Umstellung auf neues System","已完了",IF(AND(L125&lt;&gt;"",L125&lt;TODAY()),"期限超過","正常")))</f>
      </c>
      <c r="P125" s="54"/>
    </row>
    <row r="126" ht="22" customHeight="true">
      <c r="A126" s="54"/>
      <c r="B126" s="54"/>
      <c r="C126" s="54"/>
      <c r="D126" s="54"/>
      <c r="E126" s="54"/>
      <c r="F126" s="60"/>
      <c r="G126" s="60"/>
      <c r="H126" s="60"/>
      <c r="I126" s="60"/>
      <c r="J126" s="60" t="str">
        <f>IF(A126="","",MAX(0,F126-I126))</f>
      </c>
      <c r="K126" s="54"/>
      <c r="L126" s="58"/>
      <c r="M126" s="58"/>
      <c r="N126" s="54"/>
      <c r="O126" s="54" t="str">
        <f>IF(A126="","",IF(N126="已Umstellung auf neues System","已完了",IF(AND(L126&lt;&gt;"",L126&lt;TODAY()),"期限超過","正常")))</f>
      </c>
      <c r="P126" s="54"/>
    </row>
    <row r="127" ht="22" customHeight="true">
      <c r="A127" s="54"/>
      <c r="B127" s="54"/>
      <c r="C127" s="54"/>
      <c r="D127" s="54"/>
      <c r="E127" s="54"/>
      <c r="F127" s="60"/>
      <c r="G127" s="60"/>
      <c r="H127" s="60"/>
      <c r="I127" s="60"/>
      <c r="J127" s="60" t="str">
        <f>IF(A127="","",MAX(0,F127-I127))</f>
      </c>
      <c r="K127" s="54"/>
      <c r="L127" s="58"/>
      <c r="M127" s="58"/>
      <c r="N127" s="54"/>
      <c r="O127" s="54" t="str">
        <f>IF(A127="","",IF(N127="已Umstellung auf neues System","已完了",IF(AND(L127&lt;&gt;"",L127&lt;TODAY()),"期限超過","正常")))</f>
      </c>
      <c r="P127" s="54"/>
    </row>
    <row r="128" ht="22" customHeight="true">
      <c r="A128" s="54"/>
      <c r="B128" s="54"/>
      <c r="C128" s="54"/>
      <c r="D128" s="54"/>
      <c r="E128" s="54"/>
      <c r="F128" s="60"/>
      <c r="G128" s="60"/>
      <c r="H128" s="60"/>
      <c r="I128" s="60"/>
      <c r="J128" s="60" t="str">
        <f>IF(A128="","",MAX(0,F128-I128))</f>
      </c>
      <c r="K128" s="54"/>
      <c r="L128" s="58"/>
      <c r="M128" s="58"/>
      <c r="N128" s="54"/>
      <c r="O128" s="54" t="str">
        <f>IF(A128="","",IF(N128="已Umstellung auf neues System","已完了",IF(AND(L128&lt;&gt;"",L128&lt;TODAY()),"期限超過","正常")))</f>
      </c>
      <c r="P128" s="54"/>
    </row>
    <row r="129" ht="22" customHeight="true">
      <c r="A129" s="54"/>
      <c r="B129" s="54"/>
      <c r="C129" s="54"/>
      <c r="D129" s="54"/>
      <c r="E129" s="54"/>
      <c r="F129" s="60"/>
      <c r="G129" s="60"/>
      <c r="H129" s="60"/>
      <c r="I129" s="60"/>
      <c r="J129" s="60" t="str">
        <f>IF(A129="","",MAX(0,F129-I129))</f>
      </c>
      <c r="K129" s="54"/>
      <c r="L129" s="58"/>
      <c r="M129" s="58"/>
      <c r="N129" s="54"/>
      <c r="O129" s="54" t="str">
        <f>IF(A129="","",IF(N129="已Umstellung auf neues System","已完了",IF(AND(L129&lt;&gt;"",L129&lt;TODAY()),"期限超過","正常")))</f>
      </c>
      <c r="P129" s="54"/>
    </row>
    <row r="130" ht="22" customHeight="true">
      <c r="A130" s="54"/>
      <c r="B130" s="54"/>
      <c r="C130" s="54"/>
      <c r="D130" s="54"/>
      <c r="E130" s="54"/>
      <c r="F130" s="60"/>
      <c r="G130" s="60"/>
      <c r="H130" s="60"/>
      <c r="I130" s="60"/>
      <c r="J130" s="60" t="str">
        <f>IF(A130="","",MAX(0,F130-I130))</f>
      </c>
      <c r="K130" s="54"/>
      <c r="L130" s="58"/>
      <c r="M130" s="58"/>
      <c r="N130" s="54"/>
      <c r="O130" s="54" t="str">
        <f>IF(A130="","",IF(N130="已Umstellung auf neues System","已完了",IF(AND(L130&lt;&gt;"",L130&lt;TODAY()),"期限超過","正常")))</f>
      </c>
      <c r="P130" s="54"/>
    </row>
    <row r="131" ht="22" customHeight="true">
      <c r="A131" s="54"/>
      <c r="B131" s="54"/>
      <c r="C131" s="54"/>
      <c r="D131" s="54"/>
      <c r="E131" s="54"/>
      <c r="F131" s="60"/>
      <c r="G131" s="60"/>
      <c r="H131" s="60"/>
      <c r="I131" s="60"/>
      <c r="J131" s="60" t="str">
        <f>IF(A131="","",MAX(0,F131-I131))</f>
      </c>
      <c r="K131" s="54"/>
      <c r="L131" s="58"/>
      <c r="M131" s="58"/>
      <c r="N131" s="54"/>
      <c r="O131" s="54" t="str">
        <f>IF(A131="","",IF(N131="已Umstellung auf neues System","已完了",IF(AND(L131&lt;&gt;"",L131&lt;TODAY()),"期限超過","正常")))</f>
      </c>
      <c r="P131" s="54"/>
    </row>
    <row r="132" ht="22" customHeight="true">
      <c r="A132" s="54"/>
      <c r="B132" s="54"/>
      <c r="C132" s="54"/>
      <c r="D132" s="54"/>
      <c r="E132" s="54"/>
      <c r="F132" s="60"/>
      <c r="G132" s="60"/>
      <c r="H132" s="60"/>
      <c r="I132" s="60"/>
      <c r="J132" s="60" t="str">
        <f>IF(A132="","",MAX(0,F132-I132))</f>
      </c>
      <c r="K132" s="54"/>
      <c r="L132" s="58"/>
      <c r="M132" s="58"/>
      <c r="N132" s="54"/>
      <c r="O132" s="54" t="str">
        <f>IF(A132="","",IF(N132="已Umstellung auf neues System","已完了",IF(AND(L132&lt;&gt;"",L132&lt;TODAY()),"期限超過","正常")))</f>
      </c>
      <c r="P132" s="54"/>
    </row>
    <row r="133" ht="22" customHeight="true">
      <c r="A133" s="54"/>
      <c r="B133" s="54"/>
      <c r="C133" s="54"/>
      <c r="D133" s="54"/>
      <c r="E133" s="54"/>
      <c r="F133" s="60"/>
      <c r="G133" s="60"/>
      <c r="H133" s="60"/>
      <c r="I133" s="60"/>
      <c r="J133" s="60" t="str">
        <f>IF(A133="","",MAX(0,F133-I133))</f>
      </c>
      <c r="K133" s="54"/>
      <c r="L133" s="58"/>
      <c r="M133" s="58"/>
      <c r="N133" s="54"/>
      <c r="O133" s="54" t="str">
        <f>IF(A133="","",IF(N133="已Umstellung auf neues System","已完了",IF(AND(L133&lt;&gt;"",L133&lt;TODAY()),"期限超過","正常")))</f>
      </c>
      <c r="P133" s="54"/>
    </row>
    <row r="134" ht="22" customHeight="true">
      <c r="A134" s="54"/>
      <c r="B134" s="54"/>
      <c r="C134" s="54"/>
      <c r="D134" s="54"/>
      <c r="E134" s="54"/>
      <c r="F134" s="60"/>
      <c r="G134" s="60"/>
      <c r="H134" s="60"/>
      <c r="I134" s="60"/>
      <c r="J134" s="60" t="str">
        <f>IF(A134="","",MAX(0,F134-I134))</f>
      </c>
      <c r="K134" s="54"/>
      <c r="L134" s="58"/>
      <c r="M134" s="58"/>
      <c r="N134" s="54"/>
      <c r="O134" s="54" t="str">
        <f>IF(A134="","",IF(N134="已Umstellung auf neues System","已完了",IF(AND(L134&lt;&gt;"",L134&lt;TODAY()),"期限超過","正常")))</f>
      </c>
      <c r="P134" s="54"/>
    </row>
    <row r="135" ht="22" customHeight="true">
      <c r="A135" s="54"/>
      <c r="B135" s="54"/>
      <c r="C135" s="54"/>
      <c r="D135" s="54"/>
      <c r="E135" s="54"/>
      <c r="F135" s="60"/>
      <c r="G135" s="60"/>
      <c r="H135" s="60"/>
      <c r="I135" s="60"/>
      <c r="J135" s="60" t="str">
        <f>IF(A135="","",MAX(0,F135-I135))</f>
      </c>
      <c r="K135" s="54"/>
      <c r="L135" s="58"/>
      <c r="M135" s="58"/>
      <c r="N135" s="54"/>
      <c r="O135" s="54" t="str">
        <f>IF(A135="","",IF(N135="已Umstellung auf neues System","已完了",IF(AND(L135&lt;&gt;"",L135&lt;TODAY()),"期限超過","正常")))</f>
      </c>
      <c r="P135" s="54"/>
    </row>
    <row r="136" ht="22" customHeight="true">
      <c r="A136" s="54"/>
      <c r="B136" s="54"/>
      <c r="C136" s="54"/>
      <c r="D136" s="54"/>
      <c r="E136" s="54"/>
      <c r="F136" s="60"/>
      <c r="G136" s="60"/>
      <c r="H136" s="60"/>
      <c r="I136" s="60"/>
      <c r="J136" s="60" t="str">
        <f>IF(A136="","",MAX(0,F136-I136))</f>
      </c>
      <c r="K136" s="54"/>
      <c r="L136" s="58"/>
      <c r="M136" s="58"/>
      <c r="N136" s="54"/>
      <c r="O136" s="54" t="str">
        <f>IF(A136="","",IF(N136="已Umstellung auf neues System","已完了",IF(AND(L136&lt;&gt;"",L136&lt;TODAY()),"期限超過","正常")))</f>
      </c>
      <c r="P136" s="54"/>
    </row>
    <row r="137" ht="22" customHeight="true">
      <c r="A137" s="54"/>
      <c r="B137" s="54"/>
      <c r="C137" s="54"/>
      <c r="D137" s="54"/>
      <c r="E137" s="54"/>
      <c r="F137" s="60"/>
      <c r="G137" s="60"/>
      <c r="H137" s="60"/>
      <c r="I137" s="60"/>
      <c r="J137" s="60" t="str">
        <f>IF(A137="","",MAX(0,F137-I137))</f>
      </c>
      <c r="K137" s="54"/>
      <c r="L137" s="58"/>
      <c r="M137" s="58"/>
      <c r="N137" s="54"/>
      <c r="O137" s="54" t="str">
        <f>IF(A137="","",IF(N137="已Umstellung auf neues System","已完了",IF(AND(L137&lt;&gt;"",L137&lt;TODAY()),"期限超過","正常")))</f>
      </c>
      <c r="P137" s="54"/>
    </row>
    <row r="138" ht="22" customHeight="true">
      <c r="A138" s="54"/>
      <c r="B138" s="54"/>
      <c r="C138" s="54"/>
      <c r="D138" s="54"/>
      <c r="E138" s="54"/>
      <c r="F138" s="60"/>
      <c r="G138" s="60"/>
      <c r="H138" s="60"/>
      <c r="I138" s="60"/>
      <c r="J138" s="60" t="str">
        <f>IF(A138="","",MAX(0,F138-I138))</f>
      </c>
      <c r="K138" s="54"/>
      <c r="L138" s="58"/>
      <c r="M138" s="58"/>
      <c r="N138" s="54"/>
      <c r="O138" s="54" t="str">
        <f>IF(A138="","",IF(N138="已Umstellung auf neues System","已完了",IF(AND(L138&lt;&gt;"",L138&lt;TODAY()),"期限超過","正常")))</f>
      </c>
      <c r="P138" s="54"/>
    </row>
    <row r="139" ht="22" customHeight="true">
      <c r="A139" s="54"/>
      <c r="B139" s="54"/>
      <c r="C139" s="54"/>
      <c r="D139" s="54"/>
      <c r="E139" s="54"/>
      <c r="F139" s="60"/>
      <c r="G139" s="60"/>
      <c r="H139" s="60"/>
      <c r="I139" s="60"/>
      <c r="J139" s="60" t="str">
        <f>IF(A139="","",MAX(0,F139-I139))</f>
      </c>
      <c r="K139" s="54"/>
      <c r="L139" s="58"/>
      <c r="M139" s="58"/>
      <c r="N139" s="54"/>
      <c r="O139" s="54" t="str">
        <f>IF(A139="","",IF(N139="已Umstellung auf neues System","已完了",IF(AND(L139&lt;&gt;"",L139&lt;TODAY()),"期限超過","正常")))</f>
      </c>
      <c r="P139" s="54"/>
    </row>
    <row r="140" ht="22" customHeight="true">
      <c r="A140" s="54"/>
      <c r="B140" s="54"/>
      <c r="C140" s="54"/>
      <c r="D140" s="54"/>
      <c r="E140" s="54"/>
      <c r="F140" s="60"/>
      <c r="G140" s="60"/>
      <c r="H140" s="60"/>
      <c r="I140" s="60"/>
      <c r="J140" s="60" t="str">
        <f>IF(A140="","",MAX(0,F140-I140))</f>
      </c>
      <c r="K140" s="54"/>
      <c r="L140" s="58"/>
      <c r="M140" s="58"/>
      <c r="N140" s="54"/>
      <c r="O140" s="54" t="str">
        <f>IF(A140="","",IF(N140="已Umstellung auf neues System","已完了",IF(AND(L140&lt;&gt;"",L140&lt;TODAY()),"期限超過","正常")))</f>
      </c>
      <c r="P140" s="54"/>
    </row>
    <row r="141" ht="22" customHeight="true">
      <c r="A141" s="54"/>
      <c r="B141" s="54"/>
      <c r="C141" s="54"/>
      <c r="D141" s="54"/>
      <c r="E141" s="54"/>
      <c r="F141" s="60"/>
      <c r="G141" s="60"/>
      <c r="H141" s="60"/>
      <c r="I141" s="60"/>
      <c r="J141" s="60" t="str">
        <f>IF(A141="","",MAX(0,F141-I141))</f>
      </c>
      <c r="K141" s="54"/>
      <c r="L141" s="58"/>
      <c r="M141" s="58"/>
      <c r="N141" s="54"/>
      <c r="O141" s="54" t="str">
        <f>IF(A141="","",IF(N141="已Umstellung auf neues System","已完了",IF(AND(L141&lt;&gt;"",L141&lt;TODAY()),"期限超過","正常")))</f>
      </c>
      <c r="P141" s="54"/>
    </row>
    <row r="142" ht="22" customHeight="true">
      <c r="A142" s="54"/>
      <c r="B142" s="54"/>
      <c r="C142" s="54"/>
      <c r="D142" s="54"/>
      <c r="E142" s="54"/>
      <c r="F142" s="60"/>
      <c r="G142" s="60"/>
      <c r="H142" s="60"/>
      <c r="I142" s="60"/>
      <c r="J142" s="60" t="str">
        <f>IF(A142="","",MAX(0,F142-I142))</f>
      </c>
      <c r="K142" s="54"/>
      <c r="L142" s="58"/>
      <c r="M142" s="58"/>
      <c r="N142" s="54"/>
      <c r="O142" s="54" t="str">
        <f>IF(A142="","",IF(N142="已Umstellung auf neues System","已完了",IF(AND(L142&lt;&gt;"",L142&lt;TODAY()),"期限超過","正常")))</f>
      </c>
      <c r="P142" s="54"/>
    </row>
    <row r="143" ht="22" customHeight="true">
      <c r="A143" s="54"/>
      <c r="B143" s="54"/>
      <c r="C143" s="54"/>
      <c r="D143" s="54"/>
      <c r="E143" s="54"/>
      <c r="F143" s="60"/>
      <c r="G143" s="60"/>
      <c r="H143" s="60"/>
      <c r="I143" s="60"/>
      <c r="J143" s="60" t="str">
        <f>IF(A143="","",MAX(0,F143-I143))</f>
      </c>
      <c r="K143" s="54"/>
      <c r="L143" s="58"/>
      <c r="M143" s="58"/>
      <c r="N143" s="54"/>
      <c r="O143" s="54" t="str">
        <f>IF(A143="","",IF(N143="已Umstellung auf neues System","已完了",IF(AND(L143&lt;&gt;"",L143&lt;TODAY()),"期限超過","正常")))</f>
      </c>
      <c r="P143" s="54"/>
    </row>
    <row r="144" ht="22" customHeight="true">
      <c r="A144" s="54"/>
      <c r="B144" s="54"/>
      <c r="C144" s="54"/>
      <c r="D144" s="54"/>
      <c r="E144" s="54"/>
      <c r="F144" s="60"/>
      <c r="G144" s="60"/>
      <c r="H144" s="60"/>
      <c r="I144" s="60"/>
      <c r="J144" s="60" t="str">
        <f>IF(A144="","",MAX(0,F144-I144))</f>
      </c>
      <c r="K144" s="54"/>
      <c r="L144" s="58"/>
      <c r="M144" s="58"/>
      <c r="N144" s="54"/>
      <c r="O144" s="54" t="str">
        <f>IF(A144="","",IF(N144="已Umstellung auf neues System","已完了",IF(AND(L144&lt;&gt;"",L144&lt;TODAY()),"期限超過","正常")))</f>
      </c>
      <c r="P144" s="54"/>
    </row>
    <row r="145" ht="22" customHeight="true">
      <c r="A145" s="54"/>
      <c r="B145" s="54"/>
      <c r="C145" s="54"/>
      <c r="D145" s="54"/>
      <c r="E145" s="54"/>
      <c r="F145" s="60"/>
      <c r="G145" s="60"/>
      <c r="H145" s="60"/>
      <c r="I145" s="60"/>
      <c r="J145" s="60" t="str">
        <f>IF(A145="","",MAX(0,F145-I145))</f>
      </c>
      <c r="K145" s="54"/>
      <c r="L145" s="58"/>
      <c r="M145" s="58"/>
      <c r="N145" s="54"/>
      <c r="O145" s="54" t="str">
        <f>IF(A145="","",IF(N145="已Umstellung auf neues System","已完了",IF(AND(L145&lt;&gt;"",L145&lt;TODAY()),"期限超過","正常")))</f>
      </c>
      <c r="P145" s="54"/>
    </row>
    <row r="146" ht="22" customHeight="true">
      <c r="A146" s="54"/>
      <c r="B146" s="54"/>
      <c r="C146" s="54"/>
      <c r="D146" s="54"/>
      <c r="E146" s="54"/>
      <c r="F146" s="60"/>
      <c r="G146" s="60"/>
      <c r="H146" s="60"/>
      <c r="I146" s="60"/>
      <c r="J146" s="60" t="str">
        <f>IF(A146="","",MAX(0,F146-I146))</f>
      </c>
      <c r="K146" s="54"/>
      <c r="L146" s="58"/>
      <c r="M146" s="58"/>
      <c r="N146" s="54"/>
      <c r="O146" s="54" t="str">
        <f>IF(A146="","",IF(N146="已Umstellung auf neues System","已完了",IF(AND(L146&lt;&gt;"",L146&lt;TODAY()),"期限超過","正常")))</f>
      </c>
      <c r="P146" s="54"/>
    </row>
    <row r="147" ht="22" customHeight="true">
      <c r="A147" s="54"/>
      <c r="B147" s="54"/>
      <c r="C147" s="54"/>
      <c r="D147" s="54"/>
      <c r="E147" s="54"/>
      <c r="F147" s="60"/>
      <c r="G147" s="60"/>
      <c r="H147" s="60"/>
      <c r="I147" s="60"/>
      <c r="J147" s="60" t="str">
        <f>IF(A147="","",MAX(0,F147-I147))</f>
      </c>
      <c r="K147" s="54"/>
      <c r="L147" s="58"/>
      <c r="M147" s="58"/>
      <c r="N147" s="54"/>
      <c r="O147" s="54" t="str">
        <f>IF(A147="","",IF(N147="已Umstellung auf neues System","已完了",IF(AND(L147&lt;&gt;"",L147&lt;TODAY()),"期限超過","正常")))</f>
      </c>
      <c r="P147" s="54"/>
    </row>
    <row r="148" ht="22" customHeight="true">
      <c r="A148" s="54"/>
      <c r="B148" s="54"/>
      <c r="C148" s="54"/>
      <c r="D148" s="54"/>
      <c r="E148" s="54"/>
      <c r="F148" s="60"/>
      <c r="G148" s="60"/>
      <c r="H148" s="60"/>
      <c r="I148" s="60"/>
      <c r="J148" s="60" t="str">
        <f>IF(A148="","",MAX(0,F148-I148))</f>
      </c>
      <c r="K148" s="54"/>
      <c r="L148" s="58"/>
      <c r="M148" s="58"/>
      <c r="N148" s="54"/>
      <c r="O148" s="54" t="str">
        <f>IF(A148="","",IF(N148="已Umstellung auf neues System","已完了",IF(AND(L148&lt;&gt;"",L148&lt;TODAY()),"期限超過","正常")))</f>
      </c>
      <c r="P148" s="54"/>
    </row>
    <row r="149" ht="22" customHeight="true">
      <c r="A149" s="54"/>
      <c r="B149" s="54"/>
      <c r="C149" s="54"/>
      <c r="D149" s="54"/>
      <c r="E149" s="54"/>
      <c r="F149" s="60"/>
      <c r="G149" s="60"/>
      <c r="H149" s="60"/>
      <c r="I149" s="60"/>
      <c r="J149" s="60" t="str">
        <f>IF(A149="","",MAX(0,F149-I149))</f>
      </c>
      <c r="K149" s="54"/>
      <c r="L149" s="58"/>
      <c r="M149" s="58"/>
      <c r="N149" s="54"/>
      <c r="O149" s="54" t="str">
        <f>IF(A149="","",IF(N149="已Umstellung auf neues System","已完了",IF(AND(L149&lt;&gt;"",L149&lt;TODAY()),"期限超過","正常")))</f>
      </c>
      <c r="P149" s="54"/>
    </row>
    <row r="150" ht="22" customHeight="true">
      <c r="A150" s="54"/>
      <c r="B150" s="54"/>
      <c r="C150" s="54"/>
      <c r="D150" s="54"/>
      <c r="E150" s="54"/>
      <c r="F150" s="60"/>
      <c r="G150" s="60"/>
      <c r="H150" s="60"/>
      <c r="I150" s="60"/>
      <c r="J150" s="60" t="str">
        <f>IF(A150="","",MAX(0,F150-I150))</f>
      </c>
      <c r="K150" s="54"/>
      <c r="L150" s="58"/>
      <c r="M150" s="58"/>
      <c r="N150" s="54"/>
      <c r="O150" s="54" t="str">
        <f>IF(A150="","",IF(N150="已Umstellung auf neues System","已完了",IF(AND(L150&lt;&gt;"",L150&lt;TODAY()),"期限超過","正常")))</f>
      </c>
      <c r="P150" s="54"/>
    </row>
    <row r="151" ht="22" customHeight="true">
      <c r="A151" s="54"/>
      <c r="B151" s="54"/>
      <c r="C151" s="54"/>
      <c r="D151" s="54"/>
      <c r="E151" s="54"/>
      <c r="F151" s="60"/>
      <c r="G151" s="60"/>
      <c r="H151" s="60"/>
      <c r="I151" s="60"/>
      <c r="J151" s="60" t="str">
        <f>IF(A151="","",MAX(0,F151-I151))</f>
      </c>
      <c r="K151" s="54"/>
      <c r="L151" s="58"/>
      <c r="M151" s="58"/>
      <c r="N151" s="54"/>
      <c r="O151" s="54" t="str">
        <f>IF(A151="","",IF(N151="已Umstellung auf neues System","已完了",IF(AND(L151&lt;&gt;"",L151&lt;TODAY()),"期限超過","正常")))</f>
      </c>
      <c r="P151" s="54"/>
    </row>
    <row r="152" ht="22" customHeight="true">
      <c r="A152" s="54"/>
      <c r="B152" s="54"/>
      <c r="C152" s="54"/>
      <c r="D152" s="54"/>
      <c r="E152" s="54"/>
      <c r="F152" s="60"/>
      <c r="G152" s="60"/>
      <c r="H152" s="60"/>
      <c r="I152" s="60"/>
      <c r="J152" s="60" t="str">
        <f>IF(A152="","",MAX(0,F152-I152))</f>
      </c>
      <c r="K152" s="54"/>
      <c r="L152" s="58"/>
      <c r="M152" s="58"/>
      <c r="N152" s="54"/>
      <c r="O152" s="54" t="str">
        <f>IF(A152="","",IF(N152="已Umstellung auf neues System","已完了",IF(AND(L152&lt;&gt;"",L152&lt;TODAY()),"期限超過","正常")))</f>
      </c>
      <c r="P152" s="54"/>
    </row>
    <row r="153" ht="22" customHeight="true">
      <c r="A153" s="54"/>
      <c r="B153" s="54"/>
      <c r="C153" s="54"/>
      <c r="D153" s="54"/>
      <c r="E153" s="54"/>
      <c r="F153" s="60"/>
      <c r="G153" s="60"/>
      <c r="H153" s="60"/>
      <c r="I153" s="60"/>
      <c r="J153" s="60" t="str">
        <f>IF(A153="","",MAX(0,F153-I153))</f>
      </c>
      <c r="K153" s="54"/>
      <c r="L153" s="58"/>
      <c r="M153" s="58"/>
      <c r="N153" s="54"/>
      <c r="O153" s="54" t="str">
        <f>IF(A153="","",IF(N153="已Umstellung auf neues System","已完了",IF(AND(L153&lt;&gt;"",L153&lt;TODAY()),"期限超過","正常")))</f>
      </c>
      <c r="P153" s="54"/>
    </row>
    <row r="154" ht="22" customHeight="true">
      <c r="A154" s="54"/>
      <c r="B154" s="54"/>
      <c r="C154" s="54"/>
      <c r="D154" s="54"/>
      <c r="E154" s="54"/>
      <c r="F154" s="60"/>
      <c r="G154" s="60"/>
      <c r="H154" s="60"/>
      <c r="I154" s="60"/>
      <c r="J154" s="60" t="str">
        <f>IF(A154="","",MAX(0,F154-I154))</f>
      </c>
      <c r="K154" s="54"/>
      <c r="L154" s="58"/>
      <c r="M154" s="58"/>
      <c r="N154" s="54"/>
      <c r="O154" s="54" t="str">
        <f>IF(A154="","",IF(N154="已Umstellung auf neues System","已完了",IF(AND(L154&lt;&gt;"",L154&lt;TODAY()),"期限超過","正常")))</f>
      </c>
      <c r="P154" s="54"/>
    </row>
    <row r="155" ht="22" customHeight="true">
      <c r="A155" s="54"/>
      <c r="B155" s="54"/>
      <c r="C155" s="54"/>
      <c r="D155" s="54"/>
      <c r="E155" s="54"/>
      <c r="F155" s="60"/>
      <c r="G155" s="60"/>
      <c r="H155" s="60"/>
      <c r="I155" s="60"/>
      <c r="J155" s="60" t="str">
        <f>IF(A155="","",MAX(0,F155-I155))</f>
      </c>
      <c r="K155" s="54"/>
      <c r="L155" s="58"/>
      <c r="M155" s="58"/>
      <c r="N155" s="54"/>
      <c r="O155" s="54" t="str">
        <f>IF(A155="","",IF(N155="已Umstellung auf neues System","已完了",IF(AND(L155&lt;&gt;"",L155&lt;TODAY()),"期限超過","正常")))</f>
      </c>
      <c r="P155" s="54"/>
    </row>
    <row r="156" ht="22" customHeight="true">
      <c r="A156" s="54"/>
      <c r="B156" s="54"/>
      <c r="C156" s="54"/>
      <c r="D156" s="54"/>
      <c r="E156" s="54"/>
      <c r="F156" s="60"/>
      <c r="G156" s="60"/>
      <c r="H156" s="60"/>
      <c r="I156" s="60"/>
      <c r="J156" s="60" t="str">
        <f>IF(A156="","",MAX(0,F156-I156))</f>
      </c>
      <c r="K156" s="54"/>
      <c r="L156" s="58"/>
      <c r="M156" s="58"/>
      <c r="N156" s="54"/>
      <c r="O156" s="54" t="str">
        <f>IF(A156="","",IF(N156="已Umstellung auf neues System","已完了",IF(AND(L156&lt;&gt;"",L156&lt;TODAY()),"期限超過","正常")))</f>
      </c>
      <c r="P156" s="54"/>
    </row>
    <row r="157" ht="22" customHeight="true">
      <c r="A157" s="54"/>
      <c r="B157" s="54"/>
      <c r="C157" s="54"/>
      <c r="D157" s="54"/>
      <c r="E157" s="54"/>
      <c r="F157" s="60"/>
      <c r="G157" s="60"/>
      <c r="H157" s="60"/>
      <c r="I157" s="60"/>
      <c r="J157" s="60" t="str">
        <f>IF(A157="","",MAX(0,F157-I157))</f>
      </c>
      <c r="K157" s="54"/>
      <c r="L157" s="58"/>
      <c r="M157" s="58"/>
      <c r="N157" s="54"/>
      <c r="O157" s="54" t="str">
        <f>IF(A157="","",IF(N157="已Umstellung auf neues System","已完了",IF(AND(L157&lt;&gt;"",L157&lt;TODAY()),"期限超過","正常")))</f>
      </c>
      <c r="P157" s="54"/>
    </row>
    <row r="158" ht="22" customHeight="true">
      <c r="A158" s="54"/>
      <c r="B158" s="54"/>
      <c r="C158" s="54"/>
      <c r="D158" s="54"/>
      <c r="E158" s="54"/>
      <c r="F158" s="60"/>
      <c r="G158" s="60"/>
      <c r="H158" s="60"/>
      <c r="I158" s="60"/>
      <c r="J158" s="60" t="str">
        <f>IF(A158="","",MAX(0,F158-I158))</f>
      </c>
      <c r="K158" s="54"/>
      <c r="L158" s="58"/>
      <c r="M158" s="58"/>
      <c r="N158" s="54"/>
      <c r="O158" s="54" t="str">
        <f>IF(A158="","",IF(N158="已Umstellung auf neues System","已完了",IF(AND(L158&lt;&gt;"",L158&lt;TODAY()),"期限超過","正常")))</f>
      </c>
      <c r="P158" s="54"/>
    </row>
    <row r="159" ht="22" customHeight="true">
      <c r="A159" s="54"/>
      <c r="B159" s="54"/>
      <c r="C159" s="54"/>
      <c r="D159" s="54"/>
      <c r="E159" s="54"/>
      <c r="F159" s="60"/>
      <c r="G159" s="60"/>
      <c r="H159" s="60"/>
      <c r="I159" s="60"/>
      <c r="J159" s="60" t="str">
        <f>IF(A159="","",MAX(0,F159-I159))</f>
      </c>
      <c r="K159" s="54"/>
      <c r="L159" s="58"/>
      <c r="M159" s="58"/>
      <c r="N159" s="54"/>
      <c r="O159" s="54" t="str">
        <f>IF(A159="","",IF(N159="已Umstellung auf neues System","已完了",IF(AND(L159&lt;&gt;"",L159&lt;TODAY()),"期限超過","正常")))</f>
      </c>
      <c r="P159" s="54"/>
    </row>
    <row r="160" ht="22" customHeight="true">
      <c r="A160" s="54"/>
      <c r="B160" s="54"/>
      <c r="C160" s="54"/>
      <c r="D160" s="54"/>
      <c r="E160" s="54"/>
      <c r="F160" s="60"/>
      <c r="G160" s="60"/>
      <c r="H160" s="60"/>
      <c r="I160" s="60"/>
      <c r="J160" s="60" t="str">
        <f>IF(A160="","",MAX(0,F160-I160))</f>
      </c>
      <c r="K160" s="54"/>
      <c r="L160" s="58"/>
      <c r="M160" s="58"/>
      <c r="N160" s="54"/>
      <c r="O160" s="54" t="str">
        <f>IF(A160="","",IF(N160="已Umstellung auf neues System","已完了",IF(AND(L160&lt;&gt;"",L160&lt;TODAY()),"期限超過","正常")))</f>
      </c>
      <c r="P160" s="54"/>
    </row>
    <row r="161" ht="22" customHeight="true">
      <c r="A161" s="54"/>
      <c r="B161" s="54"/>
      <c r="C161" s="54"/>
      <c r="D161" s="54"/>
      <c r="E161" s="54"/>
      <c r="F161" s="60"/>
      <c r="G161" s="60"/>
      <c r="H161" s="60"/>
      <c r="I161" s="60"/>
      <c r="J161" s="60" t="str">
        <f>IF(A161="","",MAX(0,F161-I161))</f>
      </c>
      <c r="K161" s="54"/>
      <c r="L161" s="58"/>
      <c r="M161" s="58"/>
      <c r="N161" s="54"/>
      <c r="O161" s="54" t="str">
        <f>IF(A161="","",IF(N161="已Umstellung auf neues System","已完了",IF(AND(L161&lt;&gt;"",L161&lt;TODAY()),"期限超過","正常")))</f>
      </c>
      <c r="P161" s="54"/>
    </row>
    <row r="162" ht="22" customHeight="true">
      <c r="A162" s="54"/>
      <c r="B162" s="54"/>
      <c r="C162" s="54"/>
      <c r="D162" s="54"/>
      <c r="E162" s="54"/>
      <c r="F162" s="60"/>
      <c r="G162" s="60"/>
      <c r="H162" s="60"/>
      <c r="I162" s="60"/>
      <c r="J162" s="60" t="str">
        <f>IF(A162="","",MAX(0,F162-I162))</f>
      </c>
      <c r="K162" s="54"/>
      <c r="L162" s="58"/>
      <c r="M162" s="58"/>
      <c r="N162" s="54"/>
      <c r="O162" s="54" t="str">
        <f>IF(A162="","",IF(N162="已Umstellung auf neues System","已完了",IF(AND(L162&lt;&gt;"",L162&lt;TODAY()),"期限超過","正常")))</f>
      </c>
      <c r="P162" s="54"/>
    </row>
    <row r="163" ht="22" customHeight="true">
      <c r="A163" s="54"/>
      <c r="B163" s="54"/>
      <c r="C163" s="54"/>
      <c r="D163" s="54"/>
      <c r="E163" s="54"/>
      <c r="F163" s="60"/>
      <c r="G163" s="60"/>
      <c r="H163" s="60"/>
      <c r="I163" s="60"/>
      <c r="J163" s="60" t="str">
        <f>IF(A163="","",MAX(0,F163-I163))</f>
      </c>
      <c r="K163" s="54"/>
      <c r="L163" s="58"/>
      <c r="M163" s="58"/>
      <c r="N163" s="54"/>
      <c r="O163" s="54" t="str">
        <f>IF(A163="","",IF(N163="已Umstellung auf neues System","已完了",IF(AND(L163&lt;&gt;"",L163&lt;TODAY()),"期限超過","正常")))</f>
      </c>
      <c r="P163" s="54"/>
    </row>
    <row r="164" ht="22" customHeight="true">
      <c r="A164" s="54"/>
      <c r="B164" s="54"/>
      <c r="C164" s="54"/>
      <c r="D164" s="54"/>
      <c r="E164" s="54"/>
      <c r="F164" s="60"/>
      <c r="G164" s="60"/>
      <c r="H164" s="60"/>
      <c r="I164" s="60"/>
      <c r="J164" s="60" t="str">
        <f>IF(A164="","",MAX(0,F164-I164))</f>
      </c>
      <c r="K164" s="54"/>
      <c r="L164" s="58"/>
      <c r="M164" s="58"/>
      <c r="N164" s="54"/>
      <c r="O164" s="54" t="str">
        <f>IF(A164="","",IF(N164="已Umstellung auf neues System","已完了",IF(AND(L164&lt;&gt;"",L164&lt;TODAY()),"期限超過","正常")))</f>
      </c>
      <c r="P164" s="54"/>
    </row>
    <row r="165" ht="22" customHeight="true">
      <c r="A165" s="54"/>
      <c r="B165" s="54"/>
      <c r="C165" s="54"/>
      <c r="D165" s="54"/>
      <c r="E165" s="54"/>
      <c r="F165" s="60"/>
      <c r="G165" s="60"/>
      <c r="H165" s="60"/>
      <c r="I165" s="60"/>
      <c r="J165" s="60" t="str">
        <f>IF(A165="","",MAX(0,F165-I165))</f>
      </c>
      <c r="K165" s="54"/>
      <c r="L165" s="58"/>
      <c r="M165" s="58"/>
      <c r="N165" s="54"/>
      <c r="O165" s="54" t="str">
        <f>IF(A165="","",IF(N165="已Umstellung auf neues System","已完了",IF(AND(L165&lt;&gt;"",L165&lt;TODAY()),"期限超過","正常")))</f>
      </c>
      <c r="P165" s="54"/>
    </row>
    <row r="166" ht="22" customHeight="true">
      <c r="A166" s="54"/>
      <c r="B166" s="54"/>
      <c r="C166" s="54"/>
      <c r="D166" s="54"/>
      <c r="E166" s="54"/>
      <c r="F166" s="60"/>
      <c r="G166" s="60"/>
      <c r="H166" s="60"/>
      <c r="I166" s="60"/>
      <c r="J166" s="60" t="str">
        <f>IF(A166="","",MAX(0,F166-I166))</f>
      </c>
      <c r="K166" s="54"/>
      <c r="L166" s="58"/>
      <c r="M166" s="58"/>
      <c r="N166" s="54"/>
      <c r="O166" s="54" t="str">
        <f>IF(A166="","",IF(N166="已Umstellung auf neues System","已完了",IF(AND(L166&lt;&gt;"",L166&lt;TODAY()),"期限超過","正常")))</f>
      </c>
      <c r="P166" s="54"/>
    </row>
    <row r="167" ht="22" customHeight="true">
      <c r="A167" s="54"/>
      <c r="B167" s="54"/>
      <c r="C167" s="54"/>
      <c r="D167" s="54"/>
      <c r="E167" s="54"/>
      <c r="F167" s="60"/>
      <c r="G167" s="60"/>
      <c r="H167" s="60"/>
      <c r="I167" s="60"/>
      <c r="J167" s="60" t="str">
        <f>IF(A167="","",MAX(0,F167-I167))</f>
      </c>
      <c r="K167" s="54"/>
      <c r="L167" s="58"/>
      <c r="M167" s="58"/>
      <c r="N167" s="54"/>
      <c r="O167" s="54" t="str">
        <f>IF(A167="","",IF(N167="已Umstellung auf neues System","已完了",IF(AND(L167&lt;&gt;"",L167&lt;TODAY()),"期限超過","正常")))</f>
      </c>
      <c r="P167" s="54"/>
    </row>
    <row r="168" ht="22" customHeight="true">
      <c r="A168" s="54"/>
      <c r="B168" s="54"/>
      <c r="C168" s="54"/>
      <c r="D168" s="54"/>
      <c r="E168" s="54"/>
      <c r="F168" s="60"/>
      <c r="G168" s="60"/>
      <c r="H168" s="60"/>
      <c r="I168" s="60"/>
      <c r="J168" s="60" t="str">
        <f>IF(A168="","",MAX(0,F168-I168))</f>
      </c>
      <c r="K168" s="54"/>
      <c r="L168" s="58"/>
      <c r="M168" s="58"/>
      <c r="N168" s="54"/>
      <c r="O168" s="54" t="str">
        <f>IF(A168="","",IF(N168="已Umstellung auf neues System","已完了",IF(AND(L168&lt;&gt;"",L168&lt;TODAY()),"期限超過","正常")))</f>
      </c>
      <c r="P168" s="54"/>
    </row>
    <row r="169" ht="22" customHeight="true">
      <c r="A169" s="54"/>
      <c r="B169" s="54"/>
      <c r="C169" s="54"/>
      <c r="D169" s="54"/>
      <c r="E169" s="54"/>
      <c r="F169" s="60"/>
      <c r="G169" s="60"/>
      <c r="H169" s="60"/>
      <c r="I169" s="60"/>
      <c r="J169" s="60" t="str">
        <f>IF(A169="","",MAX(0,F169-I169))</f>
      </c>
      <c r="K169" s="54"/>
      <c r="L169" s="58"/>
      <c r="M169" s="58"/>
      <c r="N169" s="54"/>
      <c r="O169" s="54" t="str">
        <f>IF(A169="","",IF(N169="已Umstellung auf neues System","已完了",IF(AND(L169&lt;&gt;"",L169&lt;TODAY()),"期限超過","正常")))</f>
      </c>
      <c r="P169" s="54"/>
    </row>
    <row r="170" ht="22" customHeight="true">
      <c r="A170" s="54"/>
      <c r="B170" s="54"/>
      <c r="C170" s="54"/>
      <c r="D170" s="54"/>
      <c r="E170" s="54"/>
      <c r="F170" s="60"/>
      <c r="G170" s="60"/>
      <c r="H170" s="60"/>
      <c r="I170" s="60"/>
      <c r="J170" s="60" t="str">
        <f>IF(A170="","",MAX(0,F170-I170))</f>
      </c>
      <c r="K170" s="54"/>
      <c r="L170" s="58"/>
      <c r="M170" s="58"/>
      <c r="N170" s="54"/>
      <c r="O170" s="54" t="str">
        <f>IF(A170="","",IF(N170="已Umstellung auf neues System","已完了",IF(AND(L170&lt;&gt;"",L170&lt;TODAY()),"期限超過","正常")))</f>
      </c>
      <c r="P170" s="54"/>
    </row>
    <row r="171" ht="22" customHeight="true">
      <c r="A171" s="54"/>
      <c r="B171" s="54"/>
      <c r="C171" s="54"/>
      <c r="D171" s="54"/>
      <c r="E171" s="54"/>
      <c r="F171" s="60"/>
      <c r="G171" s="60"/>
      <c r="H171" s="60"/>
      <c r="I171" s="60"/>
      <c r="J171" s="60" t="str">
        <f>IF(A171="","",MAX(0,F171-I171))</f>
      </c>
      <c r="K171" s="54"/>
      <c r="L171" s="58"/>
      <c r="M171" s="58"/>
      <c r="N171" s="54"/>
      <c r="O171" s="54" t="str">
        <f>IF(A171="","",IF(N171="已Umstellung auf neues System","已完了",IF(AND(L171&lt;&gt;"",L171&lt;TODAY()),"期限超過","正常")))</f>
      </c>
      <c r="P171" s="54"/>
    </row>
    <row r="172" ht="22" customHeight="true">
      <c r="A172" s="54"/>
      <c r="B172" s="54"/>
      <c r="C172" s="54"/>
      <c r="D172" s="54"/>
      <c r="E172" s="54"/>
      <c r="F172" s="60"/>
      <c r="G172" s="60"/>
      <c r="H172" s="60"/>
      <c r="I172" s="60"/>
      <c r="J172" s="60" t="str">
        <f>IF(A172="","",MAX(0,F172-I172))</f>
      </c>
      <c r="K172" s="54"/>
      <c r="L172" s="58"/>
      <c r="M172" s="58"/>
      <c r="N172" s="54"/>
      <c r="O172" s="54" t="str">
        <f>IF(A172="","",IF(N172="已Umstellung auf neues System","已完了",IF(AND(L172&lt;&gt;"",L172&lt;TODAY()),"期限超過","正常")))</f>
      </c>
      <c r="P172" s="54"/>
    </row>
    <row r="173" ht="22" customHeight="true">
      <c r="A173" s="54"/>
      <c r="B173" s="54"/>
      <c r="C173" s="54"/>
      <c r="D173" s="54"/>
      <c r="E173" s="54"/>
      <c r="F173" s="60"/>
      <c r="G173" s="60"/>
      <c r="H173" s="60"/>
      <c r="I173" s="60"/>
      <c r="J173" s="60" t="str">
        <f>IF(A173="","",MAX(0,F173-I173))</f>
      </c>
      <c r="K173" s="54"/>
      <c r="L173" s="58"/>
      <c r="M173" s="58"/>
      <c r="N173" s="54"/>
      <c r="O173" s="54" t="str">
        <f>IF(A173="","",IF(N173="已Umstellung auf neues System","已完了",IF(AND(L173&lt;&gt;"",L173&lt;TODAY()),"期限超過","正常")))</f>
      </c>
      <c r="P173" s="54"/>
    </row>
    <row r="174" ht="22" customHeight="true">
      <c r="A174" s="54"/>
      <c r="B174" s="54"/>
      <c r="C174" s="54"/>
      <c r="D174" s="54"/>
      <c r="E174" s="54"/>
      <c r="F174" s="60"/>
      <c r="G174" s="60"/>
      <c r="H174" s="60"/>
      <c r="I174" s="60"/>
      <c r="J174" s="60" t="str">
        <f>IF(A174="","",MAX(0,F174-I174))</f>
      </c>
      <c r="K174" s="54"/>
      <c r="L174" s="58"/>
      <c r="M174" s="58"/>
      <c r="N174" s="54"/>
      <c r="O174" s="54" t="str">
        <f>IF(A174="","",IF(N174="已Umstellung auf neues System","已完了",IF(AND(L174&lt;&gt;"",L174&lt;TODAY()),"期限超過","正常")))</f>
      </c>
      <c r="P174" s="54"/>
    </row>
    <row r="175" ht="22" customHeight="true">
      <c r="A175" s="54"/>
      <c r="B175" s="54"/>
      <c r="C175" s="54"/>
      <c r="D175" s="54"/>
      <c r="E175" s="54"/>
      <c r="F175" s="60"/>
      <c r="G175" s="60"/>
      <c r="H175" s="60"/>
      <c r="I175" s="60"/>
      <c r="J175" s="60" t="str">
        <f>IF(A175="","",MAX(0,F175-I175))</f>
      </c>
      <c r="K175" s="54"/>
      <c r="L175" s="58"/>
      <c r="M175" s="58"/>
      <c r="N175" s="54"/>
      <c r="O175" s="54" t="str">
        <f>IF(A175="","",IF(N175="已Umstellung auf neues System","已完了",IF(AND(L175&lt;&gt;"",L175&lt;TODAY()),"期限超過","正常")))</f>
      </c>
      <c r="P175" s="54"/>
    </row>
    <row r="176" ht="22" customHeight="true">
      <c r="A176" s="54"/>
      <c r="B176" s="54"/>
      <c r="C176" s="54"/>
      <c r="D176" s="54"/>
      <c r="E176" s="54"/>
      <c r="F176" s="60"/>
      <c r="G176" s="60"/>
      <c r="H176" s="60"/>
      <c r="I176" s="60"/>
      <c r="J176" s="60" t="str">
        <f>IF(A176="","",MAX(0,F176-I176))</f>
      </c>
      <c r="K176" s="54"/>
      <c r="L176" s="58"/>
      <c r="M176" s="58"/>
      <c r="N176" s="54"/>
      <c r="O176" s="54" t="str">
        <f>IF(A176="","",IF(N176="已Umstellung auf neues System","已完了",IF(AND(L176&lt;&gt;"",L176&lt;TODAY()),"期限超過","正常")))</f>
      </c>
      <c r="P176" s="54"/>
    </row>
    <row r="177" ht="22" customHeight="true">
      <c r="A177" s="54"/>
      <c r="B177" s="54"/>
      <c r="C177" s="54"/>
      <c r="D177" s="54"/>
      <c r="E177" s="54"/>
      <c r="F177" s="60"/>
      <c r="G177" s="60"/>
      <c r="H177" s="60"/>
      <c r="I177" s="60"/>
      <c r="J177" s="60" t="str">
        <f>IF(A177="","",MAX(0,F177-I177))</f>
      </c>
      <c r="K177" s="54"/>
      <c r="L177" s="58"/>
      <c r="M177" s="58"/>
      <c r="N177" s="54"/>
      <c r="O177" s="54" t="str">
        <f>IF(A177="","",IF(N177="已Umstellung auf neues System","已完了",IF(AND(L177&lt;&gt;"",L177&lt;TODAY()),"期限超過","正常")))</f>
      </c>
      <c r="P177" s="54"/>
    </row>
    <row r="178" ht="22" customHeight="true">
      <c r="A178" s="54"/>
      <c r="B178" s="54"/>
      <c r="C178" s="54"/>
      <c r="D178" s="54"/>
      <c r="E178" s="54"/>
      <c r="F178" s="60"/>
      <c r="G178" s="60"/>
      <c r="H178" s="60"/>
      <c r="I178" s="60"/>
      <c r="J178" s="60" t="str">
        <f>IF(A178="","",MAX(0,F178-I178))</f>
      </c>
      <c r="K178" s="54"/>
      <c r="L178" s="58"/>
      <c r="M178" s="58"/>
      <c r="N178" s="54"/>
      <c r="O178" s="54" t="str">
        <f>IF(A178="","",IF(N178="已Umstellung auf neues System","已完了",IF(AND(L178&lt;&gt;"",L178&lt;TODAY()),"期限超過","正常")))</f>
      </c>
      <c r="P178" s="54"/>
    </row>
    <row r="179" ht="22" customHeight="true">
      <c r="A179" s="54"/>
      <c r="B179" s="54"/>
      <c r="C179" s="54"/>
      <c r="D179" s="54"/>
      <c r="E179" s="54"/>
      <c r="F179" s="60"/>
      <c r="G179" s="60"/>
      <c r="H179" s="60"/>
      <c r="I179" s="60"/>
      <c r="J179" s="60" t="str">
        <f>IF(A179="","",MAX(0,F179-I179))</f>
      </c>
      <c r="K179" s="54"/>
      <c r="L179" s="58"/>
      <c r="M179" s="58"/>
      <c r="N179" s="54"/>
      <c r="O179" s="54" t="str">
        <f>IF(A179="","",IF(N179="已Umstellung auf neues System","已完了",IF(AND(L179&lt;&gt;"",L179&lt;TODAY()),"期限超過","正常")))</f>
      </c>
      <c r="P179" s="54"/>
    </row>
    <row r="180" ht="22" customHeight="true">
      <c r="A180" s="54"/>
      <c r="B180" s="54"/>
      <c r="C180" s="54"/>
      <c r="D180" s="54"/>
      <c r="E180" s="54"/>
      <c r="F180" s="60"/>
      <c r="G180" s="60"/>
      <c r="H180" s="60"/>
      <c r="I180" s="60"/>
      <c r="J180" s="60" t="str">
        <f>IF(A180="","",MAX(0,F180-I180))</f>
      </c>
      <c r="K180" s="54"/>
      <c r="L180" s="58"/>
      <c r="M180" s="58"/>
      <c r="N180" s="54"/>
      <c r="O180" s="54" t="str">
        <f>IF(A180="","",IF(N180="已Umstellung auf neues System","已完了",IF(AND(L180&lt;&gt;"",L180&lt;TODAY()),"期限超過","正常")))</f>
      </c>
      <c r="P180" s="54"/>
    </row>
    <row r="181" ht="22" customHeight="true">
      <c r="A181" s="54"/>
      <c r="B181" s="54"/>
      <c r="C181" s="54"/>
      <c r="D181" s="54"/>
      <c r="E181" s="54"/>
      <c r="F181" s="60"/>
      <c r="G181" s="60"/>
      <c r="H181" s="60"/>
      <c r="I181" s="60"/>
      <c r="J181" s="60" t="str">
        <f>IF(A181="","",MAX(0,F181-I181))</f>
      </c>
      <c r="K181" s="54"/>
      <c r="L181" s="58"/>
      <c r="M181" s="58"/>
      <c r="N181" s="54"/>
      <c r="O181" s="54" t="str">
        <f>IF(A181="","",IF(N181="已Umstellung auf neues System","已完了",IF(AND(L181&lt;&gt;"",L181&lt;TODAY()),"期限超過","正常")))</f>
      </c>
      <c r="P181" s="54"/>
    </row>
    <row r="182" ht="22" customHeight="true">
      <c r="A182" s="54"/>
      <c r="B182" s="54"/>
      <c r="C182" s="54"/>
      <c r="D182" s="54"/>
      <c r="E182" s="54"/>
      <c r="F182" s="60"/>
      <c r="G182" s="60"/>
      <c r="H182" s="60"/>
      <c r="I182" s="60"/>
      <c r="J182" s="60" t="str">
        <f>IF(A182="","",MAX(0,F182-I182))</f>
      </c>
      <c r="K182" s="54"/>
      <c r="L182" s="58"/>
      <c r="M182" s="58"/>
      <c r="N182" s="54"/>
      <c r="O182" s="54" t="str">
        <f>IF(A182="","",IF(N182="已Umstellung auf neues System","已完了",IF(AND(L182&lt;&gt;"",L182&lt;TODAY()),"期限超過","正常")))</f>
      </c>
      <c r="P182" s="54"/>
    </row>
    <row r="183" ht="22" customHeight="true">
      <c r="A183" s="54"/>
      <c r="B183" s="54"/>
      <c r="C183" s="54"/>
      <c r="D183" s="54"/>
      <c r="E183" s="54"/>
      <c r="F183" s="60"/>
      <c r="G183" s="60"/>
      <c r="H183" s="60"/>
      <c r="I183" s="60"/>
      <c r="J183" s="60" t="str">
        <f>IF(A183="","",MAX(0,F183-I183))</f>
      </c>
      <c r="K183" s="54"/>
      <c r="L183" s="58"/>
      <c r="M183" s="58"/>
      <c r="N183" s="54"/>
      <c r="O183" s="54" t="str">
        <f>IF(A183="","",IF(N183="已Umstellung auf neues System","已完了",IF(AND(L183&lt;&gt;"",L183&lt;TODAY()),"期限超過","正常")))</f>
      </c>
      <c r="P183" s="54"/>
    </row>
    <row r="184" ht="22" customHeight="true">
      <c r="A184" s="54"/>
      <c r="B184" s="54"/>
      <c r="C184" s="54"/>
      <c r="D184" s="54"/>
      <c r="E184" s="54"/>
      <c r="F184" s="60"/>
      <c r="G184" s="60"/>
      <c r="H184" s="60"/>
      <c r="I184" s="60"/>
      <c r="J184" s="60" t="str">
        <f>IF(A184="","",MAX(0,F184-I184))</f>
      </c>
      <c r="K184" s="54"/>
      <c r="L184" s="58"/>
      <c r="M184" s="58"/>
      <c r="N184" s="54"/>
      <c r="O184" s="54" t="str">
        <f>IF(A184="","",IF(N184="已Umstellung auf neues System","已完了",IF(AND(L184&lt;&gt;"",L184&lt;TODAY()),"期限超過","正常")))</f>
      </c>
      <c r="P184" s="54"/>
    </row>
    <row r="185" ht="22" customHeight="true">
      <c r="A185" s="54"/>
      <c r="B185" s="54"/>
      <c r="C185" s="54"/>
      <c r="D185" s="54"/>
      <c r="E185" s="54"/>
      <c r="F185" s="60"/>
      <c r="G185" s="60"/>
      <c r="H185" s="60"/>
      <c r="I185" s="60"/>
      <c r="J185" s="60" t="str">
        <f>IF(A185="","",MAX(0,F185-I185))</f>
      </c>
      <c r="K185" s="54"/>
      <c r="L185" s="58"/>
      <c r="M185" s="58"/>
      <c r="N185" s="54"/>
      <c r="O185" s="54" t="str">
        <f>IF(A185="","",IF(N185="已Umstellung auf neues System","已完了",IF(AND(L185&lt;&gt;"",L185&lt;TODAY()),"期限超過","正常")))</f>
      </c>
      <c r="P185" s="54"/>
    </row>
    <row r="186" ht="22" customHeight="true">
      <c r="A186" s="54"/>
      <c r="B186" s="54"/>
      <c r="C186" s="54"/>
      <c r="D186" s="54"/>
      <c r="E186" s="54"/>
      <c r="F186" s="60"/>
      <c r="G186" s="60"/>
      <c r="H186" s="60"/>
      <c r="I186" s="60"/>
      <c r="J186" s="60" t="str">
        <f>IF(A186="","",MAX(0,F186-I186))</f>
      </c>
      <c r="K186" s="54"/>
      <c r="L186" s="58"/>
      <c r="M186" s="58"/>
      <c r="N186" s="54"/>
      <c r="O186" s="54" t="str">
        <f>IF(A186="","",IF(N186="已Umstellung auf neues System","已完了",IF(AND(L186&lt;&gt;"",L186&lt;TODAY()),"期限超過","正常")))</f>
      </c>
      <c r="P186" s="54"/>
    </row>
    <row r="187" ht="22" customHeight="true">
      <c r="A187" s="54"/>
      <c r="B187" s="54"/>
      <c r="C187" s="54"/>
      <c r="D187" s="54"/>
      <c r="E187" s="54"/>
      <c r="F187" s="60"/>
      <c r="G187" s="60"/>
      <c r="H187" s="60"/>
      <c r="I187" s="60"/>
      <c r="J187" s="60" t="str">
        <f>IF(A187="","",MAX(0,F187-I187))</f>
      </c>
      <c r="K187" s="54"/>
      <c r="L187" s="58"/>
      <c r="M187" s="58"/>
      <c r="N187" s="54"/>
      <c r="O187" s="54" t="str">
        <f>IF(A187="","",IF(N187="已Umstellung auf neues System","已完了",IF(AND(L187&lt;&gt;"",L187&lt;TODAY()),"期限超過","正常")))</f>
      </c>
      <c r="P187" s="54"/>
    </row>
    <row r="188" ht="22" customHeight="true">
      <c r="A188" s="54"/>
      <c r="B188" s="54"/>
      <c r="C188" s="54"/>
      <c r="D188" s="54"/>
      <c r="E188" s="54"/>
      <c r="F188" s="60"/>
      <c r="G188" s="60"/>
      <c r="H188" s="60"/>
      <c r="I188" s="60"/>
      <c r="J188" s="60" t="str">
        <f>IF(A188="","",MAX(0,F188-I188))</f>
      </c>
      <c r="K188" s="54"/>
      <c r="L188" s="58"/>
      <c r="M188" s="58"/>
      <c r="N188" s="54"/>
      <c r="O188" s="54" t="str">
        <f>IF(A188="","",IF(N188="已Umstellung auf neues System","已完了",IF(AND(L188&lt;&gt;"",L188&lt;TODAY()),"期限超過","正常")))</f>
      </c>
      <c r="P188" s="54"/>
    </row>
    <row r="189" ht="22" customHeight="true">
      <c r="A189" s="54"/>
      <c r="B189" s="54"/>
      <c r="C189" s="54"/>
      <c r="D189" s="54"/>
      <c r="E189" s="54"/>
      <c r="F189" s="60"/>
      <c r="G189" s="60"/>
      <c r="H189" s="60"/>
      <c r="I189" s="60"/>
      <c r="J189" s="60" t="str">
        <f>IF(A189="","",MAX(0,F189-I189))</f>
      </c>
      <c r="K189" s="54"/>
      <c r="L189" s="58"/>
      <c r="M189" s="58"/>
      <c r="N189" s="54"/>
      <c r="O189" s="54" t="str">
        <f>IF(A189="","",IF(N189="已Umstellung auf neues System","已完了",IF(AND(L189&lt;&gt;"",L189&lt;TODAY()),"期限超過","正常")))</f>
      </c>
      <c r="P189" s="54"/>
    </row>
    <row r="190" ht="22" customHeight="true">
      <c r="A190" s="54"/>
      <c r="B190" s="54"/>
      <c r="C190" s="54"/>
      <c r="D190" s="54"/>
      <c r="E190" s="54"/>
      <c r="F190" s="60"/>
      <c r="G190" s="60"/>
      <c r="H190" s="60"/>
      <c r="I190" s="60"/>
      <c r="J190" s="60" t="str">
        <f>IF(A190="","",MAX(0,F190-I190))</f>
      </c>
      <c r="K190" s="54"/>
      <c r="L190" s="58"/>
      <c r="M190" s="58"/>
      <c r="N190" s="54"/>
      <c r="O190" s="54" t="str">
        <f>IF(A190="","",IF(N190="已Umstellung auf neues System","已完了",IF(AND(L190&lt;&gt;"",L190&lt;TODAY()),"期限超過","正常")))</f>
      </c>
      <c r="P190" s="54"/>
    </row>
    <row r="191" ht="22" customHeight="true">
      <c r="A191" s="54"/>
      <c r="B191" s="54"/>
      <c r="C191" s="54"/>
      <c r="D191" s="54"/>
      <c r="E191" s="54"/>
      <c r="F191" s="60"/>
      <c r="G191" s="60"/>
      <c r="H191" s="60"/>
      <c r="I191" s="60"/>
      <c r="J191" s="60" t="str">
        <f>IF(A191="","",MAX(0,F191-I191))</f>
      </c>
      <c r="K191" s="54"/>
      <c r="L191" s="58"/>
      <c r="M191" s="58"/>
      <c r="N191" s="54"/>
      <c r="O191" s="54" t="str">
        <f>IF(A191="","",IF(N191="已Umstellung auf neues System","已完了",IF(AND(L191&lt;&gt;"",L191&lt;TODAY()),"期限超過","正常")))</f>
      </c>
      <c r="P191" s="54"/>
    </row>
    <row r="192" ht="22" customHeight="true">
      <c r="A192" s="54"/>
      <c r="B192" s="54"/>
      <c r="C192" s="54"/>
      <c r="D192" s="54"/>
      <c r="E192" s="54"/>
      <c r="F192" s="60"/>
      <c r="G192" s="60"/>
      <c r="H192" s="60"/>
      <c r="I192" s="60"/>
      <c r="J192" s="60" t="str">
        <f>IF(A192="","",MAX(0,F192-I192))</f>
      </c>
      <c r="K192" s="54"/>
      <c r="L192" s="58"/>
      <c r="M192" s="58"/>
      <c r="N192" s="54"/>
      <c r="O192" s="54" t="str">
        <f>IF(A192="","",IF(N192="已Umstellung auf neues System","已完了",IF(AND(L192&lt;&gt;"",L192&lt;TODAY()),"期限超過","正常")))</f>
      </c>
      <c r="P192" s="54"/>
    </row>
    <row r="193" ht="22" customHeight="true">
      <c r="A193" s="54"/>
      <c r="B193" s="54"/>
      <c r="C193" s="54"/>
      <c r="D193" s="54"/>
      <c r="E193" s="54"/>
      <c r="F193" s="60"/>
      <c r="G193" s="60"/>
      <c r="H193" s="60"/>
      <c r="I193" s="60"/>
      <c r="J193" s="60" t="str">
        <f>IF(A193="","",MAX(0,F193-I193))</f>
      </c>
      <c r="K193" s="54"/>
      <c r="L193" s="58"/>
      <c r="M193" s="58"/>
      <c r="N193" s="54"/>
      <c r="O193" s="54" t="str">
        <f>IF(A193="","",IF(N193="已Umstellung auf neues System","已完了",IF(AND(L193&lt;&gt;"",L193&lt;TODAY()),"期限超過","正常")))</f>
      </c>
      <c r="P193" s="54"/>
    </row>
    <row r="194" ht="22" customHeight="true">
      <c r="A194" s="54"/>
      <c r="B194" s="54"/>
      <c r="C194" s="54"/>
      <c r="D194" s="54"/>
      <c r="E194" s="54"/>
      <c r="F194" s="60"/>
      <c r="G194" s="60"/>
      <c r="H194" s="60"/>
      <c r="I194" s="60"/>
      <c r="J194" s="60" t="str">
        <f>IF(A194="","",MAX(0,F194-I194))</f>
      </c>
      <c r="K194" s="54"/>
      <c r="L194" s="58"/>
      <c r="M194" s="58"/>
      <c r="N194" s="54"/>
      <c r="O194" s="54" t="str">
        <f>IF(A194="","",IF(N194="已Umstellung auf neues System","已完了",IF(AND(L194&lt;&gt;"",L194&lt;TODAY()),"期限超過","正常")))</f>
      </c>
      <c r="P194" s="54"/>
    </row>
    <row r="195" ht="22" customHeight="true">
      <c r="A195" s="54"/>
      <c r="B195" s="54"/>
      <c r="C195" s="54"/>
      <c r="D195" s="54"/>
      <c r="E195" s="54"/>
      <c r="F195" s="60"/>
      <c r="G195" s="60"/>
      <c r="H195" s="60"/>
      <c r="I195" s="60"/>
      <c r="J195" s="60" t="str">
        <f>IF(A195="","",MAX(0,F195-I195))</f>
      </c>
      <c r="K195" s="54"/>
      <c r="L195" s="58"/>
      <c r="M195" s="58"/>
      <c r="N195" s="54"/>
      <c r="O195" s="54" t="str">
        <f>IF(A195="","",IF(N195="已Umstellung auf neues System","已完了",IF(AND(L195&lt;&gt;"",L195&lt;TODAY()),"期限超過","正常")))</f>
      </c>
      <c r="P195" s="54"/>
    </row>
    <row r="196" ht="22" customHeight="true">
      <c r="A196" s="54"/>
      <c r="B196" s="54"/>
      <c r="C196" s="54"/>
      <c r="D196" s="54"/>
      <c r="E196" s="54"/>
      <c r="F196" s="60"/>
      <c r="G196" s="60"/>
      <c r="H196" s="60"/>
      <c r="I196" s="60"/>
      <c r="J196" s="60" t="str">
        <f>IF(A196="","",MAX(0,F196-I196))</f>
      </c>
      <c r="K196" s="54"/>
      <c r="L196" s="58"/>
      <c r="M196" s="58"/>
      <c r="N196" s="54"/>
      <c r="O196" s="54" t="str">
        <f>IF(A196="","",IF(N196="已Umstellung auf neues System","已完了",IF(AND(L196&lt;&gt;"",L196&lt;TODAY()),"期限超過","正常")))</f>
      </c>
      <c r="P196" s="54"/>
    </row>
    <row r="197" ht="22" customHeight="true">
      <c r="A197" s="54"/>
      <c r="B197" s="54"/>
      <c r="C197" s="54"/>
      <c r="D197" s="54"/>
      <c r="E197" s="54"/>
      <c r="F197" s="60"/>
      <c r="G197" s="60"/>
      <c r="H197" s="60"/>
      <c r="I197" s="60"/>
      <c r="J197" s="60" t="str">
        <f>IF(A197="","",MAX(0,F197-I197))</f>
      </c>
      <c r="K197" s="54"/>
      <c r="L197" s="58"/>
      <c r="M197" s="58"/>
      <c r="N197" s="54"/>
      <c r="O197" s="54" t="str">
        <f>IF(A197="","",IF(N197="已Umstellung auf neues System","已完了",IF(AND(L197&lt;&gt;"",L197&lt;TODAY()),"期限超過","正常")))</f>
      </c>
      <c r="P197" s="54"/>
    </row>
    <row r="198" ht="22" customHeight="true">
      <c r="A198" s="54"/>
      <c r="B198" s="54"/>
      <c r="C198" s="54"/>
      <c r="D198" s="54"/>
      <c r="E198" s="54"/>
      <c r="F198" s="60"/>
      <c r="G198" s="60"/>
      <c r="H198" s="60"/>
      <c r="I198" s="60"/>
      <c r="J198" s="60" t="str">
        <f>IF(A198="","",MAX(0,F198-I198))</f>
      </c>
      <c r="K198" s="54"/>
      <c r="L198" s="58"/>
      <c r="M198" s="58"/>
      <c r="N198" s="54"/>
      <c r="O198" s="54" t="str">
        <f>IF(A198="","",IF(N198="已Umstellung auf neues System","已完了",IF(AND(L198&lt;&gt;"",L198&lt;TODAY()),"期限超過","正常")))</f>
      </c>
      <c r="P198" s="54"/>
    </row>
    <row r="199" ht="22" customHeight="true">
      <c r="A199" s="54"/>
      <c r="B199" s="54"/>
      <c r="C199" s="54"/>
      <c r="D199" s="54"/>
      <c r="E199" s="54"/>
      <c r="F199" s="60"/>
      <c r="G199" s="60"/>
      <c r="H199" s="60"/>
      <c r="I199" s="60"/>
      <c r="J199" s="60" t="str">
        <f>IF(A199="","",MAX(0,F199-I199))</f>
      </c>
      <c r="K199" s="54"/>
      <c r="L199" s="58"/>
      <c r="M199" s="58"/>
      <c r="N199" s="54"/>
      <c r="O199" s="54" t="str">
        <f>IF(A199="","",IF(N199="已Umstellung auf neues System","已完了",IF(AND(L199&lt;&gt;"",L199&lt;TODAY()),"期限超過","正常")))</f>
      </c>
      <c r="P199" s="54"/>
    </row>
    <row r="200" ht="22" customHeight="true">
      <c r="A200" s="54"/>
      <c r="B200" s="54"/>
      <c r="C200" s="54"/>
      <c r="D200" s="54"/>
      <c r="E200" s="54"/>
      <c r="F200" s="60"/>
      <c r="G200" s="60"/>
      <c r="H200" s="60"/>
      <c r="I200" s="60"/>
      <c r="J200" s="60" t="str">
        <f>IF(A200="","",MAX(0,F200-I200))</f>
      </c>
      <c r="K200" s="54"/>
      <c r="L200" s="58"/>
      <c r="M200" s="58"/>
      <c r="N200" s="54"/>
      <c r="O200" s="54" t="str">
        <f>IF(A200="","",IF(N200="已Umstellung auf neues System","已完了",IF(AND(L200&lt;&gt;"",L200&lt;TODAY()),"期限超過","正常")))</f>
      </c>
      <c r="P200" s="54"/>
    </row>
    <row r="201" ht="22" customHeight="true">
      <c r="A201" s="54"/>
      <c r="B201" s="54"/>
      <c r="C201" s="54"/>
      <c r="D201" s="54"/>
      <c r="E201" s="54"/>
      <c r="F201" s="60"/>
      <c r="G201" s="60"/>
      <c r="H201" s="60"/>
      <c r="I201" s="60"/>
      <c r="J201" s="60" t="str">
        <f>IF(A201="","",MAX(0,F201-I201))</f>
      </c>
      <c r="K201" s="54"/>
      <c r="L201" s="58"/>
      <c r="M201" s="58"/>
      <c r="N201" s="54"/>
      <c r="O201" s="54" t="str">
        <f>IF(A201="","",IF(N201="已Umstellung auf neues System","已完了",IF(AND(L201&lt;&gt;"",L201&lt;TODAY()),"期限超過","正常")))</f>
      </c>
      <c r="P201" s="54"/>
    </row>
    <row r="202" ht="22" customHeight="true">
      <c r="A202" s="54"/>
      <c r="B202" s="54"/>
      <c r="C202" s="54"/>
      <c r="D202" s="54"/>
      <c r="E202" s="54"/>
      <c r="F202" s="60"/>
      <c r="G202" s="60"/>
      <c r="H202" s="60"/>
      <c r="I202" s="60"/>
      <c r="J202" s="60" t="str">
        <f>IF(A202="","",MAX(0,F202-I202))</f>
      </c>
      <c r="K202" s="54"/>
      <c r="L202" s="58"/>
      <c r="M202" s="58"/>
      <c r="N202" s="54"/>
      <c r="O202" s="54" t="str">
        <f>IF(A202="","",IF(N202="已Umstellung auf neues System","已完了",IF(AND(L202&lt;&gt;"",L202&lt;TODAY()),"期限超過","正常")))</f>
      </c>
      <c r="P202" s="54"/>
    </row>
    <row r="203" ht="22" customHeight="true">
      <c r="A203" s="54"/>
      <c r="B203" s="54"/>
      <c r="C203" s="54"/>
      <c r="D203" s="54"/>
      <c r="E203" s="54"/>
      <c r="F203" s="60"/>
      <c r="G203" s="60"/>
      <c r="H203" s="60"/>
      <c r="I203" s="60"/>
      <c r="J203" s="60" t="str">
        <f>IF(A203="","",MAX(0,F203-I203))</f>
      </c>
      <c r="K203" s="54"/>
      <c r="L203" s="58"/>
      <c r="M203" s="58"/>
      <c r="N203" s="54"/>
      <c r="O203" s="54" t="str">
        <f>IF(A203="","",IF(N203="已Umstellung auf neues System","已完了",IF(AND(L203&lt;&gt;"",L203&lt;TODAY()),"期限超過","正常")))</f>
      </c>
      <c r="P203" s="54"/>
    </row>
    <row r="204" ht="22" customHeight="true">
      <c r="A204" s="54"/>
      <c r="B204" s="54"/>
      <c r="C204" s="54"/>
      <c r="D204" s="54"/>
      <c r="E204" s="54"/>
      <c r="F204" s="60"/>
      <c r="G204" s="60"/>
      <c r="H204" s="60"/>
      <c r="I204" s="60"/>
      <c r="J204" s="60" t="str">
        <f>IF(A204="","",MAX(0,F204-I204))</f>
      </c>
      <c r="K204" s="54"/>
      <c r="L204" s="58"/>
      <c r="M204" s="58"/>
      <c r="N204" s="54"/>
      <c r="O204" s="54" t="str">
        <f>IF(A204="","",IF(N204="已Umstellung auf neues System","已完了",IF(AND(L204&lt;&gt;"",L204&lt;TODAY()),"期限超過","正常")))</f>
      </c>
      <c r="P204" s="54"/>
    </row>
  </sheetData>
  <mergeCells count="2">
    <mergeCell ref="A1:P1"/>
    <mergeCell ref="A2:P2"/>
  </mergeCells>
  <conditionalFormatting sqref="N5:N204">
    <cfRule type="containsText" dxfId="9" priority="1" operator="containsText" text="未上架">
      <formula>NOT(ISERROR(SEARCH("未上架",N5)))</formula>
    </cfRule>
    <cfRule type="containsText" dxfId="10" priority="2" operator="containsText" text="隔离">
      <formula>NOT(ISERROR(SEARCH("隔离",N5)))</formula>
    </cfRule>
  </conditionalFormatting>
  <conditionalFormatting sqref="O5:O204">
    <cfRule type="containsText" dxfId="11" priority="3" operator="containsText" text="期限超過">
      <formula>NOT(ISERROR(SEARCH("期限超過",O5)))</formula>
    </cfRule>
  </conditionalFormatting>
  <conditionalFormatting sqref="J5:J204">
    <cfRule type="dataBar" priority="4">
      <dataBar>
        <cfvo type="min"/>
        <cfvo type="max"/>
        <color rgb="38BDF8"/>
      </dataBar>
      <extLst>
        <x:ext xmlns:x14="http://schemas.microsoft.com/office/spreadsheetml/2009/9/main" uri="{B025F937-C7B1-47D3-B67F-A62EFF666E3E}">
          <x14:id>{4BE9C906-DE22-3680-FF90-F7F308B52996}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sqref="C5:C204" type="list">
      <formula1>"上海一仓,北京中心仓,广州Regionales DC,成都备件仓,天津冷链仓,Manufacturing Plant仓,退货处理仓,委外暂存仓"</formula1>
    </dataValidation>
    <dataValidation allowBlank="true" sqref="D5:D204" type="list">
      <formula1>"常规采购,Retoureneingang,Eingang aus Umlagerung,Fremdbearbeitung,生产入库,售后返修,客户来料,冷链/温控,寄售/VMI,紧急补货"</formula1>
    </dataValidation>
    <dataValidation allowBlank="true" sqref="N5:N204" type="list">
      <formula1>"未上架,部分上架,已上架,隔离,不适用"</formula1>
    </dataValidation>
  </dataValidations>
  <pageMargins left="0.7" right="0.7" top="0.75" bottom="0.75" header="0.3" footer="0.3"/>
  <tableParts count="1">
    <tablePart r:id="R4b601cf1278c4a6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4BE9C906-DE22-3680-FF90-F7F308B52996}">
            <x14:dataBar gradient="1">
              <x14:cfvo type="min"/>
              <x14:cfvo type="max"/>
              <x14:fillColor rgb="38BDF8"/>
            </x14:dataBar>
          </x14:cfRule>
          <xm:sqref>J5:J204</xm:sqref>
        </x14:conditionalFormatting>
      </x14:conditionalFormattings>
    </x:ext>
  </extLst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10"/>
    <col customWidth="true" max="6" min="6" width="12"/>
    <col customWidth="true" max="7" min="7" width="28"/>
    <col customWidth="true" max="9" min="8" width="24"/>
    <col customWidth="true" max="10" min="10" width="14"/>
    <col customWidth="true" max="13" min="11" width="12"/>
    <col customWidth="true" max="14" min="14" width="14"/>
    <col customWidth="true" max="16" min="15" width="12"/>
    <col customWidth="true" max="17" min="17" width="14"/>
    <col customWidth="true" max="18" min="18" width="12"/>
    <col customWidth="true" max="19" min="19" width="28"/>
  </cols>
  <sheetData>
    <row r="1" ht="32" customHeight="true">
      <c r="A1" s="8" t="str">
        <v>异常处理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34" customHeight="true">
      <c r="A2" s="18" t="str">
        <v>跟踪短少、破损、规格不符、证书缺失、温控异常、不合格等事项的责任、期限和闭环。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/>
    <row r="4" ht="30" customHeight="true">
      <c r="A4" s="38" t="s">
        <v>102</v>
      </c>
      <c r="B4" s="38" t="str">
        <v>记录编号</v>
      </c>
      <c r="C4" s="38" t="s">
        <v>114</v>
      </c>
      <c r="D4" s="38" t="str">
        <v>异常类型</v>
      </c>
      <c r="E4" s="38" t="str">
        <v>严重度</v>
      </c>
      <c r="F4" s="38" t="s">
        <v>115</v>
      </c>
      <c r="G4" s="38" t="s">
        <v>116</v>
      </c>
      <c r="H4" s="38" t="str">
        <v>临时隔离/处理</v>
      </c>
      <c r="I4" s="38" t="str">
        <v>根因/反馈</v>
      </c>
      <c r="J4" s="38" t="str">
        <v>处置结论</v>
      </c>
      <c r="K4" s="38" t="str">
        <v>要求回复日期</v>
      </c>
      <c r="L4" s="38" t="str">
        <v>实际回复日期</v>
      </c>
      <c r="M4" s="38" t="str">
        <v>担当者</v>
      </c>
      <c r="N4" s="38" t="str">
        <v>处理状態</v>
      </c>
      <c r="O4" s="38" t="str">
        <v>是否期限超過</v>
      </c>
      <c r="P4" s="38" t="str">
        <v>成本/损失</v>
      </c>
      <c r="Q4" s="38" t="str">
        <v>CAPA编号</v>
      </c>
      <c r="R4" s="38" t="str">
        <v>关闭日期</v>
      </c>
      <c r="S4" s="38" t="s">
        <v>90</v>
      </c>
    </row>
    <row r="5" ht="24" customHeight="true">
      <c r="A5" s="54" t="str">
        <v>EX-2026-001</v>
      </c>
      <c r="B5" s="54" t="str">
        <v>RC-2026-002</v>
      </c>
      <c r="C5" s="58" t="n">
        <v>46130</v>
      </c>
      <c r="D5" s="54" t="str">
        <v>外观破损</v>
      </c>
      <c r="E5" s="54" t="str">
        <v>中</v>
      </c>
      <c r="F5" s="54" t="str">
        <v>供应商</v>
      </c>
      <c r="G5" s="54" t="str">
        <v>外箱破损，短少2件</v>
      </c>
      <c r="H5" s="54" t="str">
        <v>隔离并拍照</v>
      </c>
      <c r="I5" s="54" t="str">
        <v>供应商确认补货</v>
      </c>
      <c r="J5" s="54" t="str">
        <v>供应商补货</v>
      </c>
      <c r="K5" s="58" t="n">
        <v>46133</v>
      </c>
      <c r="L5" s="58" t="n">
        <v>46132</v>
      </c>
      <c r="M5" s="54" t="str">
        <v>周杰</v>
      </c>
      <c r="N5" s="54" t="str">
        <v>处理中</v>
      </c>
      <c r="O5" s="54" t="str">
        <f>IF(A5="","",IF(N5="已关闭","已关闭",IF(AND(K5&lt;&gt;"",K5&lt;TODAY()),"期限超過","正常")))</f>
        <v>期限超過</v>
      </c>
      <c r="P5" s="64" t="n">
        <v>150</v>
      </c>
      <c r="Q5" s="54" t="str">
        <v>CAPA-001</v>
      </c>
      <c r="R5" s="58"/>
      <c r="S5" s="54"/>
    </row>
    <row r="6" ht="24" customHeight="true">
      <c r="A6" s="54" t="str">
        <v>EX-2026-002</v>
      </c>
      <c r="B6" s="54" t="str">
        <v>RC-2026-003</v>
      </c>
      <c r="C6" s="58" t="n">
        <v>46131</v>
      </c>
      <c r="D6" s="54" t="str">
        <v>质量不合格</v>
      </c>
      <c r="E6" s="54" t="str">
        <v>高</v>
      </c>
      <c r="F6" s="54" t="str">
        <v>客户/售后</v>
      </c>
      <c r="G6" s="54" t="str">
        <v>2件功能异常</v>
      </c>
      <c r="H6" s="54" t="str">
        <v>转维修待检</v>
      </c>
      <c r="I6" s="54" t="str">
        <v>等待维修确认</v>
      </c>
      <c r="J6" s="54" t="str">
        <v>返工/返修</v>
      </c>
      <c r="K6" s="58" t="n">
        <v>46134</v>
      </c>
      <c r="L6" s="58"/>
      <c r="M6" s="54" t="str">
        <v>赵敏</v>
      </c>
      <c r="N6" s="54" t="str">
        <v>等待供应商</v>
      </c>
      <c r="O6" s="54" t="str">
        <f>IF(A6="","",IF(N6="已关闭","已关闭",IF(AND(K6&lt;&gt;"",K6&lt;TODAY()),"期限超過","正常")))</f>
        <v>期限超過</v>
      </c>
      <c r="P6" s="64" t="n">
        <v>0</v>
      </c>
      <c r="Q6" s="54" t="str">
        <v>CAPA-002</v>
      </c>
      <c r="R6" s="58"/>
      <c r="S6" s="54"/>
    </row>
    <row r="7" ht="24" customHeight="true">
      <c r="A7" s="54" t="str">
        <v>EX-2026-003</v>
      </c>
      <c r="B7" s="54" t="str">
        <v>RC-2026-007</v>
      </c>
      <c r="C7" s="58" t="n">
        <v>46135</v>
      </c>
      <c r="D7" s="54" t="str">
        <v>温控/效期异常</v>
      </c>
      <c r="E7" s="54" t="s">
        <v>117</v>
      </c>
      <c r="F7" s="54" t="str">
        <v>承运商</v>
      </c>
      <c r="G7" s="54" t="str">
        <v>运输温度最高10.2℃</v>
      </c>
      <c r="H7" s="54" t="str">
        <v>全批隔离</v>
      </c>
      <c r="I7" s="54" t="str">
        <v>待质量评审</v>
      </c>
      <c r="J7" s="54" t="str">
        <v>隔离</v>
      </c>
      <c r="K7" s="58" t="n">
        <v>46136</v>
      </c>
      <c r="L7" s="58"/>
      <c r="M7" s="54" t="str">
        <v>孙宁</v>
      </c>
      <c r="N7" s="54" t="s">
        <v>118</v>
      </c>
      <c r="O7" s="54" t="str">
        <f>IF(A7="","",IF(N7="已关闭","已关闭",IF(AND(K7&lt;&gt;"",K7&lt;TODAY()),"期限超過","正常")))</f>
        <v>期限超過</v>
      </c>
      <c r="P7" s="64" t="n">
        <v>3800</v>
      </c>
      <c r="Q7" s="54" t="str">
        <v>CAPA-003</v>
      </c>
      <c r="R7" s="58"/>
      <c r="S7" s="54"/>
    </row>
    <row r="8" ht="24" customHeight="true">
      <c r="A8" s="54" t="str">
        <v>EX-2026-004</v>
      </c>
      <c r="B8" s="54" t="str">
        <v>RC-2026-008</v>
      </c>
      <c r="C8" s="58" t="n">
        <v>46136</v>
      </c>
      <c r="D8" s="54" t="str">
        <v>包装/标签异常</v>
      </c>
      <c r="E8" s="54" t="str">
        <v>低</v>
      </c>
      <c r="F8" s="54" t="str">
        <v>供应商</v>
      </c>
      <c r="G8" s="54" t="str">
        <v>标签格式不一致</v>
      </c>
      <c r="H8" s="54" t="str">
        <v>临时贴标</v>
      </c>
      <c r="I8" s="54" t="str">
        <v>已提供新版标签</v>
      </c>
      <c r="J8" s="54" t="str">
        <v>让步接收</v>
      </c>
      <c r="K8" s="58" t="n">
        <v>46138</v>
      </c>
      <c r="L8" s="58" t="n">
        <v>46137</v>
      </c>
      <c r="M8" s="54" t="str">
        <v>刘洋</v>
      </c>
      <c r="N8" s="54" t="str">
        <v>已关闭</v>
      </c>
      <c r="O8" s="54" t="str">
        <f>IF(A8="","",IF(N8="已关闭","已关闭",IF(AND(K8&lt;&gt;"",K8&lt;TODAY()),"期限超過","正常")))</f>
        <v>已关闭</v>
      </c>
      <c r="P8" s="64" t="n">
        <v>50</v>
      </c>
      <c r="Q8" s="54"/>
      <c r="R8" s="58" t="n">
        <v>46137</v>
      </c>
      <c r="S8" s="54"/>
    </row>
    <row r="9" ht="24" customHeight="true">
      <c r="A9" s="54"/>
      <c r="B9" s="54"/>
      <c r="C9" s="58"/>
      <c r="D9" s="54"/>
      <c r="E9" s="54"/>
      <c r="F9" s="54"/>
      <c r="G9" s="54"/>
      <c r="H9" s="54"/>
      <c r="I9" s="54"/>
      <c r="J9" s="54"/>
      <c r="K9" s="58"/>
      <c r="L9" s="58"/>
      <c r="M9" s="54"/>
      <c r="N9" s="54"/>
      <c r="O9" s="54" t="str">
        <f>IF(A9="","",IF(N9="已关闭","已关闭",IF(AND(K9&lt;&gt;"",K9&lt;TODAY()),"期限超過","正常")))</f>
      </c>
      <c r="P9" s="64"/>
      <c r="Q9" s="54"/>
      <c r="R9" s="58"/>
      <c r="S9" s="54"/>
    </row>
    <row r="10" ht="24" customHeight="true">
      <c r="A10" s="54"/>
      <c r="B10" s="54"/>
      <c r="C10" s="58"/>
      <c r="D10" s="54"/>
      <c r="E10" s="54"/>
      <c r="F10" s="54"/>
      <c r="G10" s="54"/>
      <c r="H10" s="54"/>
      <c r="I10" s="54"/>
      <c r="J10" s="54"/>
      <c r="K10" s="58"/>
      <c r="L10" s="58"/>
      <c r="M10" s="54"/>
      <c r="N10" s="54"/>
      <c r="O10" s="54" t="str">
        <f>IF(A10="","",IF(N10="已关闭","已关闭",IF(AND(K10&lt;&gt;"",K10&lt;TODAY()),"期限超過","正常")))</f>
      </c>
      <c r="P10" s="64"/>
      <c r="Q10" s="54"/>
      <c r="R10" s="58"/>
      <c r="S10" s="54"/>
    </row>
    <row r="11" ht="24" customHeight="true">
      <c r="A11" s="54"/>
      <c r="B11" s="54"/>
      <c r="C11" s="58"/>
      <c r="D11" s="54"/>
      <c r="E11" s="54"/>
      <c r="F11" s="54"/>
      <c r="G11" s="54"/>
      <c r="H11" s="54"/>
      <c r="I11" s="54"/>
      <c r="J11" s="54"/>
      <c r="K11" s="58"/>
      <c r="L11" s="58"/>
      <c r="M11" s="54"/>
      <c r="N11" s="54"/>
      <c r="O11" s="54" t="str">
        <f>IF(A11="","",IF(N11="已关闭","已关闭",IF(AND(K11&lt;&gt;"",K11&lt;TODAY()),"期限超過","正常")))</f>
      </c>
      <c r="P11" s="64"/>
      <c r="Q11" s="54"/>
      <c r="R11" s="58"/>
      <c r="S11" s="54"/>
    </row>
    <row r="12" ht="24" customHeight="true">
      <c r="A12" s="54"/>
      <c r="B12" s="54"/>
      <c r="C12" s="58"/>
      <c r="D12" s="54"/>
      <c r="E12" s="54"/>
      <c r="F12" s="54"/>
      <c r="G12" s="54"/>
      <c r="H12" s="54"/>
      <c r="I12" s="54"/>
      <c r="J12" s="54"/>
      <c r="K12" s="58"/>
      <c r="L12" s="58"/>
      <c r="M12" s="54"/>
      <c r="N12" s="54"/>
      <c r="O12" s="54" t="str">
        <f>IF(A12="","",IF(N12="已关闭","已关闭",IF(AND(K12&lt;&gt;"",K12&lt;TODAY()),"期限超過","正常")))</f>
      </c>
      <c r="P12" s="64"/>
      <c r="Q12" s="54"/>
      <c r="R12" s="58"/>
      <c r="S12" s="54"/>
    </row>
    <row r="13" ht="24" customHeight="true">
      <c r="A13" s="54"/>
      <c r="B13" s="54"/>
      <c r="C13" s="58"/>
      <c r="D13" s="54"/>
      <c r="E13" s="54"/>
      <c r="F13" s="54"/>
      <c r="G13" s="54"/>
      <c r="H13" s="54"/>
      <c r="I13" s="54"/>
      <c r="J13" s="54"/>
      <c r="K13" s="58"/>
      <c r="L13" s="58"/>
      <c r="M13" s="54"/>
      <c r="N13" s="54"/>
      <c r="O13" s="54" t="str">
        <f>IF(A13="","",IF(N13="已关闭","已关闭",IF(AND(K13&lt;&gt;"",K13&lt;TODAY()),"期限超過","正常")))</f>
      </c>
      <c r="P13" s="64"/>
      <c r="Q13" s="54"/>
      <c r="R13" s="58"/>
      <c r="S13" s="54"/>
    </row>
    <row r="14" ht="24" customHeight="true">
      <c r="A14" s="54"/>
      <c r="B14" s="54"/>
      <c r="C14" s="58"/>
      <c r="D14" s="54"/>
      <c r="E14" s="54"/>
      <c r="F14" s="54"/>
      <c r="G14" s="54"/>
      <c r="H14" s="54"/>
      <c r="I14" s="54"/>
      <c r="J14" s="54"/>
      <c r="K14" s="58"/>
      <c r="L14" s="58"/>
      <c r="M14" s="54"/>
      <c r="N14" s="54"/>
      <c r="O14" s="54" t="str">
        <f>IF(A14="","",IF(N14="已关闭","已关闭",IF(AND(K14&lt;&gt;"",K14&lt;TODAY()),"期限超過","正常")))</f>
      </c>
      <c r="P14" s="64"/>
      <c r="Q14" s="54"/>
      <c r="R14" s="58"/>
      <c r="S14" s="54"/>
    </row>
    <row r="15" ht="24" customHeight="true">
      <c r="A15" s="54"/>
      <c r="B15" s="54"/>
      <c r="C15" s="58"/>
      <c r="D15" s="54"/>
      <c r="E15" s="54"/>
      <c r="F15" s="54"/>
      <c r="G15" s="54"/>
      <c r="H15" s="54"/>
      <c r="I15" s="54"/>
      <c r="J15" s="54"/>
      <c r="K15" s="58"/>
      <c r="L15" s="58"/>
      <c r="M15" s="54"/>
      <c r="N15" s="54"/>
      <c r="O15" s="54" t="str">
        <f>IF(A15="","",IF(N15="已关闭","已关闭",IF(AND(K15&lt;&gt;"",K15&lt;TODAY()),"期限超過","正常")))</f>
      </c>
      <c r="P15" s="64"/>
      <c r="Q15" s="54"/>
      <c r="R15" s="58"/>
      <c r="S15" s="54"/>
    </row>
    <row r="16" ht="24" customHeight="true">
      <c r="A16" s="54"/>
      <c r="B16" s="54"/>
      <c r="C16" s="58"/>
      <c r="D16" s="54"/>
      <c r="E16" s="54"/>
      <c r="F16" s="54"/>
      <c r="G16" s="54"/>
      <c r="H16" s="54"/>
      <c r="I16" s="54"/>
      <c r="J16" s="54"/>
      <c r="K16" s="58"/>
      <c r="L16" s="58"/>
      <c r="M16" s="54"/>
      <c r="N16" s="54"/>
      <c r="O16" s="54" t="str">
        <f>IF(A16="","",IF(N16="已关闭","已关闭",IF(AND(K16&lt;&gt;"",K16&lt;TODAY()),"期限超過","正常")))</f>
      </c>
      <c r="P16" s="64"/>
      <c r="Q16" s="54"/>
      <c r="R16" s="58"/>
      <c r="S16" s="54"/>
    </row>
    <row r="17" ht="24" customHeight="true">
      <c r="A17" s="54"/>
      <c r="B17" s="54"/>
      <c r="C17" s="58"/>
      <c r="D17" s="54"/>
      <c r="E17" s="54"/>
      <c r="F17" s="54"/>
      <c r="G17" s="54"/>
      <c r="H17" s="54"/>
      <c r="I17" s="54"/>
      <c r="J17" s="54"/>
      <c r="K17" s="58"/>
      <c r="L17" s="58"/>
      <c r="M17" s="54"/>
      <c r="N17" s="54"/>
      <c r="O17" s="54" t="str">
        <f>IF(A17="","",IF(N17="已关闭","已关闭",IF(AND(K17&lt;&gt;"",K17&lt;TODAY()),"期限超過","正常")))</f>
      </c>
      <c r="P17" s="64"/>
      <c r="Q17" s="54"/>
      <c r="R17" s="58"/>
      <c r="S17" s="54"/>
    </row>
    <row r="18" ht="24" customHeight="true">
      <c r="A18" s="54"/>
      <c r="B18" s="54"/>
      <c r="C18" s="58"/>
      <c r="D18" s="54"/>
      <c r="E18" s="54"/>
      <c r="F18" s="54"/>
      <c r="G18" s="54"/>
      <c r="H18" s="54"/>
      <c r="I18" s="54"/>
      <c r="J18" s="54"/>
      <c r="K18" s="58"/>
      <c r="L18" s="58"/>
      <c r="M18" s="54"/>
      <c r="N18" s="54"/>
      <c r="O18" s="54" t="str">
        <f>IF(A18="","",IF(N18="已关闭","已关闭",IF(AND(K18&lt;&gt;"",K18&lt;TODAY()),"期限超過","正常")))</f>
      </c>
      <c r="P18" s="64"/>
      <c r="Q18" s="54"/>
      <c r="R18" s="58"/>
      <c r="S18" s="54"/>
    </row>
    <row r="19" ht="24" customHeight="true">
      <c r="A19" s="54"/>
      <c r="B19" s="54"/>
      <c r="C19" s="58"/>
      <c r="D19" s="54"/>
      <c r="E19" s="54"/>
      <c r="F19" s="54"/>
      <c r="G19" s="54"/>
      <c r="H19" s="54"/>
      <c r="I19" s="54"/>
      <c r="J19" s="54"/>
      <c r="K19" s="58"/>
      <c r="L19" s="58"/>
      <c r="M19" s="54"/>
      <c r="N19" s="54"/>
      <c r="O19" s="54" t="str">
        <f>IF(A19="","",IF(N19="已关闭","已关闭",IF(AND(K19&lt;&gt;"",K19&lt;TODAY()),"期限超過","正常")))</f>
      </c>
      <c r="P19" s="64"/>
      <c r="Q19" s="54"/>
      <c r="R19" s="58"/>
      <c r="S19" s="54"/>
    </row>
    <row r="20" ht="24" customHeight="true">
      <c r="A20" s="54"/>
      <c r="B20" s="54"/>
      <c r="C20" s="58"/>
      <c r="D20" s="54"/>
      <c r="E20" s="54"/>
      <c r="F20" s="54"/>
      <c r="G20" s="54"/>
      <c r="H20" s="54"/>
      <c r="I20" s="54"/>
      <c r="J20" s="54"/>
      <c r="K20" s="58"/>
      <c r="L20" s="58"/>
      <c r="M20" s="54"/>
      <c r="N20" s="54"/>
      <c r="O20" s="54" t="str">
        <f>IF(A20="","",IF(N20="已关闭","已关闭",IF(AND(K20&lt;&gt;"",K20&lt;TODAY()),"期限超過","正常")))</f>
      </c>
      <c r="P20" s="64"/>
      <c r="Q20" s="54"/>
      <c r="R20" s="58"/>
      <c r="S20" s="54"/>
    </row>
    <row r="21" ht="24" customHeight="true">
      <c r="A21" s="54"/>
      <c r="B21" s="54"/>
      <c r="C21" s="58"/>
      <c r="D21" s="54"/>
      <c r="E21" s="54"/>
      <c r="F21" s="54"/>
      <c r="G21" s="54"/>
      <c r="H21" s="54"/>
      <c r="I21" s="54"/>
      <c r="J21" s="54"/>
      <c r="K21" s="58"/>
      <c r="L21" s="58"/>
      <c r="M21" s="54"/>
      <c r="N21" s="54"/>
      <c r="O21" s="54" t="str">
        <f>IF(A21="","",IF(N21="已关闭","已关闭",IF(AND(K21&lt;&gt;"",K21&lt;TODAY()),"期限超過","正常")))</f>
      </c>
      <c r="P21" s="64"/>
      <c r="Q21" s="54"/>
      <c r="R21" s="58"/>
      <c r="S21" s="54"/>
    </row>
    <row r="22" ht="24" customHeight="true">
      <c r="A22" s="54"/>
      <c r="B22" s="54"/>
      <c r="C22" s="58"/>
      <c r="D22" s="54"/>
      <c r="E22" s="54"/>
      <c r="F22" s="54"/>
      <c r="G22" s="54"/>
      <c r="H22" s="54"/>
      <c r="I22" s="54"/>
      <c r="J22" s="54"/>
      <c r="K22" s="58"/>
      <c r="L22" s="58"/>
      <c r="M22" s="54"/>
      <c r="N22" s="54"/>
      <c r="O22" s="54" t="str">
        <f>IF(A22="","",IF(N22="已关闭","已关闭",IF(AND(K22&lt;&gt;"",K22&lt;TODAY()),"期限超過","正常")))</f>
      </c>
      <c r="P22" s="64"/>
      <c r="Q22" s="54"/>
      <c r="R22" s="58"/>
      <c r="S22" s="54"/>
    </row>
    <row r="23" ht="24" customHeight="true">
      <c r="A23" s="54"/>
      <c r="B23" s="54"/>
      <c r="C23" s="58"/>
      <c r="D23" s="54"/>
      <c r="E23" s="54"/>
      <c r="F23" s="54"/>
      <c r="G23" s="54"/>
      <c r="H23" s="54"/>
      <c r="I23" s="54"/>
      <c r="J23" s="54"/>
      <c r="K23" s="58"/>
      <c r="L23" s="58"/>
      <c r="M23" s="54"/>
      <c r="N23" s="54"/>
      <c r="O23" s="54" t="str">
        <f>IF(A23="","",IF(N23="已关闭","已关闭",IF(AND(K23&lt;&gt;"",K23&lt;TODAY()),"期限超過","正常")))</f>
      </c>
      <c r="P23" s="64"/>
      <c r="Q23" s="54"/>
      <c r="R23" s="58"/>
      <c r="S23" s="54"/>
    </row>
    <row r="24" ht="24" customHeight="true">
      <c r="A24" s="54"/>
      <c r="B24" s="54"/>
      <c r="C24" s="58"/>
      <c r="D24" s="54"/>
      <c r="E24" s="54"/>
      <c r="F24" s="54"/>
      <c r="G24" s="54"/>
      <c r="H24" s="54"/>
      <c r="I24" s="54"/>
      <c r="J24" s="54"/>
      <c r="K24" s="58"/>
      <c r="L24" s="58"/>
      <c r="M24" s="54"/>
      <c r="N24" s="54"/>
      <c r="O24" s="54" t="str">
        <f>IF(A24="","",IF(N24="已关闭","已关闭",IF(AND(K24&lt;&gt;"",K24&lt;TODAY()),"期限超過","正常")))</f>
      </c>
      <c r="P24" s="64"/>
      <c r="Q24" s="54"/>
      <c r="R24" s="58"/>
      <c r="S24" s="54"/>
    </row>
    <row r="25" ht="24" customHeight="true">
      <c r="A25" s="54"/>
      <c r="B25" s="54"/>
      <c r="C25" s="58"/>
      <c r="D25" s="54"/>
      <c r="E25" s="54"/>
      <c r="F25" s="54"/>
      <c r="G25" s="54"/>
      <c r="H25" s="54"/>
      <c r="I25" s="54"/>
      <c r="J25" s="54"/>
      <c r="K25" s="58"/>
      <c r="L25" s="58"/>
      <c r="M25" s="54"/>
      <c r="N25" s="54"/>
      <c r="O25" s="54" t="str">
        <f>IF(A25="","",IF(N25="已关闭","已关闭",IF(AND(K25&lt;&gt;"",K25&lt;TODAY()),"期限超過","正常")))</f>
      </c>
      <c r="P25" s="64"/>
      <c r="Q25" s="54"/>
      <c r="R25" s="58"/>
      <c r="S25" s="54"/>
    </row>
    <row r="26" ht="24" customHeight="true">
      <c r="A26" s="54"/>
      <c r="B26" s="54"/>
      <c r="C26" s="58"/>
      <c r="D26" s="54"/>
      <c r="E26" s="54"/>
      <c r="F26" s="54"/>
      <c r="G26" s="54"/>
      <c r="H26" s="54"/>
      <c r="I26" s="54"/>
      <c r="J26" s="54"/>
      <c r="K26" s="58"/>
      <c r="L26" s="58"/>
      <c r="M26" s="54"/>
      <c r="N26" s="54"/>
      <c r="O26" s="54" t="str">
        <f>IF(A26="","",IF(N26="已关闭","已关闭",IF(AND(K26&lt;&gt;"",K26&lt;TODAY()),"期限超過","正常")))</f>
      </c>
      <c r="P26" s="64"/>
      <c r="Q26" s="54"/>
      <c r="R26" s="58"/>
      <c r="S26" s="54"/>
    </row>
    <row r="27" ht="24" customHeight="true">
      <c r="A27" s="54"/>
      <c r="B27" s="54"/>
      <c r="C27" s="58"/>
      <c r="D27" s="54"/>
      <c r="E27" s="54"/>
      <c r="F27" s="54"/>
      <c r="G27" s="54"/>
      <c r="H27" s="54"/>
      <c r="I27" s="54"/>
      <c r="J27" s="54"/>
      <c r="K27" s="58"/>
      <c r="L27" s="58"/>
      <c r="M27" s="54"/>
      <c r="N27" s="54"/>
      <c r="O27" s="54" t="str">
        <f>IF(A27="","",IF(N27="已关闭","已关闭",IF(AND(K27&lt;&gt;"",K27&lt;TODAY()),"期限超過","正常")))</f>
      </c>
      <c r="P27" s="64"/>
      <c r="Q27" s="54"/>
      <c r="R27" s="58"/>
      <c r="S27" s="54"/>
    </row>
    <row r="28" ht="24" customHeight="true">
      <c r="A28" s="54"/>
      <c r="B28" s="54"/>
      <c r="C28" s="58"/>
      <c r="D28" s="54"/>
      <c r="E28" s="54"/>
      <c r="F28" s="54"/>
      <c r="G28" s="54"/>
      <c r="H28" s="54"/>
      <c r="I28" s="54"/>
      <c r="J28" s="54"/>
      <c r="K28" s="58"/>
      <c r="L28" s="58"/>
      <c r="M28" s="54"/>
      <c r="N28" s="54"/>
      <c r="O28" s="54" t="str">
        <f>IF(A28="","",IF(N28="已关闭","已关闭",IF(AND(K28&lt;&gt;"",K28&lt;TODAY()),"期限超過","正常")))</f>
      </c>
      <c r="P28" s="64"/>
      <c r="Q28" s="54"/>
      <c r="R28" s="58"/>
      <c r="S28" s="54"/>
    </row>
    <row r="29" ht="24" customHeight="true">
      <c r="A29" s="54"/>
      <c r="B29" s="54"/>
      <c r="C29" s="58"/>
      <c r="D29" s="54"/>
      <c r="E29" s="54"/>
      <c r="F29" s="54"/>
      <c r="G29" s="54"/>
      <c r="H29" s="54"/>
      <c r="I29" s="54"/>
      <c r="J29" s="54"/>
      <c r="K29" s="58"/>
      <c r="L29" s="58"/>
      <c r="M29" s="54"/>
      <c r="N29" s="54"/>
      <c r="O29" s="54" t="str">
        <f>IF(A29="","",IF(N29="已关闭","已关闭",IF(AND(K29&lt;&gt;"",K29&lt;TODAY()),"期限超過","正常")))</f>
      </c>
      <c r="P29" s="64"/>
      <c r="Q29" s="54"/>
      <c r="R29" s="58"/>
      <c r="S29" s="54"/>
    </row>
    <row r="30" ht="24" customHeight="true">
      <c r="A30" s="54"/>
      <c r="B30" s="54"/>
      <c r="C30" s="58"/>
      <c r="D30" s="54"/>
      <c r="E30" s="54"/>
      <c r="F30" s="54"/>
      <c r="G30" s="54"/>
      <c r="H30" s="54"/>
      <c r="I30" s="54"/>
      <c r="J30" s="54"/>
      <c r="K30" s="58"/>
      <c r="L30" s="58"/>
      <c r="M30" s="54"/>
      <c r="N30" s="54"/>
      <c r="O30" s="54" t="str">
        <f>IF(A30="","",IF(N30="已关闭","已关闭",IF(AND(K30&lt;&gt;"",K30&lt;TODAY()),"期限超過","正常")))</f>
      </c>
      <c r="P30" s="64"/>
      <c r="Q30" s="54"/>
      <c r="R30" s="58"/>
      <c r="S30" s="54"/>
    </row>
    <row r="31" ht="24" customHeight="true">
      <c r="A31" s="54"/>
      <c r="B31" s="54"/>
      <c r="C31" s="58"/>
      <c r="D31" s="54"/>
      <c r="E31" s="54"/>
      <c r="F31" s="54"/>
      <c r="G31" s="54"/>
      <c r="H31" s="54"/>
      <c r="I31" s="54"/>
      <c r="J31" s="54"/>
      <c r="K31" s="58"/>
      <c r="L31" s="58"/>
      <c r="M31" s="54"/>
      <c r="N31" s="54"/>
      <c r="O31" s="54" t="str">
        <f>IF(A31="","",IF(N31="已关闭","已关闭",IF(AND(K31&lt;&gt;"",K31&lt;TODAY()),"期限超過","正常")))</f>
      </c>
      <c r="P31" s="64"/>
      <c r="Q31" s="54"/>
      <c r="R31" s="58"/>
      <c r="S31" s="54"/>
    </row>
    <row r="32" ht="24" customHeight="true">
      <c r="A32" s="54"/>
      <c r="B32" s="54"/>
      <c r="C32" s="58"/>
      <c r="D32" s="54"/>
      <c r="E32" s="54"/>
      <c r="F32" s="54"/>
      <c r="G32" s="54"/>
      <c r="H32" s="54"/>
      <c r="I32" s="54"/>
      <c r="J32" s="54"/>
      <c r="K32" s="58"/>
      <c r="L32" s="58"/>
      <c r="M32" s="54"/>
      <c r="N32" s="54"/>
      <c r="O32" s="54" t="str">
        <f>IF(A32="","",IF(N32="已关闭","已关闭",IF(AND(K32&lt;&gt;"",K32&lt;TODAY()),"期限超過","正常")))</f>
      </c>
      <c r="P32" s="64"/>
      <c r="Q32" s="54"/>
      <c r="R32" s="58"/>
      <c r="S32" s="54"/>
    </row>
    <row r="33" ht="24" customHeight="true">
      <c r="A33" s="54"/>
      <c r="B33" s="54"/>
      <c r="C33" s="58"/>
      <c r="D33" s="54"/>
      <c r="E33" s="54"/>
      <c r="F33" s="54"/>
      <c r="G33" s="54"/>
      <c r="H33" s="54"/>
      <c r="I33" s="54"/>
      <c r="J33" s="54"/>
      <c r="K33" s="58"/>
      <c r="L33" s="58"/>
      <c r="M33" s="54"/>
      <c r="N33" s="54"/>
      <c r="O33" s="54" t="str">
        <f>IF(A33="","",IF(N33="已关闭","已关闭",IF(AND(K33&lt;&gt;"",K33&lt;TODAY()),"期限超過","正常")))</f>
      </c>
      <c r="P33" s="64"/>
      <c r="Q33" s="54"/>
      <c r="R33" s="58"/>
      <c r="S33" s="54"/>
    </row>
    <row r="34" ht="24" customHeight="true">
      <c r="A34" s="54"/>
      <c r="B34" s="54"/>
      <c r="C34" s="58"/>
      <c r="D34" s="54"/>
      <c r="E34" s="54"/>
      <c r="F34" s="54"/>
      <c r="G34" s="54"/>
      <c r="H34" s="54"/>
      <c r="I34" s="54"/>
      <c r="J34" s="54"/>
      <c r="K34" s="58"/>
      <c r="L34" s="58"/>
      <c r="M34" s="54"/>
      <c r="N34" s="54"/>
      <c r="O34" s="54" t="str">
        <f>IF(A34="","",IF(N34="已关闭","已关闭",IF(AND(K34&lt;&gt;"",K34&lt;TODAY()),"期限超過","正常")))</f>
      </c>
      <c r="P34" s="64"/>
      <c r="Q34" s="54"/>
      <c r="R34" s="58"/>
      <c r="S34" s="54"/>
    </row>
    <row r="35" ht="24" customHeight="true">
      <c r="A35" s="54"/>
      <c r="B35" s="54"/>
      <c r="C35" s="58"/>
      <c r="D35" s="54"/>
      <c r="E35" s="54"/>
      <c r="F35" s="54"/>
      <c r="G35" s="54"/>
      <c r="H35" s="54"/>
      <c r="I35" s="54"/>
      <c r="J35" s="54"/>
      <c r="K35" s="58"/>
      <c r="L35" s="58"/>
      <c r="M35" s="54"/>
      <c r="N35" s="54"/>
      <c r="O35" s="54" t="str">
        <f>IF(A35="","",IF(N35="已关闭","已关闭",IF(AND(K35&lt;&gt;"",K35&lt;TODAY()),"期限超過","正常")))</f>
      </c>
      <c r="P35" s="64"/>
      <c r="Q35" s="54"/>
      <c r="R35" s="58"/>
      <c r="S35" s="54"/>
    </row>
    <row r="36" ht="24" customHeight="true">
      <c r="A36" s="54"/>
      <c r="B36" s="54"/>
      <c r="C36" s="58"/>
      <c r="D36" s="54"/>
      <c r="E36" s="54"/>
      <c r="F36" s="54"/>
      <c r="G36" s="54"/>
      <c r="H36" s="54"/>
      <c r="I36" s="54"/>
      <c r="J36" s="54"/>
      <c r="K36" s="58"/>
      <c r="L36" s="58"/>
      <c r="M36" s="54"/>
      <c r="N36" s="54"/>
      <c r="O36" s="54" t="str">
        <f>IF(A36="","",IF(N36="已关闭","已关闭",IF(AND(K36&lt;&gt;"",K36&lt;TODAY()),"期限超過","正常")))</f>
      </c>
      <c r="P36" s="64"/>
      <c r="Q36" s="54"/>
      <c r="R36" s="58"/>
      <c r="S36" s="54"/>
    </row>
    <row r="37" ht="24" customHeight="true">
      <c r="A37" s="54"/>
      <c r="B37" s="54"/>
      <c r="C37" s="58"/>
      <c r="D37" s="54"/>
      <c r="E37" s="54"/>
      <c r="F37" s="54"/>
      <c r="G37" s="54"/>
      <c r="H37" s="54"/>
      <c r="I37" s="54"/>
      <c r="J37" s="54"/>
      <c r="K37" s="58"/>
      <c r="L37" s="58"/>
      <c r="M37" s="54"/>
      <c r="N37" s="54"/>
      <c r="O37" s="54" t="str">
        <f>IF(A37="","",IF(N37="已关闭","已关闭",IF(AND(K37&lt;&gt;"",K37&lt;TODAY()),"期限超過","正常")))</f>
      </c>
      <c r="P37" s="64"/>
      <c r="Q37" s="54"/>
      <c r="R37" s="58"/>
      <c r="S37" s="54"/>
    </row>
    <row r="38" ht="24" customHeight="true">
      <c r="A38" s="54"/>
      <c r="B38" s="54"/>
      <c r="C38" s="58"/>
      <c r="D38" s="54"/>
      <c r="E38" s="54"/>
      <c r="F38" s="54"/>
      <c r="G38" s="54"/>
      <c r="H38" s="54"/>
      <c r="I38" s="54"/>
      <c r="J38" s="54"/>
      <c r="K38" s="58"/>
      <c r="L38" s="58"/>
      <c r="M38" s="54"/>
      <c r="N38" s="54"/>
      <c r="O38" s="54" t="str">
        <f>IF(A38="","",IF(N38="已关闭","已关闭",IF(AND(K38&lt;&gt;"",K38&lt;TODAY()),"期限超過","正常")))</f>
      </c>
      <c r="P38" s="64"/>
      <c r="Q38" s="54"/>
      <c r="R38" s="58"/>
      <c r="S38" s="54"/>
    </row>
    <row r="39" ht="24" customHeight="true">
      <c r="A39" s="54"/>
      <c r="B39" s="54"/>
      <c r="C39" s="58"/>
      <c r="D39" s="54"/>
      <c r="E39" s="54"/>
      <c r="F39" s="54"/>
      <c r="G39" s="54"/>
      <c r="H39" s="54"/>
      <c r="I39" s="54"/>
      <c r="J39" s="54"/>
      <c r="K39" s="58"/>
      <c r="L39" s="58"/>
      <c r="M39" s="54"/>
      <c r="N39" s="54"/>
      <c r="O39" s="54" t="str">
        <f>IF(A39="","",IF(N39="已关闭","已关闭",IF(AND(K39&lt;&gt;"",K39&lt;TODAY()),"期限超過","正常")))</f>
      </c>
      <c r="P39" s="64"/>
      <c r="Q39" s="54"/>
      <c r="R39" s="58"/>
      <c r="S39" s="54"/>
    </row>
    <row r="40" ht="24" customHeight="true">
      <c r="A40" s="54"/>
      <c r="B40" s="54"/>
      <c r="C40" s="58"/>
      <c r="D40" s="54"/>
      <c r="E40" s="54"/>
      <c r="F40" s="54"/>
      <c r="G40" s="54"/>
      <c r="H40" s="54"/>
      <c r="I40" s="54"/>
      <c r="J40" s="54"/>
      <c r="K40" s="58"/>
      <c r="L40" s="58"/>
      <c r="M40" s="54"/>
      <c r="N40" s="54"/>
      <c r="O40" s="54" t="str">
        <f>IF(A40="","",IF(N40="已关闭","已关闭",IF(AND(K40&lt;&gt;"",K40&lt;TODAY()),"期限超過","正常")))</f>
      </c>
      <c r="P40" s="64"/>
      <c r="Q40" s="54"/>
      <c r="R40" s="58"/>
      <c r="S40" s="54"/>
    </row>
    <row r="41" ht="24" customHeight="true">
      <c r="A41" s="54"/>
      <c r="B41" s="54"/>
      <c r="C41" s="58"/>
      <c r="D41" s="54"/>
      <c r="E41" s="54"/>
      <c r="F41" s="54"/>
      <c r="G41" s="54"/>
      <c r="H41" s="54"/>
      <c r="I41" s="54"/>
      <c r="J41" s="54"/>
      <c r="K41" s="58"/>
      <c r="L41" s="58"/>
      <c r="M41" s="54"/>
      <c r="N41" s="54"/>
      <c r="O41" s="54" t="str">
        <f>IF(A41="","",IF(N41="已关闭","已关闭",IF(AND(K41&lt;&gt;"",K41&lt;TODAY()),"期限超過","正常")))</f>
      </c>
      <c r="P41" s="64"/>
      <c r="Q41" s="54"/>
      <c r="R41" s="58"/>
      <c r="S41" s="54"/>
    </row>
    <row r="42" ht="24" customHeight="true">
      <c r="A42" s="54"/>
      <c r="B42" s="54"/>
      <c r="C42" s="58"/>
      <c r="D42" s="54"/>
      <c r="E42" s="54"/>
      <c r="F42" s="54"/>
      <c r="G42" s="54"/>
      <c r="H42" s="54"/>
      <c r="I42" s="54"/>
      <c r="J42" s="54"/>
      <c r="K42" s="58"/>
      <c r="L42" s="58"/>
      <c r="M42" s="54"/>
      <c r="N42" s="54"/>
      <c r="O42" s="54" t="str">
        <f>IF(A42="","",IF(N42="已关闭","已关闭",IF(AND(K42&lt;&gt;"",K42&lt;TODAY()),"期限超過","正常")))</f>
      </c>
      <c r="P42" s="64"/>
      <c r="Q42" s="54"/>
      <c r="R42" s="58"/>
      <c r="S42" s="54"/>
    </row>
    <row r="43" ht="24" customHeight="true">
      <c r="A43" s="54"/>
      <c r="B43" s="54"/>
      <c r="C43" s="58"/>
      <c r="D43" s="54"/>
      <c r="E43" s="54"/>
      <c r="F43" s="54"/>
      <c r="G43" s="54"/>
      <c r="H43" s="54"/>
      <c r="I43" s="54"/>
      <c r="J43" s="54"/>
      <c r="K43" s="58"/>
      <c r="L43" s="58"/>
      <c r="M43" s="54"/>
      <c r="N43" s="54"/>
      <c r="O43" s="54" t="str">
        <f>IF(A43="","",IF(N43="已关闭","已关闭",IF(AND(K43&lt;&gt;"",K43&lt;TODAY()),"期限超過","正常")))</f>
      </c>
      <c r="P43" s="64"/>
      <c r="Q43" s="54"/>
      <c r="R43" s="58"/>
      <c r="S43" s="54"/>
    </row>
    <row r="44" ht="24" customHeight="true">
      <c r="A44" s="54"/>
      <c r="B44" s="54"/>
      <c r="C44" s="58"/>
      <c r="D44" s="54"/>
      <c r="E44" s="54"/>
      <c r="F44" s="54"/>
      <c r="G44" s="54"/>
      <c r="H44" s="54"/>
      <c r="I44" s="54"/>
      <c r="J44" s="54"/>
      <c r="K44" s="58"/>
      <c r="L44" s="58"/>
      <c r="M44" s="54"/>
      <c r="N44" s="54"/>
      <c r="O44" s="54" t="str">
        <f>IF(A44="","",IF(N44="已关闭","已关闭",IF(AND(K44&lt;&gt;"",K44&lt;TODAY()),"期限超過","正常")))</f>
      </c>
      <c r="P44" s="64"/>
      <c r="Q44" s="54"/>
      <c r="R44" s="58"/>
      <c r="S44" s="54"/>
    </row>
    <row r="45" ht="24" customHeight="true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8"/>
      <c r="L45" s="58"/>
      <c r="M45" s="54"/>
      <c r="N45" s="54"/>
      <c r="O45" s="54" t="str">
        <f>IF(A45="","",IF(N45="已关闭","已关闭",IF(AND(K45&lt;&gt;"",K45&lt;TODAY()),"期限超過","正常")))</f>
      </c>
      <c r="P45" s="64"/>
      <c r="Q45" s="54"/>
      <c r="R45" s="58"/>
      <c r="S45" s="54"/>
    </row>
    <row r="46" ht="24" customHeight="true">
      <c r="A46" s="54"/>
      <c r="B46" s="54"/>
      <c r="C46" s="58"/>
      <c r="D46" s="54"/>
      <c r="E46" s="54"/>
      <c r="F46" s="54"/>
      <c r="G46" s="54"/>
      <c r="H46" s="54"/>
      <c r="I46" s="54"/>
      <c r="J46" s="54"/>
      <c r="K46" s="58"/>
      <c r="L46" s="58"/>
      <c r="M46" s="54"/>
      <c r="N46" s="54"/>
      <c r="O46" s="54" t="str">
        <f>IF(A46="","",IF(N46="已关闭","已关闭",IF(AND(K46&lt;&gt;"",K46&lt;TODAY()),"期限超過","正常")))</f>
      </c>
      <c r="P46" s="64"/>
      <c r="Q46" s="54"/>
      <c r="R46" s="58"/>
      <c r="S46" s="54"/>
    </row>
    <row r="47" ht="24" customHeight="true">
      <c r="A47" s="54"/>
      <c r="B47" s="54"/>
      <c r="C47" s="58"/>
      <c r="D47" s="54"/>
      <c r="E47" s="54"/>
      <c r="F47" s="54"/>
      <c r="G47" s="54"/>
      <c r="H47" s="54"/>
      <c r="I47" s="54"/>
      <c r="J47" s="54"/>
      <c r="K47" s="58"/>
      <c r="L47" s="58"/>
      <c r="M47" s="54"/>
      <c r="N47" s="54"/>
      <c r="O47" s="54" t="str">
        <f>IF(A47="","",IF(N47="已关闭","已关闭",IF(AND(K47&lt;&gt;"",K47&lt;TODAY()),"期限超過","正常")))</f>
      </c>
      <c r="P47" s="64"/>
      <c r="Q47" s="54"/>
      <c r="R47" s="58"/>
      <c r="S47" s="54"/>
    </row>
    <row r="48" ht="24" customHeight="true">
      <c r="A48" s="54"/>
      <c r="B48" s="54"/>
      <c r="C48" s="58"/>
      <c r="D48" s="54"/>
      <c r="E48" s="54"/>
      <c r="F48" s="54"/>
      <c r="G48" s="54"/>
      <c r="H48" s="54"/>
      <c r="I48" s="54"/>
      <c r="J48" s="54"/>
      <c r="K48" s="58"/>
      <c r="L48" s="58"/>
      <c r="M48" s="54"/>
      <c r="N48" s="54"/>
      <c r="O48" s="54" t="str">
        <f>IF(A48="","",IF(N48="已关闭","已关闭",IF(AND(K48&lt;&gt;"",K48&lt;TODAY()),"期限超過","正常")))</f>
      </c>
      <c r="P48" s="64"/>
      <c r="Q48" s="54"/>
      <c r="R48" s="58"/>
      <c r="S48" s="54"/>
    </row>
    <row r="49" ht="24" customHeight="true">
      <c r="A49" s="54"/>
      <c r="B49" s="54"/>
      <c r="C49" s="58"/>
      <c r="D49" s="54"/>
      <c r="E49" s="54"/>
      <c r="F49" s="54"/>
      <c r="G49" s="54"/>
      <c r="H49" s="54"/>
      <c r="I49" s="54"/>
      <c r="J49" s="54"/>
      <c r="K49" s="58"/>
      <c r="L49" s="58"/>
      <c r="M49" s="54"/>
      <c r="N49" s="54"/>
      <c r="O49" s="54" t="str">
        <f>IF(A49="","",IF(N49="已关闭","已关闭",IF(AND(K49&lt;&gt;"",K49&lt;TODAY()),"期限超過","正常")))</f>
      </c>
      <c r="P49" s="64"/>
      <c r="Q49" s="54"/>
      <c r="R49" s="58"/>
      <c r="S49" s="54"/>
    </row>
    <row r="50" ht="24" customHeight="true">
      <c r="A50" s="54"/>
      <c r="B50" s="54"/>
      <c r="C50" s="58"/>
      <c r="D50" s="54"/>
      <c r="E50" s="54"/>
      <c r="F50" s="54"/>
      <c r="G50" s="54"/>
      <c r="H50" s="54"/>
      <c r="I50" s="54"/>
      <c r="J50" s="54"/>
      <c r="K50" s="58"/>
      <c r="L50" s="58"/>
      <c r="M50" s="54"/>
      <c r="N50" s="54"/>
      <c r="O50" s="54" t="str">
        <f>IF(A50="","",IF(N50="已关闭","已关闭",IF(AND(K50&lt;&gt;"",K50&lt;TODAY()),"期限超過","正常")))</f>
      </c>
      <c r="P50" s="64"/>
      <c r="Q50" s="54"/>
      <c r="R50" s="58"/>
      <c r="S50" s="54"/>
    </row>
    <row r="51" ht="24" customHeight="true">
      <c r="A51" s="54"/>
      <c r="B51" s="54"/>
      <c r="C51" s="58"/>
      <c r="D51" s="54"/>
      <c r="E51" s="54"/>
      <c r="F51" s="54"/>
      <c r="G51" s="54"/>
      <c r="H51" s="54"/>
      <c r="I51" s="54"/>
      <c r="J51" s="54"/>
      <c r="K51" s="58"/>
      <c r="L51" s="58"/>
      <c r="M51" s="54"/>
      <c r="N51" s="54"/>
      <c r="O51" s="54" t="str">
        <f>IF(A51="","",IF(N51="已关闭","已关闭",IF(AND(K51&lt;&gt;"",K51&lt;TODAY()),"期限超過","正常")))</f>
      </c>
      <c r="P51" s="64"/>
      <c r="Q51" s="54"/>
      <c r="R51" s="58"/>
      <c r="S51" s="54"/>
    </row>
    <row r="52" ht="24" customHeight="true">
      <c r="A52" s="54"/>
      <c r="B52" s="54"/>
      <c r="C52" s="58"/>
      <c r="D52" s="54"/>
      <c r="E52" s="54"/>
      <c r="F52" s="54"/>
      <c r="G52" s="54"/>
      <c r="H52" s="54"/>
      <c r="I52" s="54"/>
      <c r="J52" s="54"/>
      <c r="K52" s="58"/>
      <c r="L52" s="58"/>
      <c r="M52" s="54"/>
      <c r="N52" s="54"/>
      <c r="O52" s="54" t="str">
        <f>IF(A52="","",IF(N52="已关闭","已关闭",IF(AND(K52&lt;&gt;"",K52&lt;TODAY()),"期限超過","正常")))</f>
      </c>
      <c r="P52" s="64"/>
      <c r="Q52" s="54"/>
      <c r="R52" s="58"/>
      <c r="S52" s="54"/>
    </row>
    <row r="53" ht="24" customHeight="true">
      <c r="A53" s="54"/>
      <c r="B53" s="54"/>
      <c r="C53" s="58"/>
      <c r="D53" s="54"/>
      <c r="E53" s="54"/>
      <c r="F53" s="54"/>
      <c r="G53" s="54"/>
      <c r="H53" s="54"/>
      <c r="I53" s="54"/>
      <c r="J53" s="54"/>
      <c r="K53" s="58"/>
      <c r="L53" s="58"/>
      <c r="M53" s="54"/>
      <c r="N53" s="54"/>
      <c r="O53" s="54" t="str">
        <f>IF(A53="","",IF(N53="已关闭","已关闭",IF(AND(K53&lt;&gt;"",K53&lt;TODAY()),"期限超過","正常")))</f>
      </c>
      <c r="P53" s="64"/>
      <c r="Q53" s="54"/>
      <c r="R53" s="58"/>
      <c r="S53" s="54"/>
    </row>
    <row r="54" ht="24" customHeight="true">
      <c r="A54" s="54"/>
      <c r="B54" s="54"/>
      <c r="C54" s="58"/>
      <c r="D54" s="54"/>
      <c r="E54" s="54"/>
      <c r="F54" s="54"/>
      <c r="G54" s="54"/>
      <c r="H54" s="54"/>
      <c r="I54" s="54"/>
      <c r="J54" s="54"/>
      <c r="K54" s="58"/>
      <c r="L54" s="58"/>
      <c r="M54" s="54"/>
      <c r="N54" s="54"/>
      <c r="O54" s="54" t="str">
        <f>IF(A54="","",IF(N54="已关闭","已关闭",IF(AND(K54&lt;&gt;"",K54&lt;TODAY()),"期限超過","正常")))</f>
      </c>
      <c r="P54" s="64"/>
      <c r="Q54" s="54"/>
      <c r="R54" s="58"/>
      <c r="S54" s="54"/>
    </row>
    <row r="55" ht="24" customHeight="true">
      <c r="A55" s="54"/>
      <c r="B55" s="54"/>
      <c r="C55" s="58"/>
      <c r="D55" s="54"/>
      <c r="E55" s="54"/>
      <c r="F55" s="54"/>
      <c r="G55" s="54"/>
      <c r="H55" s="54"/>
      <c r="I55" s="54"/>
      <c r="J55" s="54"/>
      <c r="K55" s="58"/>
      <c r="L55" s="58"/>
      <c r="M55" s="54"/>
      <c r="N55" s="54"/>
      <c r="O55" s="54" t="str">
        <f>IF(A55="","",IF(N55="已关闭","已关闭",IF(AND(K55&lt;&gt;"",K55&lt;TODAY()),"期限超過","正常")))</f>
      </c>
      <c r="P55" s="64"/>
      <c r="Q55" s="54"/>
      <c r="R55" s="58"/>
      <c r="S55" s="54"/>
    </row>
    <row r="56" ht="24" customHeight="true">
      <c r="A56" s="54"/>
      <c r="B56" s="54"/>
      <c r="C56" s="58"/>
      <c r="D56" s="54"/>
      <c r="E56" s="54"/>
      <c r="F56" s="54"/>
      <c r="G56" s="54"/>
      <c r="H56" s="54"/>
      <c r="I56" s="54"/>
      <c r="J56" s="54"/>
      <c r="K56" s="58"/>
      <c r="L56" s="58"/>
      <c r="M56" s="54"/>
      <c r="N56" s="54"/>
      <c r="O56" s="54" t="str">
        <f>IF(A56="","",IF(N56="已关闭","已关闭",IF(AND(K56&lt;&gt;"",K56&lt;TODAY()),"期限超過","正常")))</f>
      </c>
      <c r="P56" s="64"/>
      <c r="Q56" s="54"/>
      <c r="R56" s="58"/>
      <c r="S56" s="54"/>
    </row>
    <row r="57" ht="24" customHeight="true">
      <c r="A57" s="54"/>
      <c r="B57" s="54"/>
      <c r="C57" s="58"/>
      <c r="D57" s="54"/>
      <c r="E57" s="54"/>
      <c r="F57" s="54"/>
      <c r="G57" s="54"/>
      <c r="H57" s="54"/>
      <c r="I57" s="54"/>
      <c r="J57" s="54"/>
      <c r="K57" s="58"/>
      <c r="L57" s="58"/>
      <c r="M57" s="54"/>
      <c r="N57" s="54"/>
      <c r="O57" s="54" t="str">
        <f>IF(A57="","",IF(N57="已关闭","已关闭",IF(AND(K57&lt;&gt;"",K57&lt;TODAY()),"期限超過","正常")))</f>
      </c>
      <c r="P57" s="64"/>
      <c r="Q57" s="54"/>
      <c r="R57" s="58"/>
      <c r="S57" s="54"/>
    </row>
    <row r="58" ht="24" customHeight="true">
      <c r="A58" s="54"/>
      <c r="B58" s="54"/>
      <c r="C58" s="58"/>
      <c r="D58" s="54"/>
      <c r="E58" s="54"/>
      <c r="F58" s="54"/>
      <c r="G58" s="54"/>
      <c r="H58" s="54"/>
      <c r="I58" s="54"/>
      <c r="J58" s="54"/>
      <c r="K58" s="58"/>
      <c r="L58" s="58"/>
      <c r="M58" s="54"/>
      <c r="N58" s="54"/>
      <c r="O58" s="54" t="str">
        <f>IF(A58="","",IF(N58="已关闭","已关闭",IF(AND(K58&lt;&gt;"",K58&lt;TODAY()),"期限超過","正常")))</f>
      </c>
      <c r="P58" s="64"/>
      <c r="Q58" s="54"/>
      <c r="R58" s="58"/>
      <c r="S58" s="54"/>
    </row>
    <row r="59" ht="24" customHeight="true">
      <c r="A59" s="54"/>
      <c r="B59" s="54"/>
      <c r="C59" s="58"/>
      <c r="D59" s="54"/>
      <c r="E59" s="54"/>
      <c r="F59" s="54"/>
      <c r="G59" s="54"/>
      <c r="H59" s="54"/>
      <c r="I59" s="54"/>
      <c r="J59" s="54"/>
      <c r="K59" s="58"/>
      <c r="L59" s="58"/>
      <c r="M59" s="54"/>
      <c r="N59" s="54"/>
      <c r="O59" s="54" t="str">
        <f>IF(A59="","",IF(N59="已关闭","已关闭",IF(AND(K59&lt;&gt;"",K59&lt;TODAY()),"期限超過","正常")))</f>
      </c>
      <c r="P59" s="64"/>
      <c r="Q59" s="54"/>
      <c r="R59" s="58"/>
      <c r="S59" s="54"/>
    </row>
    <row r="60" ht="24" customHeight="true">
      <c r="A60" s="54"/>
      <c r="B60" s="54"/>
      <c r="C60" s="58"/>
      <c r="D60" s="54"/>
      <c r="E60" s="54"/>
      <c r="F60" s="54"/>
      <c r="G60" s="54"/>
      <c r="H60" s="54"/>
      <c r="I60" s="54"/>
      <c r="J60" s="54"/>
      <c r="K60" s="58"/>
      <c r="L60" s="58"/>
      <c r="M60" s="54"/>
      <c r="N60" s="54"/>
      <c r="O60" s="54" t="str">
        <f>IF(A60="","",IF(N60="已关闭","已关闭",IF(AND(K60&lt;&gt;"",K60&lt;TODAY()),"期限超過","正常")))</f>
      </c>
      <c r="P60" s="64"/>
      <c r="Q60" s="54"/>
      <c r="R60" s="58"/>
      <c r="S60" s="54"/>
    </row>
    <row r="61" ht="24" customHeight="true">
      <c r="A61" s="54"/>
      <c r="B61" s="54"/>
      <c r="C61" s="58"/>
      <c r="D61" s="54"/>
      <c r="E61" s="54"/>
      <c r="F61" s="54"/>
      <c r="G61" s="54"/>
      <c r="H61" s="54"/>
      <c r="I61" s="54"/>
      <c r="J61" s="54"/>
      <c r="K61" s="58"/>
      <c r="L61" s="58"/>
      <c r="M61" s="54"/>
      <c r="N61" s="54"/>
      <c r="O61" s="54" t="str">
        <f>IF(A61="","",IF(N61="已关闭","已关闭",IF(AND(K61&lt;&gt;"",K61&lt;TODAY()),"期限超過","正常")))</f>
      </c>
      <c r="P61" s="64"/>
      <c r="Q61" s="54"/>
      <c r="R61" s="58"/>
      <c r="S61" s="54"/>
    </row>
    <row r="62" ht="24" customHeight="true">
      <c r="A62" s="54"/>
      <c r="B62" s="54"/>
      <c r="C62" s="58"/>
      <c r="D62" s="54"/>
      <c r="E62" s="54"/>
      <c r="F62" s="54"/>
      <c r="G62" s="54"/>
      <c r="H62" s="54"/>
      <c r="I62" s="54"/>
      <c r="J62" s="54"/>
      <c r="K62" s="58"/>
      <c r="L62" s="58"/>
      <c r="M62" s="54"/>
      <c r="N62" s="54"/>
      <c r="O62" s="54" t="str">
        <f>IF(A62="","",IF(N62="已关闭","已关闭",IF(AND(K62&lt;&gt;"",K62&lt;TODAY()),"期限超過","正常")))</f>
      </c>
      <c r="P62" s="64"/>
      <c r="Q62" s="54"/>
      <c r="R62" s="58"/>
      <c r="S62" s="54"/>
    </row>
    <row r="63" ht="24" customHeight="true">
      <c r="A63" s="54"/>
      <c r="B63" s="54"/>
      <c r="C63" s="58"/>
      <c r="D63" s="54"/>
      <c r="E63" s="54"/>
      <c r="F63" s="54"/>
      <c r="G63" s="54"/>
      <c r="H63" s="54"/>
      <c r="I63" s="54"/>
      <c r="J63" s="54"/>
      <c r="K63" s="58"/>
      <c r="L63" s="58"/>
      <c r="M63" s="54"/>
      <c r="N63" s="54"/>
      <c r="O63" s="54" t="str">
        <f>IF(A63="","",IF(N63="已关闭","已关闭",IF(AND(K63&lt;&gt;"",K63&lt;TODAY()),"期限超過","正常")))</f>
      </c>
      <c r="P63" s="64"/>
      <c r="Q63" s="54"/>
      <c r="R63" s="58"/>
      <c r="S63" s="54"/>
    </row>
    <row r="64" ht="24" customHeight="true">
      <c r="A64" s="54"/>
      <c r="B64" s="54"/>
      <c r="C64" s="58"/>
      <c r="D64" s="54"/>
      <c r="E64" s="54"/>
      <c r="F64" s="54"/>
      <c r="G64" s="54"/>
      <c r="H64" s="54"/>
      <c r="I64" s="54"/>
      <c r="J64" s="54"/>
      <c r="K64" s="58"/>
      <c r="L64" s="58"/>
      <c r="M64" s="54"/>
      <c r="N64" s="54"/>
      <c r="O64" s="54" t="str">
        <f>IF(A64="","",IF(N64="已关闭","已关闭",IF(AND(K64&lt;&gt;"",K64&lt;TODAY()),"期限超過","正常")))</f>
      </c>
      <c r="P64" s="64"/>
      <c r="Q64" s="54"/>
      <c r="R64" s="58"/>
      <c r="S64" s="54"/>
    </row>
    <row r="65" ht="24" customHeight="true">
      <c r="A65" s="54"/>
      <c r="B65" s="54"/>
      <c r="C65" s="58"/>
      <c r="D65" s="54"/>
      <c r="E65" s="54"/>
      <c r="F65" s="54"/>
      <c r="G65" s="54"/>
      <c r="H65" s="54"/>
      <c r="I65" s="54"/>
      <c r="J65" s="54"/>
      <c r="K65" s="58"/>
      <c r="L65" s="58"/>
      <c r="M65" s="54"/>
      <c r="N65" s="54"/>
      <c r="O65" s="54" t="str">
        <f>IF(A65="","",IF(N65="已关闭","已关闭",IF(AND(K65&lt;&gt;"",K65&lt;TODAY()),"期限超過","正常")))</f>
      </c>
      <c r="P65" s="64"/>
      <c r="Q65" s="54"/>
      <c r="R65" s="58"/>
      <c r="S65" s="54"/>
    </row>
    <row r="66" ht="24" customHeight="true">
      <c r="A66" s="54"/>
      <c r="B66" s="54"/>
      <c r="C66" s="58"/>
      <c r="D66" s="54"/>
      <c r="E66" s="54"/>
      <c r="F66" s="54"/>
      <c r="G66" s="54"/>
      <c r="H66" s="54"/>
      <c r="I66" s="54"/>
      <c r="J66" s="54"/>
      <c r="K66" s="58"/>
      <c r="L66" s="58"/>
      <c r="M66" s="54"/>
      <c r="N66" s="54"/>
      <c r="O66" s="54" t="str">
        <f>IF(A66="","",IF(N66="已关闭","已关闭",IF(AND(K66&lt;&gt;"",K66&lt;TODAY()),"期限超過","正常")))</f>
      </c>
      <c r="P66" s="64"/>
      <c r="Q66" s="54"/>
      <c r="R66" s="58"/>
      <c r="S66" s="54"/>
    </row>
    <row r="67" ht="24" customHeight="true">
      <c r="A67" s="54"/>
      <c r="B67" s="54"/>
      <c r="C67" s="58"/>
      <c r="D67" s="54"/>
      <c r="E67" s="54"/>
      <c r="F67" s="54"/>
      <c r="G67" s="54"/>
      <c r="H67" s="54"/>
      <c r="I67" s="54"/>
      <c r="J67" s="54"/>
      <c r="K67" s="58"/>
      <c r="L67" s="58"/>
      <c r="M67" s="54"/>
      <c r="N67" s="54"/>
      <c r="O67" s="54" t="str">
        <f>IF(A67="","",IF(N67="已关闭","已关闭",IF(AND(K67&lt;&gt;"",K67&lt;TODAY()),"期限超過","正常")))</f>
      </c>
      <c r="P67" s="64"/>
      <c r="Q67" s="54"/>
      <c r="R67" s="58"/>
      <c r="S67" s="54"/>
    </row>
    <row r="68" ht="24" customHeight="true">
      <c r="A68" s="54"/>
      <c r="B68" s="54"/>
      <c r="C68" s="58"/>
      <c r="D68" s="54"/>
      <c r="E68" s="54"/>
      <c r="F68" s="54"/>
      <c r="G68" s="54"/>
      <c r="H68" s="54"/>
      <c r="I68" s="54"/>
      <c r="J68" s="54"/>
      <c r="K68" s="58"/>
      <c r="L68" s="58"/>
      <c r="M68" s="54"/>
      <c r="N68" s="54"/>
      <c r="O68" s="54" t="str">
        <f>IF(A68="","",IF(N68="已关闭","已关闭",IF(AND(K68&lt;&gt;"",K68&lt;TODAY()),"期限超過","正常")))</f>
      </c>
      <c r="P68" s="64"/>
      <c r="Q68" s="54"/>
      <c r="R68" s="58"/>
      <c r="S68" s="54"/>
    </row>
    <row r="69" ht="24" customHeight="true">
      <c r="A69" s="54"/>
      <c r="B69" s="54"/>
      <c r="C69" s="58"/>
      <c r="D69" s="54"/>
      <c r="E69" s="54"/>
      <c r="F69" s="54"/>
      <c r="G69" s="54"/>
      <c r="H69" s="54"/>
      <c r="I69" s="54"/>
      <c r="J69" s="54"/>
      <c r="K69" s="58"/>
      <c r="L69" s="58"/>
      <c r="M69" s="54"/>
      <c r="N69" s="54"/>
      <c r="O69" s="54" t="str">
        <f>IF(A69="","",IF(N69="已关闭","已关闭",IF(AND(K69&lt;&gt;"",K69&lt;TODAY()),"期限超過","正常")))</f>
      </c>
      <c r="P69" s="64"/>
      <c r="Q69" s="54"/>
      <c r="R69" s="58"/>
      <c r="S69" s="54"/>
    </row>
    <row r="70" ht="24" customHeight="true">
      <c r="A70" s="54"/>
      <c r="B70" s="54"/>
      <c r="C70" s="58"/>
      <c r="D70" s="54"/>
      <c r="E70" s="54"/>
      <c r="F70" s="54"/>
      <c r="G70" s="54"/>
      <c r="H70" s="54"/>
      <c r="I70" s="54"/>
      <c r="J70" s="54"/>
      <c r="K70" s="58"/>
      <c r="L70" s="58"/>
      <c r="M70" s="54"/>
      <c r="N70" s="54"/>
      <c r="O70" s="54" t="str">
        <f>IF(A70="","",IF(N70="已关闭","已关闭",IF(AND(K70&lt;&gt;"",K70&lt;TODAY()),"期限超過","正常")))</f>
      </c>
      <c r="P70" s="64"/>
      <c r="Q70" s="54"/>
      <c r="R70" s="58"/>
      <c r="S70" s="54"/>
    </row>
    <row r="71" ht="24" customHeight="true">
      <c r="A71" s="54"/>
      <c r="B71" s="54"/>
      <c r="C71" s="58"/>
      <c r="D71" s="54"/>
      <c r="E71" s="54"/>
      <c r="F71" s="54"/>
      <c r="G71" s="54"/>
      <c r="H71" s="54"/>
      <c r="I71" s="54"/>
      <c r="J71" s="54"/>
      <c r="K71" s="58"/>
      <c r="L71" s="58"/>
      <c r="M71" s="54"/>
      <c r="N71" s="54"/>
      <c r="O71" s="54" t="str">
        <f>IF(A71="","",IF(N71="已关闭","已关闭",IF(AND(K71&lt;&gt;"",K71&lt;TODAY()),"期限超過","正常")))</f>
      </c>
      <c r="P71" s="64"/>
      <c r="Q71" s="54"/>
      <c r="R71" s="58"/>
      <c r="S71" s="54"/>
    </row>
    <row r="72" ht="24" customHeight="true">
      <c r="A72" s="54"/>
      <c r="B72" s="54"/>
      <c r="C72" s="58"/>
      <c r="D72" s="54"/>
      <c r="E72" s="54"/>
      <c r="F72" s="54"/>
      <c r="G72" s="54"/>
      <c r="H72" s="54"/>
      <c r="I72" s="54"/>
      <c r="J72" s="54"/>
      <c r="K72" s="58"/>
      <c r="L72" s="58"/>
      <c r="M72" s="54"/>
      <c r="N72" s="54"/>
      <c r="O72" s="54" t="str">
        <f>IF(A72="","",IF(N72="已关闭","已关闭",IF(AND(K72&lt;&gt;"",K72&lt;TODAY()),"期限超過","正常")))</f>
      </c>
      <c r="P72" s="64"/>
      <c r="Q72" s="54"/>
      <c r="R72" s="58"/>
      <c r="S72" s="54"/>
    </row>
    <row r="73" ht="24" customHeight="true">
      <c r="A73" s="54"/>
      <c r="B73" s="54"/>
      <c r="C73" s="58"/>
      <c r="D73" s="54"/>
      <c r="E73" s="54"/>
      <c r="F73" s="54"/>
      <c r="G73" s="54"/>
      <c r="H73" s="54"/>
      <c r="I73" s="54"/>
      <c r="J73" s="54"/>
      <c r="K73" s="58"/>
      <c r="L73" s="58"/>
      <c r="M73" s="54"/>
      <c r="N73" s="54"/>
      <c r="O73" s="54" t="str">
        <f>IF(A73="","",IF(N73="已关闭","已关闭",IF(AND(K73&lt;&gt;"",K73&lt;TODAY()),"期限超過","正常")))</f>
      </c>
      <c r="P73" s="64"/>
      <c r="Q73" s="54"/>
      <c r="R73" s="58"/>
      <c r="S73" s="54"/>
    </row>
    <row r="74" ht="24" customHeight="true">
      <c r="A74" s="54"/>
      <c r="B74" s="54"/>
      <c r="C74" s="58"/>
      <c r="D74" s="54"/>
      <c r="E74" s="54"/>
      <c r="F74" s="54"/>
      <c r="G74" s="54"/>
      <c r="H74" s="54"/>
      <c r="I74" s="54"/>
      <c r="J74" s="54"/>
      <c r="K74" s="58"/>
      <c r="L74" s="58"/>
      <c r="M74" s="54"/>
      <c r="N74" s="54"/>
      <c r="O74" s="54" t="str">
        <f>IF(A74="","",IF(N74="已关闭","已关闭",IF(AND(K74&lt;&gt;"",K74&lt;TODAY()),"期限超過","正常")))</f>
      </c>
      <c r="P74" s="64"/>
      <c r="Q74" s="54"/>
      <c r="R74" s="58"/>
      <c r="S74" s="54"/>
    </row>
    <row r="75" ht="24" customHeight="true">
      <c r="A75" s="54"/>
      <c r="B75" s="54"/>
      <c r="C75" s="58"/>
      <c r="D75" s="54"/>
      <c r="E75" s="54"/>
      <c r="F75" s="54"/>
      <c r="G75" s="54"/>
      <c r="H75" s="54"/>
      <c r="I75" s="54"/>
      <c r="J75" s="54"/>
      <c r="K75" s="58"/>
      <c r="L75" s="58"/>
      <c r="M75" s="54"/>
      <c r="N75" s="54"/>
      <c r="O75" s="54" t="str">
        <f>IF(A75="","",IF(N75="已关闭","已关闭",IF(AND(K75&lt;&gt;"",K75&lt;TODAY()),"期限超過","正常")))</f>
      </c>
      <c r="P75" s="64"/>
      <c r="Q75" s="54"/>
      <c r="R75" s="58"/>
      <c r="S75" s="54"/>
    </row>
    <row r="76" ht="24" customHeight="true">
      <c r="A76" s="54"/>
      <c r="B76" s="54"/>
      <c r="C76" s="58"/>
      <c r="D76" s="54"/>
      <c r="E76" s="54"/>
      <c r="F76" s="54"/>
      <c r="G76" s="54"/>
      <c r="H76" s="54"/>
      <c r="I76" s="54"/>
      <c r="J76" s="54"/>
      <c r="K76" s="58"/>
      <c r="L76" s="58"/>
      <c r="M76" s="54"/>
      <c r="N76" s="54"/>
      <c r="O76" s="54" t="str">
        <f>IF(A76="","",IF(N76="已关闭","已关闭",IF(AND(K76&lt;&gt;"",K76&lt;TODAY()),"期限超過","正常")))</f>
      </c>
      <c r="P76" s="64"/>
      <c r="Q76" s="54"/>
      <c r="R76" s="58"/>
      <c r="S76" s="54"/>
    </row>
    <row r="77" ht="24" customHeight="true">
      <c r="A77" s="54"/>
      <c r="B77" s="54"/>
      <c r="C77" s="58"/>
      <c r="D77" s="54"/>
      <c r="E77" s="54"/>
      <c r="F77" s="54"/>
      <c r="G77" s="54"/>
      <c r="H77" s="54"/>
      <c r="I77" s="54"/>
      <c r="J77" s="54"/>
      <c r="K77" s="58"/>
      <c r="L77" s="58"/>
      <c r="M77" s="54"/>
      <c r="N77" s="54"/>
      <c r="O77" s="54" t="str">
        <f>IF(A77="","",IF(N77="已关闭","已关闭",IF(AND(K77&lt;&gt;"",K77&lt;TODAY()),"期限超過","正常")))</f>
      </c>
      <c r="P77" s="64"/>
      <c r="Q77" s="54"/>
      <c r="R77" s="58"/>
      <c r="S77" s="54"/>
    </row>
    <row r="78" ht="24" customHeight="true">
      <c r="A78" s="54"/>
      <c r="B78" s="54"/>
      <c r="C78" s="58"/>
      <c r="D78" s="54"/>
      <c r="E78" s="54"/>
      <c r="F78" s="54"/>
      <c r="G78" s="54"/>
      <c r="H78" s="54"/>
      <c r="I78" s="54"/>
      <c r="J78" s="54"/>
      <c r="K78" s="58"/>
      <c r="L78" s="58"/>
      <c r="M78" s="54"/>
      <c r="N78" s="54"/>
      <c r="O78" s="54" t="str">
        <f>IF(A78="","",IF(N78="已关闭","已关闭",IF(AND(K78&lt;&gt;"",K78&lt;TODAY()),"期限超過","正常")))</f>
      </c>
      <c r="P78" s="64"/>
      <c r="Q78" s="54"/>
      <c r="R78" s="58"/>
      <c r="S78" s="54"/>
    </row>
    <row r="79" ht="24" customHeight="true">
      <c r="A79" s="54"/>
      <c r="B79" s="54"/>
      <c r="C79" s="58"/>
      <c r="D79" s="54"/>
      <c r="E79" s="54"/>
      <c r="F79" s="54"/>
      <c r="G79" s="54"/>
      <c r="H79" s="54"/>
      <c r="I79" s="54"/>
      <c r="J79" s="54"/>
      <c r="K79" s="58"/>
      <c r="L79" s="58"/>
      <c r="M79" s="54"/>
      <c r="N79" s="54"/>
      <c r="O79" s="54" t="str">
        <f>IF(A79="","",IF(N79="已关闭","已关闭",IF(AND(K79&lt;&gt;"",K79&lt;TODAY()),"期限超過","正常")))</f>
      </c>
      <c r="P79" s="64"/>
      <c r="Q79" s="54"/>
      <c r="R79" s="58"/>
      <c r="S79" s="54"/>
    </row>
    <row r="80" ht="24" customHeight="true">
      <c r="A80" s="54"/>
      <c r="B80" s="54"/>
      <c r="C80" s="58"/>
      <c r="D80" s="54"/>
      <c r="E80" s="54"/>
      <c r="F80" s="54"/>
      <c r="G80" s="54"/>
      <c r="H80" s="54"/>
      <c r="I80" s="54"/>
      <c r="J80" s="54"/>
      <c r="K80" s="58"/>
      <c r="L80" s="58"/>
      <c r="M80" s="54"/>
      <c r="N80" s="54"/>
      <c r="O80" s="54" t="str">
        <f>IF(A80="","",IF(N80="已关闭","已关闭",IF(AND(K80&lt;&gt;"",K80&lt;TODAY()),"期限超過","正常")))</f>
      </c>
      <c r="P80" s="64"/>
      <c r="Q80" s="54"/>
      <c r="R80" s="58"/>
      <c r="S80" s="54"/>
    </row>
    <row r="81" ht="24" customHeight="true">
      <c r="A81" s="54"/>
      <c r="B81" s="54"/>
      <c r="C81" s="58"/>
      <c r="D81" s="54"/>
      <c r="E81" s="54"/>
      <c r="F81" s="54"/>
      <c r="G81" s="54"/>
      <c r="H81" s="54"/>
      <c r="I81" s="54"/>
      <c r="J81" s="54"/>
      <c r="K81" s="58"/>
      <c r="L81" s="58"/>
      <c r="M81" s="54"/>
      <c r="N81" s="54"/>
      <c r="O81" s="54" t="str">
        <f>IF(A81="","",IF(N81="已关闭","已关闭",IF(AND(K81&lt;&gt;"",K81&lt;TODAY()),"期限超過","正常")))</f>
      </c>
      <c r="P81" s="64"/>
      <c r="Q81" s="54"/>
      <c r="R81" s="58"/>
      <c r="S81" s="54"/>
    </row>
    <row r="82" ht="24" customHeight="true">
      <c r="A82" s="54"/>
      <c r="B82" s="54"/>
      <c r="C82" s="58"/>
      <c r="D82" s="54"/>
      <c r="E82" s="54"/>
      <c r="F82" s="54"/>
      <c r="G82" s="54"/>
      <c r="H82" s="54"/>
      <c r="I82" s="54"/>
      <c r="J82" s="54"/>
      <c r="K82" s="58"/>
      <c r="L82" s="58"/>
      <c r="M82" s="54"/>
      <c r="N82" s="54"/>
      <c r="O82" s="54" t="str">
        <f>IF(A82="","",IF(N82="已关闭","已关闭",IF(AND(K82&lt;&gt;"",K82&lt;TODAY()),"期限超過","正常")))</f>
      </c>
      <c r="P82" s="64"/>
      <c r="Q82" s="54"/>
      <c r="R82" s="58"/>
      <c r="S82" s="54"/>
    </row>
    <row r="83" ht="24" customHeight="true">
      <c r="A83" s="54"/>
      <c r="B83" s="54"/>
      <c r="C83" s="58"/>
      <c r="D83" s="54"/>
      <c r="E83" s="54"/>
      <c r="F83" s="54"/>
      <c r="G83" s="54"/>
      <c r="H83" s="54"/>
      <c r="I83" s="54"/>
      <c r="J83" s="54"/>
      <c r="K83" s="58"/>
      <c r="L83" s="58"/>
      <c r="M83" s="54"/>
      <c r="N83" s="54"/>
      <c r="O83" s="54" t="str">
        <f>IF(A83="","",IF(N83="已关闭","已关闭",IF(AND(K83&lt;&gt;"",K83&lt;TODAY()),"期限超過","正常")))</f>
      </c>
      <c r="P83" s="64"/>
      <c r="Q83" s="54"/>
      <c r="R83" s="58"/>
      <c r="S83" s="54"/>
    </row>
    <row r="84" ht="24" customHeight="true">
      <c r="A84" s="54"/>
      <c r="B84" s="54"/>
      <c r="C84" s="58"/>
      <c r="D84" s="54"/>
      <c r="E84" s="54"/>
      <c r="F84" s="54"/>
      <c r="G84" s="54"/>
      <c r="H84" s="54"/>
      <c r="I84" s="54"/>
      <c r="J84" s="54"/>
      <c r="K84" s="58"/>
      <c r="L84" s="58"/>
      <c r="M84" s="54"/>
      <c r="N84" s="54"/>
      <c r="O84" s="54" t="str">
        <f>IF(A84="","",IF(N84="已关闭","已关闭",IF(AND(K84&lt;&gt;"",K84&lt;TODAY()),"期限超過","正常")))</f>
      </c>
      <c r="P84" s="64"/>
      <c r="Q84" s="54"/>
      <c r="R84" s="58"/>
      <c r="S84" s="54"/>
    </row>
    <row r="85" ht="24" customHeight="true">
      <c r="A85" s="54"/>
      <c r="B85" s="54"/>
      <c r="C85" s="58"/>
      <c r="D85" s="54"/>
      <c r="E85" s="54"/>
      <c r="F85" s="54"/>
      <c r="G85" s="54"/>
      <c r="H85" s="54"/>
      <c r="I85" s="54"/>
      <c r="J85" s="54"/>
      <c r="K85" s="58"/>
      <c r="L85" s="58"/>
      <c r="M85" s="54"/>
      <c r="N85" s="54"/>
      <c r="O85" s="54" t="str">
        <f>IF(A85="","",IF(N85="已关闭","已关闭",IF(AND(K85&lt;&gt;"",K85&lt;TODAY()),"期限超過","正常")))</f>
      </c>
      <c r="P85" s="64"/>
      <c r="Q85" s="54"/>
      <c r="R85" s="58"/>
      <c r="S85" s="54"/>
    </row>
    <row r="86" ht="24" customHeight="true">
      <c r="A86" s="54"/>
      <c r="B86" s="54"/>
      <c r="C86" s="58"/>
      <c r="D86" s="54"/>
      <c r="E86" s="54"/>
      <c r="F86" s="54"/>
      <c r="G86" s="54"/>
      <c r="H86" s="54"/>
      <c r="I86" s="54"/>
      <c r="J86" s="54"/>
      <c r="K86" s="58"/>
      <c r="L86" s="58"/>
      <c r="M86" s="54"/>
      <c r="N86" s="54"/>
      <c r="O86" s="54" t="str">
        <f>IF(A86="","",IF(N86="已关闭","已关闭",IF(AND(K86&lt;&gt;"",K86&lt;TODAY()),"期限超過","正常")))</f>
      </c>
      <c r="P86" s="64"/>
      <c r="Q86" s="54"/>
      <c r="R86" s="58"/>
      <c r="S86" s="54"/>
    </row>
    <row r="87" ht="24" customHeight="true">
      <c r="A87" s="54"/>
      <c r="B87" s="54"/>
      <c r="C87" s="58"/>
      <c r="D87" s="54"/>
      <c r="E87" s="54"/>
      <c r="F87" s="54"/>
      <c r="G87" s="54"/>
      <c r="H87" s="54"/>
      <c r="I87" s="54"/>
      <c r="J87" s="54"/>
      <c r="K87" s="58"/>
      <c r="L87" s="58"/>
      <c r="M87" s="54"/>
      <c r="N87" s="54"/>
      <c r="O87" s="54" t="str">
        <f>IF(A87="","",IF(N87="已关闭","已关闭",IF(AND(K87&lt;&gt;"",K87&lt;TODAY()),"期限超過","正常")))</f>
      </c>
      <c r="P87" s="64"/>
      <c r="Q87" s="54"/>
      <c r="R87" s="58"/>
      <c r="S87" s="54"/>
    </row>
    <row r="88" ht="24" customHeight="true">
      <c r="A88" s="54"/>
      <c r="B88" s="54"/>
      <c r="C88" s="58"/>
      <c r="D88" s="54"/>
      <c r="E88" s="54"/>
      <c r="F88" s="54"/>
      <c r="G88" s="54"/>
      <c r="H88" s="54"/>
      <c r="I88" s="54"/>
      <c r="J88" s="54"/>
      <c r="K88" s="58"/>
      <c r="L88" s="58"/>
      <c r="M88" s="54"/>
      <c r="N88" s="54"/>
      <c r="O88" s="54" t="str">
        <f>IF(A88="","",IF(N88="已关闭","已关闭",IF(AND(K88&lt;&gt;"",K88&lt;TODAY()),"期限超過","正常")))</f>
      </c>
      <c r="P88" s="64"/>
      <c r="Q88" s="54"/>
      <c r="R88" s="58"/>
      <c r="S88" s="54"/>
    </row>
    <row r="89" ht="24" customHeight="true">
      <c r="A89" s="54"/>
      <c r="B89" s="54"/>
      <c r="C89" s="58"/>
      <c r="D89" s="54"/>
      <c r="E89" s="54"/>
      <c r="F89" s="54"/>
      <c r="G89" s="54"/>
      <c r="H89" s="54"/>
      <c r="I89" s="54"/>
      <c r="J89" s="54"/>
      <c r="K89" s="58"/>
      <c r="L89" s="58"/>
      <c r="M89" s="54"/>
      <c r="N89" s="54"/>
      <c r="O89" s="54" t="str">
        <f>IF(A89="","",IF(N89="已关闭","已关闭",IF(AND(K89&lt;&gt;"",K89&lt;TODAY()),"期限超過","正常")))</f>
      </c>
      <c r="P89" s="64"/>
      <c r="Q89" s="54"/>
      <c r="R89" s="58"/>
      <c r="S89" s="54"/>
    </row>
    <row r="90" ht="24" customHeight="true">
      <c r="A90" s="54"/>
      <c r="B90" s="54"/>
      <c r="C90" s="58"/>
      <c r="D90" s="54"/>
      <c r="E90" s="54"/>
      <c r="F90" s="54"/>
      <c r="G90" s="54"/>
      <c r="H90" s="54"/>
      <c r="I90" s="54"/>
      <c r="J90" s="54"/>
      <c r="K90" s="58"/>
      <c r="L90" s="58"/>
      <c r="M90" s="54"/>
      <c r="N90" s="54"/>
      <c r="O90" s="54" t="str">
        <f>IF(A90="","",IF(N90="已关闭","已关闭",IF(AND(K90&lt;&gt;"",K90&lt;TODAY()),"期限超過","正常")))</f>
      </c>
      <c r="P90" s="64"/>
      <c r="Q90" s="54"/>
      <c r="R90" s="58"/>
      <c r="S90" s="54"/>
    </row>
    <row r="91" ht="24" customHeight="true">
      <c r="A91" s="54"/>
      <c r="B91" s="54"/>
      <c r="C91" s="58"/>
      <c r="D91" s="54"/>
      <c r="E91" s="54"/>
      <c r="F91" s="54"/>
      <c r="G91" s="54"/>
      <c r="H91" s="54"/>
      <c r="I91" s="54"/>
      <c r="J91" s="54"/>
      <c r="K91" s="58"/>
      <c r="L91" s="58"/>
      <c r="M91" s="54"/>
      <c r="N91" s="54"/>
      <c r="O91" s="54" t="str">
        <f>IF(A91="","",IF(N91="已关闭","已关闭",IF(AND(K91&lt;&gt;"",K91&lt;TODAY()),"期限超過","正常")))</f>
      </c>
      <c r="P91" s="64"/>
      <c r="Q91" s="54"/>
      <c r="R91" s="58"/>
      <c r="S91" s="54"/>
    </row>
    <row r="92" ht="24" customHeight="true">
      <c r="A92" s="54"/>
      <c r="B92" s="54"/>
      <c r="C92" s="58"/>
      <c r="D92" s="54"/>
      <c r="E92" s="54"/>
      <c r="F92" s="54"/>
      <c r="G92" s="54"/>
      <c r="H92" s="54"/>
      <c r="I92" s="54"/>
      <c r="J92" s="54"/>
      <c r="K92" s="58"/>
      <c r="L92" s="58"/>
      <c r="M92" s="54"/>
      <c r="N92" s="54"/>
      <c r="O92" s="54" t="str">
        <f>IF(A92="","",IF(N92="已关闭","已关闭",IF(AND(K92&lt;&gt;"",K92&lt;TODAY()),"期限超過","正常")))</f>
      </c>
      <c r="P92" s="64"/>
      <c r="Q92" s="54"/>
      <c r="R92" s="58"/>
      <c r="S92" s="54"/>
    </row>
    <row r="93" ht="24" customHeight="true">
      <c r="A93" s="54"/>
      <c r="B93" s="54"/>
      <c r="C93" s="58"/>
      <c r="D93" s="54"/>
      <c r="E93" s="54"/>
      <c r="F93" s="54"/>
      <c r="G93" s="54"/>
      <c r="H93" s="54"/>
      <c r="I93" s="54"/>
      <c r="J93" s="54"/>
      <c r="K93" s="58"/>
      <c r="L93" s="58"/>
      <c r="M93" s="54"/>
      <c r="N93" s="54"/>
      <c r="O93" s="54" t="str">
        <f>IF(A93="","",IF(N93="已关闭","已关闭",IF(AND(K93&lt;&gt;"",K93&lt;TODAY()),"期限超過","正常")))</f>
      </c>
      <c r="P93" s="64"/>
      <c r="Q93" s="54"/>
      <c r="R93" s="58"/>
      <c r="S93" s="54"/>
    </row>
    <row r="94" ht="24" customHeight="true">
      <c r="A94" s="54"/>
      <c r="B94" s="54"/>
      <c r="C94" s="58"/>
      <c r="D94" s="54"/>
      <c r="E94" s="54"/>
      <c r="F94" s="54"/>
      <c r="G94" s="54"/>
      <c r="H94" s="54"/>
      <c r="I94" s="54"/>
      <c r="J94" s="54"/>
      <c r="K94" s="58"/>
      <c r="L94" s="58"/>
      <c r="M94" s="54"/>
      <c r="N94" s="54"/>
      <c r="O94" s="54" t="str">
        <f>IF(A94="","",IF(N94="已关闭","已关闭",IF(AND(K94&lt;&gt;"",K94&lt;TODAY()),"期限超過","正常")))</f>
      </c>
      <c r="P94" s="64"/>
      <c r="Q94" s="54"/>
      <c r="R94" s="58"/>
      <c r="S94" s="54"/>
    </row>
    <row r="95" ht="24" customHeight="true">
      <c r="A95" s="54"/>
      <c r="B95" s="54"/>
      <c r="C95" s="58"/>
      <c r="D95" s="54"/>
      <c r="E95" s="54"/>
      <c r="F95" s="54"/>
      <c r="G95" s="54"/>
      <c r="H95" s="54"/>
      <c r="I95" s="54"/>
      <c r="J95" s="54"/>
      <c r="K95" s="58"/>
      <c r="L95" s="58"/>
      <c r="M95" s="54"/>
      <c r="N95" s="54"/>
      <c r="O95" s="54" t="str">
        <f>IF(A95="","",IF(N95="已关闭","已关闭",IF(AND(K95&lt;&gt;"",K95&lt;TODAY()),"期限超過","正常")))</f>
      </c>
      <c r="P95" s="64"/>
      <c r="Q95" s="54"/>
      <c r="R95" s="58"/>
      <c r="S95" s="54"/>
    </row>
    <row r="96" ht="24" customHeight="true">
      <c r="A96" s="54"/>
      <c r="B96" s="54"/>
      <c r="C96" s="58"/>
      <c r="D96" s="54"/>
      <c r="E96" s="54"/>
      <c r="F96" s="54"/>
      <c r="G96" s="54"/>
      <c r="H96" s="54"/>
      <c r="I96" s="54"/>
      <c r="J96" s="54"/>
      <c r="K96" s="58"/>
      <c r="L96" s="58"/>
      <c r="M96" s="54"/>
      <c r="N96" s="54"/>
      <c r="O96" s="54" t="str">
        <f>IF(A96="","",IF(N96="已关闭","已关闭",IF(AND(K96&lt;&gt;"",K96&lt;TODAY()),"期限超過","正常")))</f>
      </c>
      <c r="P96" s="64"/>
      <c r="Q96" s="54"/>
      <c r="R96" s="58"/>
      <c r="S96" s="54"/>
    </row>
    <row r="97" ht="24" customHeight="true">
      <c r="A97" s="54"/>
      <c r="B97" s="54"/>
      <c r="C97" s="58"/>
      <c r="D97" s="54"/>
      <c r="E97" s="54"/>
      <c r="F97" s="54"/>
      <c r="G97" s="54"/>
      <c r="H97" s="54"/>
      <c r="I97" s="54"/>
      <c r="J97" s="54"/>
      <c r="K97" s="58"/>
      <c r="L97" s="58"/>
      <c r="M97" s="54"/>
      <c r="N97" s="54"/>
      <c r="O97" s="54" t="str">
        <f>IF(A97="","",IF(N97="已关闭","已关闭",IF(AND(K97&lt;&gt;"",K97&lt;TODAY()),"期限超過","正常")))</f>
      </c>
      <c r="P97" s="64"/>
      <c r="Q97" s="54"/>
      <c r="R97" s="58"/>
      <c r="S97" s="54"/>
    </row>
    <row r="98" ht="24" customHeight="true">
      <c r="A98" s="54"/>
      <c r="B98" s="54"/>
      <c r="C98" s="58"/>
      <c r="D98" s="54"/>
      <c r="E98" s="54"/>
      <c r="F98" s="54"/>
      <c r="G98" s="54"/>
      <c r="H98" s="54"/>
      <c r="I98" s="54"/>
      <c r="J98" s="54"/>
      <c r="K98" s="58"/>
      <c r="L98" s="58"/>
      <c r="M98" s="54"/>
      <c r="N98" s="54"/>
      <c r="O98" s="54" t="str">
        <f>IF(A98="","",IF(N98="已关闭","已关闭",IF(AND(K98&lt;&gt;"",K98&lt;TODAY()),"期限超過","正常")))</f>
      </c>
      <c r="P98" s="64"/>
      <c r="Q98" s="54"/>
      <c r="R98" s="58"/>
      <c r="S98" s="54"/>
    </row>
    <row r="99" ht="24" customHeight="true">
      <c r="A99" s="54"/>
      <c r="B99" s="54"/>
      <c r="C99" s="58"/>
      <c r="D99" s="54"/>
      <c r="E99" s="54"/>
      <c r="F99" s="54"/>
      <c r="G99" s="54"/>
      <c r="H99" s="54"/>
      <c r="I99" s="54"/>
      <c r="J99" s="54"/>
      <c r="K99" s="58"/>
      <c r="L99" s="58"/>
      <c r="M99" s="54"/>
      <c r="N99" s="54"/>
      <c r="O99" s="54" t="str">
        <f>IF(A99="","",IF(N99="已关闭","已关闭",IF(AND(K99&lt;&gt;"",K99&lt;TODAY()),"期限超過","正常")))</f>
      </c>
      <c r="P99" s="64"/>
      <c r="Q99" s="54"/>
      <c r="R99" s="58"/>
      <c r="S99" s="54"/>
    </row>
    <row r="100" ht="24" customHeight="true">
      <c r="A100" s="54"/>
      <c r="B100" s="54"/>
      <c r="C100" s="58"/>
      <c r="D100" s="54"/>
      <c r="E100" s="54"/>
      <c r="F100" s="54"/>
      <c r="G100" s="54"/>
      <c r="H100" s="54"/>
      <c r="I100" s="54"/>
      <c r="J100" s="54"/>
      <c r="K100" s="58"/>
      <c r="L100" s="58"/>
      <c r="M100" s="54"/>
      <c r="N100" s="54"/>
      <c r="O100" s="54" t="str">
        <f>IF(A100="","",IF(N100="已关闭","已关闭",IF(AND(K100&lt;&gt;"",K100&lt;TODAY()),"期限超過","正常")))</f>
      </c>
      <c r="P100" s="64"/>
      <c r="Q100" s="54"/>
      <c r="R100" s="58"/>
      <c r="S100" s="54"/>
    </row>
    <row r="101" ht="24" customHeight="true">
      <c r="A101" s="54"/>
      <c r="B101" s="54"/>
      <c r="C101" s="58"/>
      <c r="D101" s="54"/>
      <c r="E101" s="54"/>
      <c r="F101" s="54"/>
      <c r="G101" s="54"/>
      <c r="H101" s="54"/>
      <c r="I101" s="54"/>
      <c r="J101" s="54"/>
      <c r="K101" s="58"/>
      <c r="L101" s="58"/>
      <c r="M101" s="54"/>
      <c r="N101" s="54"/>
      <c r="O101" s="54" t="str">
        <f>IF(A101="","",IF(N101="已关闭","已关闭",IF(AND(K101&lt;&gt;"",K101&lt;TODAY()),"期限超過","正常")))</f>
      </c>
      <c r="P101" s="64"/>
      <c r="Q101" s="54"/>
      <c r="R101" s="58"/>
      <c r="S101" s="54"/>
    </row>
    <row r="102" ht="24" customHeight="true">
      <c r="A102" s="54"/>
      <c r="B102" s="54"/>
      <c r="C102" s="58"/>
      <c r="D102" s="54"/>
      <c r="E102" s="54"/>
      <c r="F102" s="54"/>
      <c r="G102" s="54"/>
      <c r="H102" s="54"/>
      <c r="I102" s="54"/>
      <c r="J102" s="54"/>
      <c r="K102" s="58"/>
      <c r="L102" s="58"/>
      <c r="M102" s="54"/>
      <c r="N102" s="54"/>
      <c r="O102" s="54" t="str">
        <f>IF(A102="","",IF(N102="已关闭","已关闭",IF(AND(K102&lt;&gt;"",K102&lt;TODAY()),"期限超過","正常")))</f>
      </c>
      <c r="P102" s="64"/>
      <c r="Q102" s="54"/>
      <c r="R102" s="58"/>
      <c r="S102" s="54"/>
    </row>
    <row r="103" ht="24" customHeight="true">
      <c r="A103" s="54"/>
      <c r="B103" s="54"/>
      <c r="C103" s="58"/>
      <c r="D103" s="54"/>
      <c r="E103" s="54"/>
      <c r="F103" s="54"/>
      <c r="G103" s="54"/>
      <c r="H103" s="54"/>
      <c r="I103" s="54"/>
      <c r="J103" s="54"/>
      <c r="K103" s="58"/>
      <c r="L103" s="58"/>
      <c r="M103" s="54"/>
      <c r="N103" s="54"/>
      <c r="O103" s="54" t="str">
        <f>IF(A103="","",IF(N103="已关闭","已关闭",IF(AND(K103&lt;&gt;"",K103&lt;TODAY()),"期限超過","正常")))</f>
      </c>
      <c r="P103" s="64"/>
      <c r="Q103" s="54"/>
      <c r="R103" s="58"/>
      <c r="S103" s="54"/>
    </row>
    <row r="104" ht="24" customHeight="true">
      <c r="A104" s="54"/>
      <c r="B104" s="54"/>
      <c r="C104" s="58"/>
      <c r="D104" s="54"/>
      <c r="E104" s="54"/>
      <c r="F104" s="54"/>
      <c r="G104" s="54"/>
      <c r="H104" s="54"/>
      <c r="I104" s="54"/>
      <c r="J104" s="54"/>
      <c r="K104" s="58"/>
      <c r="L104" s="58"/>
      <c r="M104" s="54"/>
      <c r="N104" s="54"/>
      <c r="O104" s="54" t="str">
        <f>IF(A104="","",IF(N104="已关闭","已关闭",IF(AND(K104&lt;&gt;"",K104&lt;TODAY()),"期限超過","正常")))</f>
      </c>
      <c r="P104" s="64"/>
      <c r="Q104" s="54"/>
      <c r="R104" s="58"/>
      <c r="S104" s="54"/>
    </row>
    <row r="105" ht="24" customHeight="true">
      <c r="A105" s="54"/>
      <c r="B105" s="54"/>
      <c r="C105" s="58"/>
      <c r="D105" s="54"/>
      <c r="E105" s="54"/>
      <c r="F105" s="54"/>
      <c r="G105" s="54"/>
      <c r="H105" s="54"/>
      <c r="I105" s="54"/>
      <c r="J105" s="54"/>
      <c r="K105" s="58"/>
      <c r="L105" s="58"/>
      <c r="M105" s="54"/>
      <c r="N105" s="54"/>
      <c r="O105" s="54" t="str">
        <f>IF(A105="","",IF(N105="已关闭","已关闭",IF(AND(K105&lt;&gt;"",K105&lt;TODAY()),"期限超過","正常")))</f>
      </c>
      <c r="P105" s="64"/>
      <c r="Q105" s="54"/>
      <c r="R105" s="58"/>
      <c r="S105" s="54"/>
    </row>
    <row r="106" ht="24" customHeight="true">
      <c r="A106" s="54"/>
      <c r="B106" s="54"/>
      <c r="C106" s="58"/>
      <c r="D106" s="54"/>
      <c r="E106" s="54"/>
      <c r="F106" s="54"/>
      <c r="G106" s="54"/>
      <c r="H106" s="54"/>
      <c r="I106" s="54"/>
      <c r="J106" s="54"/>
      <c r="K106" s="58"/>
      <c r="L106" s="58"/>
      <c r="M106" s="54"/>
      <c r="N106" s="54"/>
      <c r="O106" s="54" t="str">
        <f>IF(A106="","",IF(N106="已关闭","已关闭",IF(AND(K106&lt;&gt;"",K106&lt;TODAY()),"期限超過","正常")))</f>
      </c>
      <c r="P106" s="64"/>
      <c r="Q106" s="54"/>
      <c r="R106" s="58"/>
      <c r="S106" s="54"/>
    </row>
    <row r="107" ht="24" customHeight="true">
      <c r="A107" s="54"/>
      <c r="B107" s="54"/>
      <c r="C107" s="58"/>
      <c r="D107" s="54"/>
      <c r="E107" s="54"/>
      <c r="F107" s="54"/>
      <c r="G107" s="54"/>
      <c r="H107" s="54"/>
      <c r="I107" s="54"/>
      <c r="J107" s="54"/>
      <c r="K107" s="58"/>
      <c r="L107" s="58"/>
      <c r="M107" s="54"/>
      <c r="N107" s="54"/>
      <c r="O107" s="54" t="str">
        <f>IF(A107="","",IF(N107="已关闭","已关闭",IF(AND(K107&lt;&gt;"",K107&lt;TODAY()),"期限超過","正常")))</f>
      </c>
      <c r="P107" s="64"/>
      <c r="Q107" s="54"/>
      <c r="R107" s="58"/>
      <c r="S107" s="54"/>
    </row>
    <row r="108" ht="24" customHeight="true">
      <c r="A108" s="54"/>
      <c r="B108" s="54"/>
      <c r="C108" s="58"/>
      <c r="D108" s="54"/>
      <c r="E108" s="54"/>
      <c r="F108" s="54"/>
      <c r="G108" s="54"/>
      <c r="H108" s="54"/>
      <c r="I108" s="54"/>
      <c r="J108" s="54"/>
      <c r="K108" s="58"/>
      <c r="L108" s="58"/>
      <c r="M108" s="54"/>
      <c r="N108" s="54"/>
      <c r="O108" s="54" t="str">
        <f>IF(A108="","",IF(N108="已关闭","已关闭",IF(AND(K108&lt;&gt;"",K108&lt;TODAY()),"期限超過","正常")))</f>
      </c>
      <c r="P108" s="64"/>
      <c r="Q108" s="54"/>
      <c r="R108" s="58"/>
      <c r="S108" s="54"/>
    </row>
    <row r="109" ht="24" customHeight="true">
      <c r="A109" s="54"/>
      <c r="B109" s="54"/>
      <c r="C109" s="58"/>
      <c r="D109" s="54"/>
      <c r="E109" s="54"/>
      <c r="F109" s="54"/>
      <c r="G109" s="54"/>
      <c r="H109" s="54"/>
      <c r="I109" s="54"/>
      <c r="J109" s="54"/>
      <c r="K109" s="58"/>
      <c r="L109" s="58"/>
      <c r="M109" s="54"/>
      <c r="N109" s="54"/>
      <c r="O109" s="54" t="str">
        <f>IF(A109="","",IF(N109="已关闭","已关闭",IF(AND(K109&lt;&gt;"",K109&lt;TODAY()),"期限超過","正常")))</f>
      </c>
      <c r="P109" s="64"/>
      <c r="Q109" s="54"/>
      <c r="R109" s="58"/>
      <c r="S109" s="54"/>
    </row>
    <row r="110" ht="24" customHeight="true">
      <c r="A110" s="54"/>
      <c r="B110" s="54"/>
      <c r="C110" s="58"/>
      <c r="D110" s="54"/>
      <c r="E110" s="54"/>
      <c r="F110" s="54"/>
      <c r="G110" s="54"/>
      <c r="H110" s="54"/>
      <c r="I110" s="54"/>
      <c r="J110" s="54"/>
      <c r="K110" s="58"/>
      <c r="L110" s="58"/>
      <c r="M110" s="54"/>
      <c r="N110" s="54"/>
      <c r="O110" s="54" t="str">
        <f>IF(A110="","",IF(N110="已关闭","已关闭",IF(AND(K110&lt;&gt;"",K110&lt;TODAY()),"期限超過","正常")))</f>
      </c>
      <c r="P110" s="64"/>
      <c r="Q110" s="54"/>
      <c r="R110" s="58"/>
      <c r="S110" s="54"/>
    </row>
    <row r="111" ht="24" customHeight="true">
      <c r="A111" s="54"/>
      <c r="B111" s="54"/>
      <c r="C111" s="58"/>
      <c r="D111" s="54"/>
      <c r="E111" s="54"/>
      <c r="F111" s="54"/>
      <c r="G111" s="54"/>
      <c r="H111" s="54"/>
      <c r="I111" s="54"/>
      <c r="J111" s="54"/>
      <c r="K111" s="58"/>
      <c r="L111" s="58"/>
      <c r="M111" s="54"/>
      <c r="N111" s="54"/>
      <c r="O111" s="54" t="str">
        <f>IF(A111="","",IF(N111="已关闭","已关闭",IF(AND(K111&lt;&gt;"",K111&lt;TODAY()),"期限超過","正常")))</f>
      </c>
      <c r="P111" s="64"/>
      <c r="Q111" s="54"/>
      <c r="R111" s="58"/>
      <c r="S111" s="54"/>
    </row>
    <row r="112" ht="24" customHeight="true">
      <c r="A112" s="54"/>
      <c r="B112" s="54"/>
      <c r="C112" s="58"/>
      <c r="D112" s="54"/>
      <c r="E112" s="54"/>
      <c r="F112" s="54"/>
      <c r="G112" s="54"/>
      <c r="H112" s="54"/>
      <c r="I112" s="54"/>
      <c r="J112" s="54"/>
      <c r="K112" s="58"/>
      <c r="L112" s="58"/>
      <c r="M112" s="54"/>
      <c r="N112" s="54"/>
      <c r="O112" s="54" t="str">
        <f>IF(A112="","",IF(N112="已关闭","已关闭",IF(AND(K112&lt;&gt;"",K112&lt;TODAY()),"期限超過","正常")))</f>
      </c>
      <c r="P112" s="64"/>
      <c r="Q112" s="54"/>
      <c r="R112" s="58"/>
      <c r="S112" s="54"/>
    </row>
    <row r="113" ht="24" customHeight="true">
      <c r="A113" s="54"/>
      <c r="B113" s="54"/>
      <c r="C113" s="58"/>
      <c r="D113" s="54"/>
      <c r="E113" s="54"/>
      <c r="F113" s="54"/>
      <c r="G113" s="54"/>
      <c r="H113" s="54"/>
      <c r="I113" s="54"/>
      <c r="J113" s="54"/>
      <c r="K113" s="58"/>
      <c r="L113" s="58"/>
      <c r="M113" s="54"/>
      <c r="N113" s="54"/>
      <c r="O113" s="54" t="str">
        <f>IF(A113="","",IF(N113="已关闭","已关闭",IF(AND(K113&lt;&gt;"",K113&lt;TODAY()),"期限超過","正常")))</f>
      </c>
      <c r="P113" s="64"/>
      <c r="Q113" s="54"/>
      <c r="R113" s="58"/>
      <c r="S113" s="54"/>
    </row>
    <row r="114" ht="24" customHeight="true">
      <c r="A114" s="54"/>
      <c r="B114" s="54"/>
      <c r="C114" s="58"/>
      <c r="D114" s="54"/>
      <c r="E114" s="54"/>
      <c r="F114" s="54"/>
      <c r="G114" s="54"/>
      <c r="H114" s="54"/>
      <c r="I114" s="54"/>
      <c r="J114" s="54"/>
      <c r="K114" s="58"/>
      <c r="L114" s="58"/>
      <c r="M114" s="54"/>
      <c r="N114" s="54"/>
      <c r="O114" s="54" t="str">
        <f>IF(A114="","",IF(N114="已关闭","已关闭",IF(AND(K114&lt;&gt;"",K114&lt;TODAY()),"期限超過","正常")))</f>
      </c>
      <c r="P114" s="64"/>
      <c r="Q114" s="54"/>
      <c r="R114" s="58"/>
      <c r="S114" s="54"/>
    </row>
    <row r="115" ht="24" customHeight="true">
      <c r="A115" s="54"/>
      <c r="B115" s="54"/>
      <c r="C115" s="58"/>
      <c r="D115" s="54"/>
      <c r="E115" s="54"/>
      <c r="F115" s="54"/>
      <c r="G115" s="54"/>
      <c r="H115" s="54"/>
      <c r="I115" s="54"/>
      <c r="J115" s="54"/>
      <c r="K115" s="58"/>
      <c r="L115" s="58"/>
      <c r="M115" s="54"/>
      <c r="N115" s="54"/>
      <c r="O115" s="54" t="str">
        <f>IF(A115="","",IF(N115="已关闭","已关闭",IF(AND(K115&lt;&gt;"",K115&lt;TODAY()),"期限超過","正常")))</f>
      </c>
      <c r="P115" s="64"/>
      <c r="Q115" s="54"/>
      <c r="R115" s="58"/>
      <c r="S115" s="54"/>
    </row>
    <row r="116" ht="24" customHeight="true">
      <c r="A116" s="54"/>
      <c r="B116" s="54"/>
      <c r="C116" s="58"/>
      <c r="D116" s="54"/>
      <c r="E116" s="54"/>
      <c r="F116" s="54"/>
      <c r="G116" s="54"/>
      <c r="H116" s="54"/>
      <c r="I116" s="54"/>
      <c r="J116" s="54"/>
      <c r="K116" s="58"/>
      <c r="L116" s="58"/>
      <c r="M116" s="54"/>
      <c r="N116" s="54"/>
      <c r="O116" s="54" t="str">
        <f>IF(A116="","",IF(N116="已关闭","已关闭",IF(AND(K116&lt;&gt;"",K116&lt;TODAY()),"期限超過","正常")))</f>
      </c>
      <c r="P116" s="64"/>
      <c r="Q116" s="54"/>
      <c r="R116" s="58"/>
      <c r="S116" s="54"/>
    </row>
    <row r="117" ht="24" customHeight="true">
      <c r="A117" s="54"/>
      <c r="B117" s="54"/>
      <c r="C117" s="58"/>
      <c r="D117" s="54"/>
      <c r="E117" s="54"/>
      <c r="F117" s="54"/>
      <c r="G117" s="54"/>
      <c r="H117" s="54"/>
      <c r="I117" s="54"/>
      <c r="J117" s="54"/>
      <c r="K117" s="58"/>
      <c r="L117" s="58"/>
      <c r="M117" s="54"/>
      <c r="N117" s="54"/>
      <c r="O117" s="54" t="str">
        <f>IF(A117="","",IF(N117="已关闭","已关闭",IF(AND(K117&lt;&gt;"",K117&lt;TODAY()),"期限超過","正常")))</f>
      </c>
      <c r="P117" s="64"/>
      <c r="Q117" s="54"/>
      <c r="R117" s="58"/>
      <c r="S117" s="54"/>
    </row>
    <row r="118" ht="24" customHeight="true">
      <c r="A118" s="54"/>
      <c r="B118" s="54"/>
      <c r="C118" s="58"/>
      <c r="D118" s="54"/>
      <c r="E118" s="54"/>
      <c r="F118" s="54"/>
      <c r="G118" s="54"/>
      <c r="H118" s="54"/>
      <c r="I118" s="54"/>
      <c r="J118" s="54"/>
      <c r="K118" s="58"/>
      <c r="L118" s="58"/>
      <c r="M118" s="54"/>
      <c r="N118" s="54"/>
      <c r="O118" s="54" t="str">
        <f>IF(A118="","",IF(N118="已关闭","已关闭",IF(AND(K118&lt;&gt;"",K118&lt;TODAY()),"期限超過","正常")))</f>
      </c>
      <c r="P118" s="64"/>
      <c r="Q118" s="54"/>
      <c r="R118" s="58"/>
      <c r="S118" s="54"/>
    </row>
    <row r="119" ht="24" customHeight="true">
      <c r="A119" s="54"/>
      <c r="B119" s="54"/>
      <c r="C119" s="58"/>
      <c r="D119" s="54"/>
      <c r="E119" s="54"/>
      <c r="F119" s="54"/>
      <c r="G119" s="54"/>
      <c r="H119" s="54"/>
      <c r="I119" s="54"/>
      <c r="J119" s="54"/>
      <c r="K119" s="58"/>
      <c r="L119" s="58"/>
      <c r="M119" s="54"/>
      <c r="N119" s="54"/>
      <c r="O119" s="54" t="str">
        <f>IF(A119="","",IF(N119="已关闭","已关闭",IF(AND(K119&lt;&gt;"",K119&lt;TODAY()),"期限超過","正常")))</f>
      </c>
      <c r="P119" s="64"/>
      <c r="Q119" s="54"/>
      <c r="R119" s="58"/>
      <c r="S119" s="54"/>
    </row>
    <row r="120" ht="24" customHeight="true">
      <c r="A120" s="54"/>
      <c r="B120" s="54"/>
      <c r="C120" s="58"/>
      <c r="D120" s="54"/>
      <c r="E120" s="54"/>
      <c r="F120" s="54"/>
      <c r="G120" s="54"/>
      <c r="H120" s="54"/>
      <c r="I120" s="54"/>
      <c r="J120" s="54"/>
      <c r="K120" s="58"/>
      <c r="L120" s="58"/>
      <c r="M120" s="54"/>
      <c r="N120" s="54"/>
      <c r="O120" s="54" t="str">
        <f>IF(A120="","",IF(N120="已关闭","已关闭",IF(AND(K120&lt;&gt;"",K120&lt;TODAY()),"期限超過","正常")))</f>
      </c>
      <c r="P120" s="64"/>
      <c r="Q120" s="54"/>
      <c r="R120" s="58"/>
      <c r="S120" s="54"/>
    </row>
    <row r="121" ht="24" customHeight="true">
      <c r="A121" s="54"/>
      <c r="B121" s="54"/>
      <c r="C121" s="58"/>
      <c r="D121" s="54"/>
      <c r="E121" s="54"/>
      <c r="F121" s="54"/>
      <c r="G121" s="54"/>
      <c r="H121" s="54"/>
      <c r="I121" s="54"/>
      <c r="J121" s="54"/>
      <c r="K121" s="58"/>
      <c r="L121" s="58"/>
      <c r="M121" s="54"/>
      <c r="N121" s="54"/>
      <c r="O121" s="54" t="str">
        <f>IF(A121="","",IF(N121="已关闭","已关闭",IF(AND(K121&lt;&gt;"",K121&lt;TODAY()),"期限超過","正常")))</f>
      </c>
      <c r="P121" s="64"/>
      <c r="Q121" s="54"/>
      <c r="R121" s="58"/>
      <c r="S121" s="54"/>
    </row>
    <row r="122" ht="24" customHeight="true">
      <c r="A122" s="54"/>
      <c r="B122" s="54"/>
      <c r="C122" s="58"/>
      <c r="D122" s="54"/>
      <c r="E122" s="54"/>
      <c r="F122" s="54"/>
      <c r="G122" s="54"/>
      <c r="H122" s="54"/>
      <c r="I122" s="54"/>
      <c r="J122" s="54"/>
      <c r="K122" s="58"/>
      <c r="L122" s="58"/>
      <c r="M122" s="54"/>
      <c r="N122" s="54"/>
      <c r="O122" s="54" t="str">
        <f>IF(A122="","",IF(N122="已关闭","已关闭",IF(AND(K122&lt;&gt;"",K122&lt;TODAY()),"期限超過","正常")))</f>
      </c>
      <c r="P122" s="64"/>
      <c r="Q122" s="54"/>
      <c r="R122" s="58"/>
      <c r="S122" s="54"/>
    </row>
    <row r="123" ht="24" customHeight="true">
      <c r="A123" s="54"/>
      <c r="B123" s="54"/>
      <c r="C123" s="58"/>
      <c r="D123" s="54"/>
      <c r="E123" s="54"/>
      <c r="F123" s="54"/>
      <c r="G123" s="54"/>
      <c r="H123" s="54"/>
      <c r="I123" s="54"/>
      <c r="J123" s="54"/>
      <c r="K123" s="58"/>
      <c r="L123" s="58"/>
      <c r="M123" s="54"/>
      <c r="N123" s="54"/>
      <c r="O123" s="54" t="str">
        <f>IF(A123="","",IF(N123="已关闭","已关闭",IF(AND(K123&lt;&gt;"",K123&lt;TODAY()),"期限超過","正常")))</f>
      </c>
      <c r="P123" s="64"/>
      <c r="Q123" s="54"/>
      <c r="R123" s="58"/>
      <c r="S123" s="54"/>
    </row>
    <row r="124" ht="24" customHeight="true">
      <c r="A124" s="54"/>
      <c r="B124" s="54"/>
      <c r="C124" s="58"/>
      <c r="D124" s="54"/>
      <c r="E124" s="54"/>
      <c r="F124" s="54"/>
      <c r="G124" s="54"/>
      <c r="H124" s="54"/>
      <c r="I124" s="54"/>
      <c r="J124" s="54"/>
      <c r="K124" s="58"/>
      <c r="L124" s="58"/>
      <c r="M124" s="54"/>
      <c r="N124" s="54"/>
      <c r="O124" s="54" t="str">
        <f>IF(A124="","",IF(N124="已关闭","已关闭",IF(AND(K124&lt;&gt;"",K124&lt;TODAY()),"期限超過","正常")))</f>
      </c>
      <c r="P124" s="64"/>
      <c r="Q124" s="54"/>
      <c r="R124" s="58"/>
      <c r="S124" s="54"/>
    </row>
    <row r="125" ht="24" customHeight="true">
      <c r="A125" s="54"/>
      <c r="B125" s="54"/>
      <c r="C125" s="58"/>
      <c r="D125" s="54"/>
      <c r="E125" s="54"/>
      <c r="F125" s="54"/>
      <c r="G125" s="54"/>
      <c r="H125" s="54"/>
      <c r="I125" s="54"/>
      <c r="J125" s="54"/>
      <c r="K125" s="58"/>
      <c r="L125" s="58"/>
      <c r="M125" s="54"/>
      <c r="N125" s="54"/>
      <c r="O125" s="54" t="str">
        <f>IF(A125="","",IF(N125="已关闭","已关闭",IF(AND(K125&lt;&gt;"",K125&lt;TODAY()),"期限超過","正常")))</f>
      </c>
      <c r="P125" s="64"/>
      <c r="Q125" s="54"/>
      <c r="R125" s="58"/>
      <c r="S125" s="54"/>
    </row>
    <row r="126" ht="24" customHeight="true">
      <c r="A126" s="54"/>
      <c r="B126" s="54"/>
      <c r="C126" s="58"/>
      <c r="D126" s="54"/>
      <c r="E126" s="54"/>
      <c r="F126" s="54"/>
      <c r="G126" s="54"/>
      <c r="H126" s="54"/>
      <c r="I126" s="54"/>
      <c r="J126" s="54"/>
      <c r="K126" s="58"/>
      <c r="L126" s="58"/>
      <c r="M126" s="54"/>
      <c r="N126" s="54"/>
      <c r="O126" s="54" t="str">
        <f>IF(A126="","",IF(N126="已关闭","已关闭",IF(AND(K126&lt;&gt;"",K126&lt;TODAY()),"期限超過","正常")))</f>
      </c>
      <c r="P126" s="64"/>
      <c r="Q126" s="54"/>
      <c r="R126" s="58"/>
      <c r="S126" s="54"/>
    </row>
    <row r="127" ht="24" customHeight="true">
      <c r="A127" s="54"/>
      <c r="B127" s="54"/>
      <c r="C127" s="58"/>
      <c r="D127" s="54"/>
      <c r="E127" s="54"/>
      <c r="F127" s="54"/>
      <c r="G127" s="54"/>
      <c r="H127" s="54"/>
      <c r="I127" s="54"/>
      <c r="J127" s="54"/>
      <c r="K127" s="58"/>
      <c r="L127" s="58"/>
      <c r="M127" s="54"/>
      <c r="N127" s="54"/>
      <c r="O127" s="54" t="str">
        <f>IF(A127="","",IF(N127="已关闭","已关闭",IF(AND(K127&lt;&gt;"",K127&lt;TODAY()),"期限超過","正常")))</f>
      </c>
      <c r="P127" s="64"/>
      <c r="Q127" s="54"/>
      <c r="R127" s="58"/>
      <c r="S127" s="54"/>
    </row>
    <row r="128" ht="24" customHeight="true">
      <c r="A128" s="54"/>
      <c r="B128" s="54"/>
      <c r="C128" s="58"/>
      <c r="D128" s="54"/>
      <c r="E128" s="54"/>
      <c r="F128" s="54"/>
      <c r="G128" s="54"/>
      <c r="H128" s="54"/>
      <c r="I128" s="54"/>
      <c r="J128" s="54"/>
      <c r="K128" s="58"/>
      <c r="L128" s="58"/>
      <c r="M128" s="54"/>
      <c r="N128" s="54"/>
      <c r="O128" s="54" t="str">
        <f>IF(A128="","",IF(N128="已关闭","已关闭",IF(AND(K128&lt;&gt;"",K128&lt;TODAY()),"期限超過","正常")))</f>
      </c>
      <c r="P128" s="64"/>
      <c r="Q128" s="54"/>
      <c r="R128" s="58"/>
      <c r="S128" s="54"/>
    </row>
    <row r="129" ht="24" customHeight="true">
      <c r="A129" s="54"/>
      <c r="B129" s="54"/>
      <c r="C129" s="58"/>
      <c r="D129" s="54"/>
      <c r="E129" s="54"/>
      <c r="F129" s="54"/>
      <c r="G129" s="54"/>
      <c r="H129" s="54"/>
      <c r="I129" s="54"/>
      <c r="J129" s="54"/>
      <c r="K129" s="58"/>
      <c r="L129" s="58"/>
      <c r="M129" s="54"/>
      <c r="N129" s="54"/>
      <c r="O129" s="54" t="str">
        <f>IF(A129="","",IF(N129="已关闭","已关闭",IF(AND(K129&lt;&gt;"",K129&lt;TODAY()),"期限超過","正常")))</f>
      </c>
      <c r="P129" s="64"/>
      <c r="Q129" s="54"/>
      <c r="R129" s="58"/>
      <c r="S129" s="54"/>
    </row>
    <row r="130" ht="24" customHeight="true">
      <c r="A130" s="54"/>
      <c r="B130" s="54"/>
      <c r="C130" s="58"/>
      <c r="D130" s="54"/>
      <c r="E130" s="54"/>
      <c r="F130" s="54"/>
      <c r="G130" s="54"/>
      <c r="H130" s="54"/>
      <c r="I130" s="54"/>
      <c r="J130" s="54"/>
      <c r="K130" s="58"/>
      <c r="L130" s="58"/>
      <c r="M130" s="54"/>
      <c r="N130" s="54"/>
      <c r="O130" s="54" t="str">
        <f>IF(A130="","",IF(N130="已关闭","已关闭",IF(AND(K130&lt;&gt;"",K130&lt;TODAY()),"期限超過","正常")))</f>
      </c>
      <c r="P130" s="64"/>
      <c r="Q130" s="54"/>
      <c r="R130" s="58"/>
      <c r="S130" s="54"/>
    </row>
    <row r="131" ht="24" customHeight="true">
      <c r="A131" s="54"/>
      <c r="B131" s="54"/>
      <c r="C131" s="58"/>
      <c r="D131" s="54"/>
      <c r="E131" s="54"/>
      <c r="F131" s="54"/>
      <c r="G131" s="54"/>
      <c r="H131" s="54"/>
      <c r="I131" s="54"/>
      <c r="J131" s="54"/>
      <c r="K131" s="58"/>
      <c r="L131" s="58"/>
      <c r="M131" s="54"/>
      <c r="N131" s="54"/>
      <c r="O131" s="54" t="str">
        <f>IF(A131="","",IF(N131="已关闭","已关闭",IF(AND(K131&lt;&gt;"",K131&lt;TODAY()),"期限超過","正常")))</f>
      </c>
      <c r="P131" s="64"/>
      <c r="Q131" s="54"/>
      <c r="R131" s="58"/>
      <c r="S131" s="54"/>
    </row>
    <row r="132" ht="24" customHeight="true">
      <c r="A132" s="54"/>
      <c r="B132" s="54"/>
      <c r="C132" s="58"/>
      <c r="D132" s="54"/>
      <c r="E132" s="54"/>
      <c r="F132" s="54"/>
      <c r="G132" s="54"/>
      <c r="H132" s="54"/>
      <c r="I132" s="54"/>
      <c r="J132" s="54"/>
      <c r="K132" s="58"/>
      <c r="L132" s="58"/>
      <c r="M132" s="54"/>
      <c r="N132" s="54"/>
      <c r="O132" s="54" t="str">
        <f>IF(A132="","",IF(N132="已关闭","已关闭",IF(AND(K132&lt;&gt;"",K132&lt;TODAY()),"期限超過","正常")))</f>
      </c>
      <c r="P132" s="64"/>
      <c r="Q132" s="54"/>
      <c r="R132" s="58"/>
      <c r="S132" s="54"/>
    </row>
    <row r="133" ht="24" customHeight="true">
      <c r="A133" s="54"/>
      <c r="B133" s="54"/>
      <c r="C133" s="58"/>
      <c r="D133" s="54"/>
      <c r="E133" s="54"/>
      <c r="F133" s="54"/>
      <c r="G133" s="54"/>
      <c r="H133" s="54"/>
      <c r="I133" s="54"/>
      <c r="J133" s="54"/>
      <c r="K133" s="58"/>
      <c r="L133" s="58"/>
      <c r="M133" s="54"/>
      <c r="N133" s="54"/>
      <c r="O133" s="54" t="str">
        <f>IF(A133="","",IF(N133="已关闭","已关闭",IF(AND(K133&lt;&gt;"",K133&lt;TODAY()),"期限超過","正常")))</f>
      </c>
      <c r="P133" s="64"/>
      <c r="Q133" s="54"/>
      <c r="R133" s="58"/>
      <c r="S133" s="54"/>
    </row>
    <row r="134" ht="24" customHeight="true">
      <c r="A134" s="54"/>
      <c r="B134" s="54"/>
      <c r="C134" s="58"/>
      <c r="D134" s="54"/>
      <c r="E134" s="54"/>
      <c r="F134" s="54"/>
      <c r="G134" s="54"/>
      <c r="H134" s="54"/>
      <c r="I134" s="54"/>
      <c r="J134" s="54"/>
      <c r="K134" s="58"/>
      <c r="L134" s="58"/>
      <c r="M134" s="54"/>
      <c r="N134" s="54"/>
      <c r="O134" s="54" t="str">
        <f>IF(A134="","",IF(N134="已关闭","已关闭",IF(AND(K134&lt;&gt;"",K134&lt;TODAY()),"期限超過","正常")))</f>
      </c>
      <c r="P134" s="64"/>
      <c r="Q134" s="54"/>
      <c r="R134" s="58"/>
      <c r="S134" s="54"/>
    </row>
    <row r="135" ht="24" customHeight="true">
      <c r="A135" s="54"/>
      <c r="B135" s="54"/>
      <c r="C135" s="58"/>
      <c r="D135" s="54"/>
      <c r="E135" s="54"/>
      <c r="F135" s="54"/>
      <c r="G135" s="54"/>
      <c r="H135" s="54"/>
      <c r="I135" s="54"/>
      <c r="J135" s="54"/>
      <c r="K135" s="58"/>
      <c r="L135" s="58"/>
      <c r="M135" s="54"/>
      <c r="N135" s="54"/>
      <c r="O135" s="54" t="str">
        <f>IF(A135="","",IF(N135="已关闭","已关闭",IF(AND(K135&lt;&gt;"",K135&lt;TODAY()),"期限超過","正常")))</f>
      </c>
      <c r="P135" s="64"/>
      <c r="Q135" s="54"/>
      <c r="R135" s="58"/>
      <c r="S135" s="54"/>
    </row>
    <row r="136" ht="24" customHeight="true">
      <c r="A136" s="54"/>
      <c r="B136" s="54"/>
      <c r="C136" s="58"/>
      <c r="D136" s="54"/>
      <c r="E136" s="54"/>
      <c r="F136" s="54"/>
      <c r="G136" s="54"/>
      <c r="H136" s="54"/>
      <c r="I136" s="54"/>
      <c r="J136" s="54"/>
      <c r="K136" s="58"/>
      <c r="L136" s="58"/>
      <c r="M136" s="54"/>
      <c r="N136" s="54"/>
      <c r="O136" s="54" t="str">
        <f>IF(A136="","",IF(N136="已关闭","已关闭",IF(AND(K136&lt;&gt;"",K136&lt;TODAY()),"期限超過","正常")))</f>
      </c>
      <c r="P136" s="64"/>
      <c r="Q136" s="54"/>
      <c r="R136" s="58"/>
      <c r="S136" s="54"/>
    </row>
    <row r="137" ht="24" customHeight="true">
      <c r="A137" s="54"/>
      <c r="B137" s="54"/>
      <c r="C137" s="58"/>
      <c r="D137" s="54"/>
      <c r="E137" s="54"/>
      <c r="F137" s="54"/>
      <c r="G137" s="54"/>
      <c r="H137" s="54"/>
      <c r="I137" s="54"/>
      <c r="J137" s="54"/>
      <c r="K137" s="58"/>
      <c r="L137" s="58"/>
      <c r="M137" s="54"/>
      <c r="N137" s="54"/>
      <c r="O137" s="54" t="str">
        <f>IF(A137="","",IF(N137="已关闭","已关闭",IF(AND(K137&lt;&gt;"",K137&lt;TODAY()),"期限超過","正常")))</f>
      </c>
      <c r="P137" s="64"/>
      <c r="Q137" s="54"/>
      <c r="R137" s="58"/>
      <c r="S137" s="54"/>
    </row>
    <row r="138" ht="24" customHeight="true">
      <c r="A138" s="54"/>
      <c r="B138" s="54"/>
      <c r="C138" s="58"/>
      <c r="D138" s="54"/>
      <c r="E138" s="54"/>
      <c r="F138" s="54"/>
      <c r="G138" s="54"/>
      <c r="H138" s="54"/>
      <c r="I138" s="54"/>
      <c r="J138" s="54"/>
      <c r="K138" s="58"/>
      <c r="L138" s="58"/>
      <c r="M138" s="54"/>
      <c r="N138" s="54"/>
      <c r="O138" s="54" t="str">
        <f>IF(A138="","",IF(N138="已关闭","已关闭",IF(AND(K138&lt;&gt;"",K138&lt;TODAY()),"期限超過","正常")))</f>
      </c>
      <c r="P138" s="64"/>
      <c r="Q138" s="54"/>
      <c r="R138" s="58"/>
      <c r="S138" s="54"/>
    </row>
    <row r="139" ht="24" customHeight="true">
      <c r="A139" s="54"/>
      <c r="B139" s="54"/>
      <c r="C139" s="58"/>
      <c r="D139" s="54"/>
      <c r="E139" s="54"/>
      <c r="F139" s="54"/>
      <c r="G139" s="54"/>
      <c r="H139" s="54"/>
      <c r="I139" s="54"/>
      <c r="J139" s="54"/>
      <c r="K139" s="58"/>
      <c r="L139" s="58"/>
      <c r="M139" s="54"/>
      <c r="N139" s="54"/>
      <c r="O139" s="54" t="str">
        <f>IF(A139="","",IF(N139="已关闭","已关闭",IF(AND(K139&lt;&gt;"",K139&lt;TODAY()),"期限超過","正常")))</f>
      </c>
      <c r="P139" s="64"/>
      <c r="Q139" s="54"/>
      <c r="R139" s="58"/>
      <c r="S139" s="54"/>
    </row>
    <row r="140" ht="24" customHeight="true">
      <c r="A140" s="54"/>
      <c r="B140" s="54"/>
      <c r="C140" s="58"/>
      <c r="D140" s="54"/>
      <c r="E140" s="54"/>
      <c r="F140" s="54"/>
      <c r="G140" s="54"/>
      <c r="H140" s="54"/>
      <c r="I140" s="54"/>
      <c r="J140" s="54"/>
      <c r="K140" s="58"/>
      <c r="L140" s="58"/>
      <c r="M140" s="54"/>
      <c r="N140" s="54"/>
      <c r="O140" s="54" t="str">
        <f>IF(A140="","",IF(N140="已关闭","已关闭",IF(AND(K140&lt;&gt;"",K140&lt;TODAY()),"期限超過","正常")))</f>
      </c>
      <c r="P140" s="64"/>
      <c r="Q140" s="54"/>
      <c r="R140" s="58"/>
      <c r="S140" s="54"/>
    </row>
    <row r="141" ht="24" customHeight="true">
      <c r="A141" s="54"/>
      <c r="B141" s="54"/>
      <c r="C141" s="58"/>
      <c r="D141" s="54"/>
      <c r="E141" s="54"/>
      <c r="F141" s="54"/>
      <c r="G141" s="54"/>
      <c r="H141" s="54"/>
      <c r="I141" s="54"/>
      <c r="J141" s="54"/>
      <c r="K141" s="58"/>
      <c r="L141" s="58"/>
      <c r="M141" s="54"/>
      <c r="N141" s="54"/>
      <c r="O141" s="54" t="str">
        <f>IF(A141="","",IF(N141="已关闭","已关闭",IF(AND(K141&lt;&gt;"",K141&lt;TODAY()),"期限超過","正常")))</f>
      </c>
      <c r="P141" s="64"/>
      <c r="Q141" s="54"/>
      <c r="R141" s="58"/>
      <c r="S141" s="54"/>
    </row>
    <row r="142" ht="24" customHeight="true">
      <c r="A142" s="54"/>
      <c r="B142" s="54"/>
      <c r="C142" s="58"/>
      <c r="D142" s="54"/>
      <c r="E142" s="54"/>
      <c r="F142" s="54"/>
      <c r="G142" s="54"/>
      <c r="H142" s="54"/>
      <c r="I142" s="54"/>
      <c r="J142" s="54"/>
      <c r="K142" s="58"/>
      <c r="L142" s="58"/>
      <c r="M142" s="54"/>
      <c r="N142" s="54"/>
      <c r="O142" s="54" t="str">
        <f>IF(A142="","",IF(N142="已关闭","已关闭",IF(AND(K142&lt;&gt;"",K142&lt;TODAY()),"期限超過","正常")))</f>
      </c>
      <c r="P142" s="64"/>
      <c r="Q142" s="54"/>
      <c r="R142" s="58"/>
      <c r="S142" s="54"/>
    </row>
    <row r="143" ht="24" customHeight="true">
      <c r="A143" s="54"/>
      <c r="B143" s="54"/>
      <c r="C143" s="58"/>
      <c r="D143" s="54"/>
      <c r="E143" s="54"/>
      <c r="F143" s="54"/>
      <c r="G143" s="54"/>
      <c r="H143" s="54"/>
      <c r="I143" s="54"/>
      <c r="J143" s="54"/>
      <c r="K143" s="58"/>
      <c r="L143" s="58"/>
      <c r="M143" s="54"/>
      <c r="N143" s="54"/>
      <c r="O143" s="54" t="str">
        <f>IF(A143="","",IF(N143="已关闭","已关闭",IF(AND(K143&lt;&gt;"",K143&lt;TODAY()),"期限超過","正常")))</f>
      </c>
      <c r="P143" s="64"/>
      <c r="Q143" s="54"/>
      <c r="R143" s="58"/>
      <c r="S143" s="54"/>
    </row>
    <row r="144" ht="24" customHeight="true">
      <c r="A144" s="54"/>
      <c r="B144" s="54"/>
      <c r="C144" s="58"/>
      <c r="D144" s="54"/>
      <c r="E144" s="54"/>
      <c r="F144" s="54"/>
      <c r="G144" s="54"/>
      <c r="H144" s="54"/>
      <c r="I144" s="54"/>
      <c r="J144" s="54"/>
      <c r="K144" s="58"/>
      <c r="L144" s="58"/>
      <c r="M144" s="54"/>
      <c r="N144" s="54"/>
      <c r="O144" s="54" t="str">
        <f>IF(A144="","",IF(N144="已关闭","已关闭",IF(AND(K144&lt;&gt;"",K144&lt;TODAY()),"期限超過","正常")))</f>
      </c>
      <c r="P144" s="64"/>
      <c r="Q144" s="54"/>
      <c r="R144" s="58"/>
      <c r="S144" s="54"/>
    </row>
    <row r="145" ht="24" customHeight="true">
      <c r="A145" s="54"/>
      <c r="B145" s="54"/>
      <c r="C145" s="58"/>
      <c r="D145" s="54"/>
      <c r="E145" s="54"/>
      <c r="F145" s="54"/>
      <c r="G145" s="54"/>
      <c r="H145" s="54"/>
      <c r="I145" s="54"/>
      <c r="J145" s="54"/>
      <c r="K145" s="58"/>
      <c r="L145" s="58"/>
      <c r="M145" s="54"/>
      <c r="N145" s="54"/>
      <c r="O145" s="54" t="str">
        <f>IF(A145="","",IF(N145="已关闭","已关闭",IF(AND(K145&lt;&gt;"",K145&lt;TODAY()),"期限超過","正常")))</f>
      </c>
      <c r="P145" s="64"/>
      <c r="Q145" s="54"/>
      <c r="R145" s="58"/>
      <c r="S145" s="54"/>
    </row>
    <row r="146" ht="24" customHeight="true">
      <c r="A146" s="54"/>
      <c r="B146" s="54"/>
      <c r="C146" s="58"/>
      <c r="D146" s="54"/>
      <c r="E146" s="54"/>
      <c r="F146" s="54"/>
      <c r="G146" s="54"/>
      <c r="H146" s="54"/>
      <c r="I146" s="54"/>
      <c r="J146" s="54"/>
      <c r="K146" s="58"/>
      <c r="L146" s="58"/>
      <c r="M146" s="54"/>
      <c r="N146" s="54"/>
      <c r="O146" s="54" t="str">
        <f>IF(A146="","",IF(N146="已关闭","已关闭",IF(AND(K146&lt;&gt;"",K146&lt;TODAY()),"期限超過","正常")))</f>
      </c>
      <c r="P146" s="64"/>
      <c r="Q146" s="54"/>
      <c r="R146" s="58"/>
      <c r="S146" s="54"/>
    </row>
    <row r="147" ht="24" customHeight="true">
      <c r="A147" s="54"/>
      <c r="B147" s="54"/>
      <c r="C147" s="58"/>
      <c r="D147" s="54"/>
      <c r="E147" s="54"/>
      <c r="F147" s="54"/>
      <c r="G147" s="54"/>
      <c r="H147" s="54"/>
      <c r="I147" s="54"/>
      <c r="J147" s="54"/>
      <c r="K147" s="58"/>
      <c r="L147" s="58"/>
      <c r="M147" s="54"/>
      <c r="N147" s="54"/>
      <c r="O147" s="54" t="str">
        <f>IF(A147="","",IF(N147="已关闭","已关闭",IF(AND(K147&lt;&gt;"",K147&lt;TODAY()),"期限超過","正常")))</f>
      </c>
      <c r="P147" s="64"/>
      <c r="Q147" s="54"/>
      <c r="R147" s="58"/>
      <c r="S147" s="54"/>
    </row>
    <row r="148" ht="24" customHeight="true">
      <c r="A148" s="54"/>
      <c r="B148" s="54"/>
      <c r="C148" s="58"/>
      <c r="D148" s="54"/>
      <c r="E148" s="54"/>
      <c r="F148" s="54"/>
      <c r="G148" s="54"/>
      <c r="H148" s="54"/>
      <c r="I148" s="54"/>
      <c r="J148" s="54"/>
      <c r="K148" s="58"/>
      <c r="L148" s="58"/>
      <c r="M148" s="54"/>
      <c r="N148" s="54"/>
      <c r="O148" s="54" t="str">
        <f>IF(A148="","",IF(N148="已关闭","已关闭",IF(AND(K148&lt;&gt;"",K148&lt;TODAY()),"期限超過","正常")))</f>
      </c>
      <c r="P148" s="64"/>
      <c r="Q148" s="54"/>
      <c r="R148" s="58"/>
      <c r="S148" s="54"/>
    </row>
    <row r="149" ht="24" customHeight="true">
      <c r="A149" s="54"/>
      <c r="B149" s="54"/>
      <c r="C149" s="58"/>
      <c r="D149" s="54"/>
      <c r="E149" s="54"/>
      <c r="F149" s="54"/>
      <c r="G149" s="54"/>
      <c r="H149" s="54"/>
      <c r="I149" s="54"/>
      <c r="J149" s="54"/>
      <c r="K149" s="58"/>
      <c r="L149" s="58"/>
      <c r="M149" s="54"/>
      <c r="N149" s="54"/>
      <c r="O149" s="54" t="str">
        <f>IF(A149="","",IF(N149="已关闭","已关闭",IF(AND(K149&lt;&gt;"",K149&lt;TODAY()),"期限超過","正常")))</f>
      </c>
      <c r="P149" s="64"/>
      <c r="Q149" s="54"/>
      <c r="R149" s="58"/>
      <c r="S149" s="54"/>
    </row>
    <row r="150" ht="24" customHeight="true">
      <c r="A150" s="54"/>
      <c r="B150" s="54"/>
      <c r="C150" s="58"/>
      <c r="D150" s="54"/>
      <c r="E150" s="54"/>
      <c r="F150" s="54"/>
      <c r="G150" s="54"/>
      <c r="H150" s="54"/>
      <c r="I150" s="54"/>
      <c r="J150" s="54"/>
      <c r="K150" s="58"/>
      <c r="L150" s="58"/>
      <c r="M150" s="54"/>
      <c r="N150" s="54"/>
      <c r="O150" s="54" t="str">
        <f>IF(A150="","",IF(N150="已关闭","已关闭",IF(AND(K150&lt;&gt;"",K150&lt;TODAY()),"期限超過","正常")))</f>
      </c>
      <c r="P150" s="64"/>
      <c r="Q150" s="54"/>
      <c r="R150" s="58"/>
      <c r="S150" s="54"/>
    </row>
    <row r="151" ht="24" customHeight="true">
      <c r="A151" s="54"/>
      <c r="B151" s="54"/>
      <c r="C151" s="58"/>
      <c r="D151" s="54"/>
      <c r="E151" s="54"/>
      <c r="F151" s="54"/>
      <c r="G151" s="54"/>
      <c r="H151" s="54"/>
      <c r="I151" s="54"/>
      <c r="J151" s="54"/>
      <c r="K151" s="58"/>
      <c r="L151" s="58"/>
      <c r="M151" s="54"/>
      <c r="N151" s="54"/>
      <c r="O151" s="54" t="str">
        <f>IF(A151="","",IF(N151="已关闭","已关闭",IF(AND(K151&lt;&gt;"",K151&lt;TODAY()),"期限超過","正常")))</f>
      </c>
      <c r="P151" s="64"/>
      <c r="Q151" s="54"/>
      <c r="R151" s="58"/>
      <c r="S151" s="54"/>
    </row>
    <row r="152" ht="24" customHeight="true">
      <c r="A152" s="54"/>
      <c r="B152" s="54"/>
      <c r="C152" s="58"/>
      <c r="D152" s="54"/>
      <c r="E152" s="54"/>
      <c r="F152" s="54"/>
      <c r="G152" s="54"/>
      <c r="H152" s="54"/>
      <c r="I152" s="54"/>
      <c r="J152" s="54"/>
      <c r="K152" s="58"/>
      <c r="L152" s="58"/>
      <c r="M152" s="54"/>
      <c r="N152" s="54"/>
      <c r="O152" s="54" t="str">
        <f>IF(A152="","",IF(N152="已关闭","已关闭",IF(AND(K152&lt;&gt;"",K152&lt;TODAY()),"期限超過","正常")))</f>
      </c>
      <c r="P152" s="64"/>
      <c r="Q152" s="54"/>
      <c r="R152" s="58"/>
      <c r="S152" s="54"/>
    </row>
    <row r="153" ht="24" customHeight="true">
      <c r="A153" s="54"/>
      <c r="B153" s="54"/>
      <c r="C153" s="58"/>
      <c r="D153" s="54"/>
      <c r="E153" s="54"/>
      <c r="F153" s="54"/>
      <c r="G153" s="54"/>
      <c r="H153" s="54"/>
      <c r="I153" s="54"/>
      <c r="J153" s="54"/>
      <c r="K153" s="58"/>
      <c r="L153" s="58"/>
      <c r="M153" s="54"/>
      <c r="N153" s="54"/>
      <c r="O153" s="54" t="str">
        <f>IF(A153="","",IF(N153="已关闭","已关闭",IF(AND(K153&lt;&gt;"",K153&lt;TODAY()),"期限超過","正常")))</f>
      </c>
      <c r="P153" s="64"/>
      <c r="Q153" s="54"/>
      <c r="R153" s="58"/>
      <c r="S153" s="54"/>
    </row>
    <row r="154" ht="24" customHeight="true">
      <c r="A154" s="54"/>
      <c r="B154" s="54"/>
      <c r="C154" s="58"/>
      <c r="D154" s="54"/>
      <c r="E154" s="54"/>
      <c r="F154" s="54"/>
      <c r="G154" s="54"/>
      <c r="H154" s="54"/>
      <c r="I154" s="54"/>
      <c r="J154" s="54"/>
      <c r="K154" s="58"/>
      <c r="L154" s="58"/>
      <c r="M154" s="54"/>
      <c r="N154" s="54"/>
      <c r="O154" s="54" t="str">
        <f>IF(A154="","",IF(N154="已关闭","已关闭",IF(AND(K154&lt;&gt;"",K154&lt;TODAY()),"期限超過","正常")))</f>
      </c>
      <c r="P154" s="64"/>
      <c r="Q154" s="54"/>
      <c r="R154" s="58"/>
      <c r="S154" s="54"/>
    </row>
    <row r="155" ht="24" customHeight="true">
      <c r="A155" s="54"/>
      <c r="B155" s="54"/>
      <c r="C155" s="58"/>
      <c r="D155" s="54"/>
      <c r="E155" s="54"/>
      <c r="F155" s="54"/>
      <c r="G155" s="54"/>
      <c r="H155" s="54"/>
      <c r="I155" s="54"/>
      <c r="J155" s="54"/>
      <c r="K155" s="58"/>
      <c r="L155" s="58"/>
      <c r="M155" s="54"/>
      <c r="N155" s="54"/>
      <c r="O155" s="54" t="str">
        <f>IF(A155="","",IF(N155="已关闭","已关闭",IF(AND(K155&lt;&gt;"",K155&lt;TODAY()),"期限超過","正常")))</f>
      </c>
      <c r="P155" s="64"/>
      <c r="Q155" s="54"/>
      <c r="R155" s="58"/>
      <c r="S155" s="54"/>
    </row>
    <row r="156" ht="24" customHeight="true">
      <c r="A156" s="54"/>
      <c r="B156" s="54"/>
      <c r="C156" s="58"/>
      <c r="D156" s="54"/>
      <c r="E156" s="54"/>
      <c r="F156" s="54"/>
      <c r="G156" s="54"/>
      <c r="H156" s="54"/>
      <c r="I156" s="54"/>
      <c r="J156" s="54"/>
      <c r="K156" s="58"/>
      <c r="L156" s="58"/>
      <c r="M156" s="54"/>
      <c r="N156" s="54"/>
      <c r="O156" s="54" t="str">
        <f>IF(A156="","",IF(N156="已关闭","已关闭",IF(AND(K156&lt;&gt;"",K156&lt;TODAY()),"期限超過","正常")))</f>
      </c>
      <c r="P156" s="64"/>
      <c r="Q156" s="54"/>
      <c r="R156" s="58"/>
      <c r="S156" s="54"/>
    </row>
    <row r="157" ht="24" customHeight="true">
      <c r="A157" s="54"/>
      <c r="B157" s="54"/>
      <c r="C157" s="58"/>
      <c r="D157" s="54"/>
      <c r="E157" s="54"/>
      <c r="F157" s="54"/>
      <c r="G157" s="54"/>
      <c r="H157" s="54"/>
      <c r="I157" s="54"/>
      <c r="J157" s="54"/>
      <c r="K157" s="58"/>
      <c r="L157" s="58"/>
      <c r="M157" s="54"/>
      <c r="N157" s="54"/>
      <c r="O157" s="54" t="str">
        <f>IF(A157="","",IF(N157="已关闭","已关闭",IF(AND(K157&lt;&gt;"",K157&lt;TODAY()),"期限超過","正常")))</f>
      </c>
      <c r="P157" s="64"/>
      <c r="Q157" s="54"/>
      <c r="R157" s="58"/>
      <c r="S157" s="54"/>
    </row>
    <row r="158" ht="24" customHeight="true">
      <c r="A158" s="54"/>
      <c r="B158" s="54"/>
      <c r="C158" s="58"/>
      <c r="D158" s="54"/>
      <c r="E158" s="54"/>
      <c r="F158" s="54"/>
      <c r="G158" s="54"/>
      <c r="H158" s="54"/>
      <c r="I158" s="54"/>
      <c r="J158" s="54"/>
      <c r="K158" s="58"/>
      <c r="L158" s="58"/>
      <c r="M158" s="54"/>
      <c r="N158" s="54"/>
      <c r="O158" s="54" t="str">
        <f>IF(A158="","",IF(N158="已关闭","已关闭",IF(AND(K158&lt;&gt;"",K158&lt;TODAY()),"期限超過","正常")))</f>
      </c>
      <c r="P158" s="64"/>
      <c r="Q158" s="54"/>
      <c r="R158" s="58"/>
      <c r="S158" s="54"/>
    </row>
    <row r="159" ht="24" customHeight="true">
      <c r="A159" s="54"/>
      <c r="B159" s="54"/>
      <c r="C159" s="58"/>
      <c r="D159" s="54"/>
      <c r="E159" s="54"/>
      <c r="F159" s="54"/>
      <c r="G159" s="54"/>
      <c r="H159" s="54"/>
      <c r="I159" s="54"/>
      <c r="J159" s="54"/>
      <c r="K159" s="58"/>
      <c r="L159" s="58"/>
      <c r="M159" s="54"/>
      <c r="N159" s="54"/>
      <c r="O159" s="54" t="str">
        <f>IF(A159="","",IF(N159="已关闭","已关闭",IF(AND(K159&lt;&gt;"",K159&lt;TODAY()),"期限超過","正常")))</f>
      </c>
      <c r="P159" s="64"/>
      <c r="Q159" s="54"/>
      <c r="R159" s="58"/>
      <c r="S159" s="54"/>
    </row>
    <row r="160" ht="24" customHeight="true">
      <c r="A160" s="54"/>
      <c r="B160" s="54"/>
      <c r="C160" s="58"/>
      <c r="D160" s="54"/>
      <c r="E160" s="54"/>
      <c r="F160" s="54"/>
      <c r="G160" s="54"/>
      <c r="H160" s="54"/>
      <c r="I160" s="54"/>
      <c r="J160" s="54"/>
      <c r="K160" s="58"/>
      <c r="L160" s="58"/>
      <c r="M160" s="54"/>
      <c r="N160" s="54"/>
      <c r="O160" s="54" t="str">
        <f>IF(A160="","",IF(N160="已关闭","已关闭",IF(AND(K160&lt;&gt;"",K160&lt;TODAY()),"期限超過","正常")))</f>
      </c>
      <c r="P160" s="64"/>
      <c r="Q160" s="54"/>
      <c r="R160" s="58"/>
      <c r="S160" s="54"/>
    </row>
    <row r="161" ht="24" customHeight="true">
      <c r="A161" s="54"/>
      <c r="B161" s="54"/>
      <c r="C161" s="58"/>
      <c r="D161" s="54"/>
      <c r="E161" s="54"/>
      <c r="F161" s="54"/>
      <c r="G161" s="54"/>
      <c r="H161" s="54"/>
      <c r="I161" s="54"/>
      <c r="J161" s="54"/>
      <c r="K161" s="58"/>
      <c r="L161" s="58"/>
      <c r="M161" s="54"/>
      <c r="N161" s="54"/>
      <c r="O161" s="54" t="str">
        <f>IF(A161="","",IF(N161="已关闭","已关闭",IF(AND(K161&lt;&gt;"",K161&lt;TODAY()),"期限超過","正常")))</f>
      </c>
      <c r="P161" s="64"/>
      <c r="Q161" s="54"/>
      <c r="R161" s="58"/>
      <c r="S161" s="54"/>
    </row>
    <row r="162" ht="24" customHeight="true">
      <c r="A162" s="54"/>
      <c r="B162" s="54"/>
      <c r="C162" s="58"/>
      <c r="D162" s="54"/>
      <c r="E162" s="54"/>
      <c r="F162" s="54"/>
      <c r="G162" s="54"/>
      <c r="H162" s="54"/>
      <c r="I162" s="54"/>
      <c r="J162" s="54"/>
      <c r="K162" s="58"/>
      <c r="L162" s="58"/>
      <c r="M162" s="54"/>
      <c r="N162" s="54"/>
      <c r="O162" s="54" t="str">
        <f>IF(A162="","",IF(N162="已关闭","已关闭",IF(AND(K162&lt;&gt;"",K162&lt;TODAY()),"期限超過","正常")))</f>
      </c>
      <c r="P162" s="64"/>
      <c r="Q162" s="54"/>
      <c r="R162" s="58"/>
      <c r="S162" s="54"/>
    </row>
    <row r="163" ht="24" customHeight="true">
      <c r="A163" s="54"/>
      <c r="B163" s="54"/>
      <c r="C163" s="58"/>
      <c r="D163" s="54"/>
      <c r="E163" s="54"/>
      <c r="F163" s="54"/>
      <c r="G163" s="54"/>
      <c r="H163" s="54"/>
      <c r="I163" s="54"/>
      <c r="J163" s="54"/>
      <c r="K163" s="58"/>
      <c r="L163" s="58"/>
      <c r="M163" s="54"/>
      <c r="N163" s="54"/>
      <c r="O163" s="54" t="str">
        <f>IF(A163="","",IF(N163="已关闭","已关闭",IF(AND(K163&lt;&gt;"",K163&lt;TODAY()),"期限超過","正常")))</f>
      </c>
      <c r="P163" s="64"/>
      <c r="Q163" s="54"/>
      <c r="R163" s="58"/>
      <c r="S163" s="54"/>
    </row>
    <row r="164" ht="24" customHeight="true">
      <c r="A164" s="54"/>
      <c r="B164" s="54"/>
      <c r="C164" s="58"/>
      <c r="D164" s="54"/>
      <c r="E164" s="54"/>
      <c r="F164" s="54"/>
      <c r="G164" s="54"/>
      <c r="H164" s="54"/>
      <c r="I164" s="54"/>
      <c r="J164" s="54"/>
      <c r="K164" s="58"/>
      <c r="L164" s="58"/>
      <c r="M164" s="54"/>
      <c r="N164" s="54"/>
      <c r="O164" s="54" t="str">
        <f>IF(A164="","",IF(N164="已关闭","已关闭",IF(AND(K164&lt;&gt;"",K164&lt;TODAY()),"期限超過","正常")))</f>
      </c>
      <c r="P164" s="64"/>
      <c r="Q164" s="54"/>
      <c r="R164" s="58"/>
      <c r="S164" s="54"/>
    </row>
    <row r="165" ht="24" customHeight="true">
      <c r="A165" s="54"/>
      <c r="B165" s="54"/>
      <c r="C165" s="58"/>
      <c r="D165" s="54"/>
      <c r="E165" s="54"/>
      <c r="F165" s="54"/>
      <c r="G165" s="54"/>
      <c r="H165" s="54"/>
      <c r="I165" s="54"/>
      <c r="J165" s="54"/>
      <c r="K165" s="58"/>
      <c r="L165" s="58"/>
      <c r="M165" s="54"/>
      <c r="N165" s="54"/>
      <c r="O165" s="54" t="str">
        <f>IF(A165="","",IF(N165="已关闭","已关闭",IF(AND(K165&lt;&gt;"",K165&lt;TODAY()),"期限超過","正常")))</f>
      </c>
      <c r="P165" s="64"/>
      <c r="Q165" s="54"/>
      <c r="R165" s="58"/>
      <c r="S165" s="54"/>
    </row>
    <row r="166" ht="24" customHeight="true">
      <c r="A166" s="54"/>
      <c r="B166" s="54"/>
      <c r="C166" s="58"/>
      <c r="D166" s="54"/>
      <c r="E166" s="54"/>
      <c r="F166" s="54"/>
      <c r="G166" s="54"/>
      <c r="H166" s="54"/>
      <c r="I166" s="54"/>
      <c r="J166" s="54"/>
      <c r="K166" s="58"/>
      <c r="L166" s="58"/>
      <c r="M166" s="54"/>
      <c r="N166" s="54"/>
      <c r="O166" s="54" t="str">
        <f>IF(A166="","",IF(N166="已关闭","已关闭",IF(AND(K166&lt;&gt;"",K166&lt;TODAY()),"期限超過","正常")))</f>
      </c>
      <c r="P166" s="64"/>
      <c r="Q166" s="54"/>
      <c r="R166" s="58"/>
      <c r="S166" s="54"/>
    </row>
    <row r="167" ht="24" customHeight="true">
      <c r="A167" s="54"/>
      <c r="B167" s="54"/>
      <c r="C167" s="58"/>
      <c r="D167" s="54"/>
      <c r="E167" s="54"/>
      <c r="F167" s="54"/>
      <c r="G167" s="54"/>
      <c r="H167" s="54"/>
      <c r="I167" s="54"/>
      <c r="J167" s="54"/>
      <c r="K167" s="58"/>
      <c r="L167" s="58"/>
      <c r="M167" s="54"/>
      <c r="N167" s="54"/>
      <c r="O167" s="54" t="str">
        <f>IF(A167="","",IF(N167="已关闭","已关闭",IF(AND(K167&lt;&gt;"",K167&lt;TODAY()),"期限超過","正常")))</f>
      </c>
      <c r="P167" s="64"/>
      <c r="Q167" s="54"/>
      <c r="R167" s="58"/>
      <c r="S167" s="54"/>
    </row>
    <row r="168" ht="24" customHeight="true">
      <c r="A168" s="54"/>
      <c r="B168" s="54"/>
      <c r="C168" s="58"/>
      <c r="D168" s="54"/>
      <c r="E168" s="54"/>
      <c r="F168" s="54"/>
      <c r="G168" s="54"/>
      <c r="H168" s="54"/>
      <c r="I168" s="54"/>
      <c r="J168" s="54"/>
      <c r="K168" s="58"/>
      <c r="L168" s="58"/>
      <c r="M168" s="54"/>
      <c r="N168" s="54"/>
      <c r="O168" s="54" t="str">
        <f>IF(A168="","",IF(N168="已关闭","已关闭",IF(AND(K168&lt;&gt;"",K168&lt;TODAY()),"期限超過","正常")))</f>
      </c>
      <c r="P168" s="64"/>
      <c r="Q168" s="54"/>
      <c r="R168" s="58"/>
      <c r="S168" s="54"/>
    </row>
    <row r="169" ht="24" customHeight="true">
      <c r="A169" s="54"/>
      <c r="B169" s="54"/>
      <c r="C169" s="58"/>
      <c r="D169" s="54"/>
      <c r="E169" s="54"/>
      <c r="F169" s="54"/>
      <c r="G169" s="54"/>
      <c r="H169" s="54"/>
      <c r="I169" s="54"/>
      <c r="J169" s="54"/>
      <c r="K169" s="58"/>
      <c r="L169" s="58"/>
      <c r="M169" s="54"/>
      <c r="N169" s="54"/>
      <c r="O169" s="54" t="str">
        <f>IF(A169="","",IF(N169="已关闭","已关闭",IF(AND(K169&lt;&gt;"",K169&lt;TODAY()),"期限超過","正常")))</f>
      </c>
      <c r="P169" s="64"/>
      <c r="Q169" s="54"/>
      <c r="R169" s="58"/>
      <c r="S169" s="54"/>
    </row>
    <row r="170" ht="24" customHeight="true">
      <c r="A170" s="54"/>
      <c r="B170" s="54"/>
      <c r="C170" s="58"/>
      <c r="D170" s="54"/>
      <c r="E170" s="54"/>
      <c r="F170" s="54"/>
      <c r="G170" s="54"/>
      <c r="H170" s="54"/>
      <c r="I170" s="54"/>
      <c r="J170" s="54"/>
      <c r="K170" s="58"/>
      <c r="L170" s="58"/>
      <c r="M170" s="54"/>
      <c r="N170" s="54"/>
      <c r="O170" s="54" t="str">
        <f>IF(A170="","",IF(N170="已关闭","已关闭",IF(AND(K170&lt;&gt;"",K170&lt;TODAY()),"期限超過","正常")))</f>
      </c>
      <c r="P170" s="64"/>
      <c r="Q170" s="54"/>
      <c r="R170" s="58"/>
      <c r="S170" s="54"/>
    </row>
    <row r="171" ht="24" customHeight="true">
      <c r="A171" s="54"/>
      <c r="B171" s="54"/>
      <c r="C171" s="58"/>
      <c r="D171" s="54"/>
      <c r="E171" s="54"/>
      <c r="F171" s="54"/>
      <c r="G171" s="54"/>
      <c r="H171" s="54"/>
      <c r="I171" s="54"/>
      <c r="J171" s="54"/>
      <c r="K171" s="58"/>
      <c r="L171" s="58"/>
      <c r="M171" s="54"/>
      <c r="N171" s="54"/>
      <c r="O171" s="54" t="str">
        <f>IF(A171="","",IF(N171="已关闭","已关闭",IF(AND(K171&lt;&gt;"",K171&lt;TODAY()),"期限超過","正常")))</f>
      </c>
      <c r="P171" s="64"/>
      <c r="Q171" s="54"/>
      <c r="R171" s="58"/>
      <c r="S171" s="54"/>
    </row>
    <row r="172" ht="24" customHeight="true">
      <c r="A172" s="54"/>
      <c r="B172" s="54"/>
      <c r="C172" s="58"/>
      <c r="D172" s="54"/>
      <c r="E172" s="54"/>
      <c r="F172" s="54"/>
      <c r="G172" s="54"/>
      <c r="H172" s="54"/>
      <c r="I172" s="54"/>
      <c r="J172" s="54"/>
      <c r="K172" s="58"/>
      <c r="L172" s="58"/>
      <c r="M172" s="54"/>
      <c r="N172" s="54"/>
      <c r="O172" s="54" t="str">
        <f>IF(A172="","",IF(N172="已关闭","已关闭",IF(AND(K172&lt;&gt;"",K172&lt;TODAY()),"期限超過","正常")))</f>
      </c>
      <c r="P172" s="64"/>
      <c r="Q172" s="54"/>
      <c r="R172" s="58"/>
      <c r="S172" s="54"/>
    </row>
    <row r="173" ht="24" customHeight="true">
      <c r="A173" s="54"/>
      <c r="B173" s="54"/>
      <c r="C173" s="58"/>
      <c r="D173" s="54"/>
      <c r="E173" s="54"/>
      <c r="F173" s="54"/>
      <c r="G173" s="54"/>
      <c r="H173" s="54"/>
      <c r="I173" s="54"/>
      <c r="J173" s="54"/>
      <c r="K173" s="58"/>
      <c r="L173" s="58"/>
      <c r="M173" s="54"/>
      <c r="N173" s="54"/>
      <c r="O173" s="54" t="str">
        <f>IF(A173="","",IF(N173="已关闭","已关闭",IF(AND(K173&lt;&gt;"",K173&lt;TODAY()),"期限超過","正常")))</f>
      </c>
      <c r="P173" s="64"/>
      <c r="Q173" s="54"/>
      <c r="R173" s="58"/>
      <c r="S173" s="54"/>
    </row>
    <row r="174" ht="24" customHeight="true">
      <c r="A174" s="54"/>
      <c r="B174" s="54"/>
      <c r="C174" s="58"/>
      <c r="D174" s="54"/>
      <c r="E174" s="54"/>
      <c r="F174" s="54"/>
      <c r="G174" s="54"/>
      <c r="H174" s="54"/>
      <c r="I174" s="54"/>
      <c r="J174" s="54"/>
      <c r="K174" s="58"/>
      <c r="L174" s="58"/>
      <c r="M174" s="54"/>
      <c r="N174" s="54"/>
      <c r="O174" s="54" t="str">
        <f>IF(A174="","",IF(N174="已关闭","已关闭",IF(AND(K174&lt;&gt;"",K174&lt;TODAY()),"期限超過","正常")))</f>
      </c>
      <c r="P174" s="64"/>
      <c r="Q174" s="54"/>
      <c r="R174" s="58"/>
      <c r="S174" s="54"/>
    </row>
    <row r="175" ht="24" customHeight="true">
      <c r="A175" s="54"/>
      <c r="B175" s="54"/>
      <c r="C175" s="58"/>
      <c r="D175" s="54"/>
      <c r="E175" s="54"/>
      <c r="F175" s="54"/>
      <c r="G175" s="54"/>
      <c r="H175" s="54"/>
      <c r="I175" s="54"/>
      <c r="J175" s="54"/>
      <c r="K175" s="58"/>
      <c r="L175" s="58"/>
      <c r="M175" s="54"/>
      <c r="N175" s="54"/>
      <c r="O175" s="54" t="str">
        <f>IF(A175="","",IF(N175="已关闭","已关闭",IF(AND(K175&lt;&gt;"",K175&lt;TODAY()),"期限超過","正常")))</f>
      </c>
      <c r="P175" s="64"/>
      <c r="Q175" s="54"/>
      <c r="R175" s="58"/>
      <c r="S175" s="54"/>
    </row>
    <row r="176" ht="24" customHeight="true">
      <c r="A176" s="54"/>
      <c r="B176" s="54"/>
      <c r="C176" s="58"/>
      <c r="D176" s="54"/>
      <c r="E176" s="54"/>
      <c r="F176" s="54"/>
      <c r="G176" s="54"/>
      <c r="H176" s="54"/>
      <c r="I176" s="54"/>
      <c r="J176" s="54"/>
      <c r="K176" s="58"/>
      <c r="L176" s="58"/>
      <c r="M176" s="54"/>
      <c r="N176" s="54"/>
      <c r="O176" s="54" t="str">
        <f>IF(A176="","",IF(N176="已关闭","已关闭",IF(AND(K176&lt;&gt;"",K176&lt;TODAY()),"期限超過","正常")))</f>
      </c>
      <c r="P176" s="64"/>
      <c r="Q176" s="54"/>
      <c r="R176" s="58"/>
      <c r="S176" s="54"/>
    </row>
    <row r="177" ht="24" customHeight="true">
      <c r="A177" s="54"/>
      <c r="B177" s="54"/>
      <c r="C177" s="58"/>
      <c r="D177" s="54"/>
      <c r="E177" s="54"/>
      <c r="F177" s="54"/>
      <c r="G177" s="54"/>
      <c r="H177" s="54"/>
      <c r="I177" s="54"/>
      <c r="J177" s="54"/>
      <c r="K177" s="58"/>
      <c r="L177" s="58"/>
      <c r="M177" s="54"/>
      <c r="N177" s="54"/>
      <c r="O177" s="54" t="str">
        <f>IF(A177="","",IF(N177="已关闭","已关闭",IF(AND(K177&lt;&gt;"",K177&lt;TODAY()),"期限超過","正常")))</f>
      </c>
      <c r="P177" s="64"/>
      <c r="Q177" s="54"/>
      <c r="R177" s="58"/>
      <c r="S177" s="54"/>
    </row>
    <row r="178" ht="24" customHeight="true">
      <c r="A178" s="54"/>
      <c r="B178" s="54"/>
      <c r="C178" s="58"/>
      <c r="D178" s="54"/>
      <c r="E178" s="54"/>
      <c r="F178" s="54"/>
      <c r="G178" s="54"/>
      <c r="H178" s="54"/>
      <c r="I178" s="54"/>
      <c r="J178" s="54"/>
      <c r="K178" s="58"/>
      <c r="L178" s="58"/>
      <c r="M178" s="54"/>
      <c r="N178" s="54"/>
      <c r="O178" s="54" t="str">
        <f>IF(A178="","",IF(N178="已关闭","已关闭",IF(AND(K178&lt;&gt;"",K178&lt;TODAY()),"期限超過","正常")))</f>
      </c>
      <c r="P178" s="64"/>
      <c r="Q178" s="54"/>
      <c r="R178" s="58"/>
      <c r="S178" s="54"/>
    </row>
    <row r="179" ht="24" customHeight="true">
      <c r="A179" s="54"/>
      <c r="B179" s="54"/>
      <c r="C179" s="58"/>
      <c r="D179" s="54"/>
      <c r="E179" s="54"/>
      <c r="F179" s="54"/>
      <c r="G179" s="54"/>
      <c r="H179" s="54"/>
      <c r="I179" s="54"/>
      <c r="J179" s="54"/>
      <c r="K179" s="58"/>
      <c r="L179" s="58"/>
      <c r="M179" s="54"/>
      <c r="N179" s="54"/>
      <c r="O179" s="54" t="str">
        <f>IF(A179="","",IF(N179="已关闭","已关闭",IF(AND(K179&lt;&gt;"",K179&lt;TODAY()),"期限超過","正常")))</f>
      </c>
      <c r="P179" s="64"/>
      <c r="Q179" s="54"/>
      <c r="R179" s="58"/>
      <c r="S179" s="54"/>
    </row>
    <row r="180" ht="24" customHeight="true">
      <c r="A180" s="54"/>
      <c r="B180" s="54"/>
      <c r="C180" s="58"/>
      <c r="D180" s="54"/>
      <c r="E180" s="54"/>
      <c r="F180" s="54"/>
      <c r="G180" s="54"/>
      <c r="H180" s="54"/>
      <c r="I180" s="54"/>
      <c r="J180" s="54"/>
      <c r="K180" s="58"/>
      <c r="L180" s="58"/>
      <c r="M180" s="54"/>
      <c r="N180" s="54"/>
      <c r="O180" s="54" t="str">
        <f>IF(A180="","",IF(N180="已关闭","已关闭",IF(AND(K180&lt;&gt;"",K180&lt;TODAY()),"期限超過","正常")))</f>
      </c>
      <c r="P180" s="64"/>
      <c r="Q180" s="54"/>
      <c r="R180" s="58"/>
      <c r="S180" s="54"/>
    </row>
    <row r="181" ht="24" customHeight="true">
      <c r="A181" s="54"/>
      <c r="B181" s="54"/>
      <c r="C181" s="58"/>
      <c r="D181" s="54"/>
      <c r="E181" s="54"/>
      <c r="F181" s="54"/>
      <c r="G181" s="54"/>
      <c r="H181" s="54"/>
      <c r="I181" s="54"/>
      <c r="J181" s="54"/>
      <c r="K181" s="58"/>
      <c r="L181" s="58"/>
      <c r="M181" s="54"/>
      <c r="N181" s="54"/>
      <c r="O181" s="54" t="str">
        <f>IF(A181="","",IF(N181="已关闭","已关闭",IF(AND(K181&lt;&gt;"",K181&lt;TODAY()),"期限超過","正常")))</f>
      </c>
      <c r="P181" s="64"/>
      <c r="Q181" s="54"/>
      <c r="R181" s="58"/>
      <c r="S181" s="54"/>
    </row>
    <row r="182" ht="24" customHeight="true">
      <c r="A182" s="54"/>
      <c r="B182" s="54"/>
      <c r="C182" s="58"/>
      <c r="D182" s="54"/>
      <c r="E182" s="54"/>
      <c r="F182" s="54"/>
      <c r="G182" s="54"/>
      <c r="H182" s="54"/>
      <c r="I182" s="54"/>
      <c r="J182" s="54"/>
      <c r="K182" s="58"/>
      <c r="L182" s="58"/>
      <c r="M182" s="54"/>
      <c r="N182" s="54"/>
      <c r="O182" s="54" t="str">
        <f>IF(A182="","",IF(N182="已关闭","已关闭",IF(AND(K182&lt;&gt;"",K182&lt;TODAY()),"期限超過","正常")))</f>
      </c>
      <c r="P182" s="64"/>
      <c r="Q182" s="54"/>
      <c r="R182" s="58"/>
      <c r="S182" s="54"/>
    </row>
    <row r="183" ht="24" customHeight="true">
      <c r="A183" s="54"/>
      <c r="B183" s="54"/>
      <c r="C183" s="58"/>
      <c r="D183" s="54"/>
      <c r="E183" s="54"/>
      <c r="F183" s="54"/>
      <c r="G183" s="54"/>
      <c r="H183" s="54"/>
      <c r="I183" s="54"/>
      <c r="J183" s="54"/>
      <c r="K183" s="58"/>
      <c r="L183" s="58"/>
      <c r="M183" s="54"/>
      <c r="N183" s="54"/>
      <c r="O183" s="54" t="str">
        <f>IF(A183="","",IF(N183="已关闭","已关闭",IF(AND(K183&lt;&gt;"",K183&lt;TODAY()),"期限超過","正常")))</f>
      </c>
      <c r="P183" s="64"/>
      <c r="Q183" s="54"/>
      <c r="R183" s="58"/>
      <c r="S183" s="54"/>
    </row>
    <row r="184" ht="24" customHeight="true">
      <c r="A184" s="54"/>
      <c r="B184" s="54"/>
      <c r="C184" s="58"/>
      <c r="D184" s="54"/>
      <c r="E184" s="54"/>
      <c r="F184" s="54"/>
      <c r="G184" s="54"/>
      <c r="H184" s="54"/>
      <c r="I184" s="54"/>
      <c r="J184" s="54"/>
      <c r="K184" s="58"/>
      <c r="L184" s="58"/>
      <c r="M184" s="54"/>
      <c r="N184" s="54"/>
      <c r="O184" s="54" t="str">
        <f>IF(A184="","",IF(N184="已关闭","已关闭",IF(AND(K184&lt;&gt;"",K184&lt;TODAY()),"期限超過","正常")))</f>
      </c>
      <c r="P184" s="64"/>
      <c r="Q184" s="54"/>
      <c r="R184" s="58"/>
      <c r="S184" s="54"/>
    </row>
    <row r="185" ht="24" customHeight="true">
      <c r="A185" s="54"/>
      <c r="B185" s="54"/>
      <c r="C185" s="58"/>
      <c r="D185" s="54"/>
      <c r="E185" s="54"/>
      <c r="F185" s="54"/>
      <c r="G185" s="54"/>
      <c r="H185" s="54"/>
      <c r="I185" s="54"/>
      <c r="J185" s="54"/>
      <c r="K185" s="58"/>
      <c r="L185" s="58"/>
      <c r="M185" s="54"/>
      <c r="N185" s="54"/>
      <c r="O185" s="54" t="str">
        <f>IF(A185="","",IF(N185="已关闭","已关闭",IF(AND(K185&lt;&gt;"",K185&lt;TODAY()),"期限超過","正常")))</f>
      </c>
      <c r="P185" s="64"/>
      <c r="Q185" s="54"/>
      <c r="R185" s="58"/>
      <c r="S185" s="54"/>
    </row>
    <row r="186" ht="24" customHeight="true">
      <c r="A186" s="54"/>
      <c r="B186" s="54"/>
      <c r="C186" s="58"/>
      <c r="D186" s="54"/>
      <c r="E186" s="54"/>
      <c r="F186" s="54"/>
      <c r="G186" s="54"/>
      <c r="H186" s="54"/>
      <c r="I186" s="54"/>
      <c r="J186" s="54"/>
      <c r="K186" s="58"/>
      <c r="L186" s="58"/>
      <c r="M186" s="54"/>
      <c r="N186" s="54"/>
      <c r="O186" s="54" t="str">
        <f>IF(A186="","",IF(N186="已关闭","已关闭",IF(AND(K186&lt;&gt;"",K186&lt;TODAY()),"期限超過","正常")))</f>
      </c>
      <c r="P186" s="64"/>
      <c r="Q186" s="54"/>
      <c r="R186" s="58"/>
      <c r="S186" s="54"/>
    </row>
    <row r="187" ht="24" customHeight="true">
      <c r="A187" s="54"/>
      <c r="B187" s="54"/>
      <c r="C187" s="58"/>
      <c r="D187" s="54"/>
      <c r="E187" s="54"/>
      <c r="F187" s="54"/>
      <c r="G187" s="54"/>
      <c r="H187" s="54"/>
      <c r="I187" s="54"/>
      <c r="J187" s="54"/>
      <c r="K187" s="58"/>
      <c r="L187" s="58"/>
      <c r="M187" s="54"/>
      <c r="N187" s="54"/>
      <c r="O187" s="54" t="str">
        <f>IF(A187="","",IF(N187="已关闭","已关闭",IF(AND(K187&lt;&gt;"",K187&lt;TODAY()),"期限超過","正常")))</f>
      </c>
      <c r="P187" s="64"/>
      <c r="Q187" s="54"/>
      <c r="R187" s="58"/>
      <c r="S187" s="54"/>
    </row>
    <row r="188" ht="24" customHeight="true">
      <c r="A188" s="54"/>
      <c r="B188" s="54"/>
      <c r="C188" s="58"/>
      <c r="D188" s="54"/>
      <c r="E188" s="54"/>
      <c r="F188" s="54"/>
      <c r="G188" s="54"/>
      <c r="H188" s="54"/>
      <c r="I188" s="54"/>
      <c r="J188" s="54"/>
      <c r="K188" s="58"/>
      <c r="L188" s="58"/>
      <c r="M188" s="54"/>
      <c r="N188" s="54"/>
      <c r="O188" s="54" t="str">
        <f>IF(A188="","",IF(N188="已关闭","已关闭",IF(AND(K188&lt;&gt;"",K188&lt;TODAY()),"期限超過","正常")))</f>
      </c>
      <c r="P188" s="64"/>
      <c r="Q188" s="54"/>
      <c r="R188" s="58"/>
      <c r="S188" s="54"/>
    </row>
    <row r="189" ht="24" customHeight="true">
      <c r="A189" s="54"/>
      <c r="B189" s="54"/>
      <c r="C189" s="58"/>
      <c r="D189" s="54"/>
      <c r="E189" s="54"/>
      <c r="F189" s="54"/>
      <c r="G189" s="54"/>
      <c r="H189" s="54"/>
      <c r="I189" s="54"/>
      <c r="J189" s="54"/>
      <c r="K189" s="58"/>
      <c r="L189" s="58"/>
      <c r="M189" s="54"/>
      <c r="N189" s="54"/>
      <c r="O189" s="54" t="str">
        <f>IF(A189="","",IF(N189="已关闭","已关闭",IF(AND(K189&lt;&gt;"",K189&lt;TODAY()),"期限超過","正常")))</f>
      </c>
      <c r="P189" s="64"/>
      <c r="Q189" s="54"/>
      <c r="R189" s="58"/>
      <c r="S189" s="54"/>
    </row>
    <row r="190" ht="24" customHeight="true">
      <c r="A190" s="54"/>
      <c r="B190" s="54"/>
      <c r="C190" s="58"/>
      <c r="D190" s="54"/>
      <c r="E190" s="54"/>
      <c r="F190" s="54"/>
      <c r="G190" s="54"/>
      <c r="H190" s="54"/>
      <c r="I190" s="54"/>
      <c r="J190" s="54"/>
      <c r="K190" s="58"/>
      <c r="L190" s="58"/>
      <c r="M190" s="54"/>
      <c r="N190" s="54"/>
      <c r="O190" s="54" t="str">
        <f>IF(A190="","",IF(N190="已关闭","已关闭",IF(AND(K190&lt;&gt;"",K190&lt;TODAY()),"期限超過","正常")))</f>
      </c>
      <c r="P190" s="64"/>
      <c r="Q190" s="54"/>
      <c r="R190" s="58"/>
      <c r="S190" s="54"/>
    </row>
    <row r="191" ht="24" customHeight="true">
      <c r="A191" s="54"/>
      <c r="B191" s="54"/>
      <c r="C191" s="58"/>
      <c r="D191" s="54"/>
      <c r="E191" s="54"/>
      <c r="F191" s="54"/>
      <c r="G191" s="54"/>
      <c r="H191" s="54"/>
      <c r="I191" s="54"/>
      <c r="J191" s="54"/>
      <c r="K191" s="58"/>
      <c r="L191" s="58"/>
      <c r="M191" s="54"/>
      <c r="N191" s="54"/>
      <c r="O191" s="54" t="str">
        <f>IF(A191="","",IF(N191="已关闭","已关闭",IF(AND(K191&lt;&gt;"",K191&lt;TODAY()),"期限超過","正常")))</f>
      </c>
      <c r="P191" s="64"/>
      <c r="Q191" s="54"/>
      <c r="R191" s="58"/>
      <c r="S191" s="54"/>
    </row>
    <row r="192" ht="24" customHeight="true">
      <c r="A192" s="54"/>
      <c r="B192" s="54"/>
      <c r="C192" s="58"/>
      <c r="D192" s="54"/>
      <c r="E192" s="54"/>
      <c r="F192" s="54"/>
      <c r="G192" s="54"/>
      <c r="H192" s="54"/>
      <c r="I192" s="54"/>
      <c r="J192" s="54"/>
      <c r="K192" s="58"/>
      <c r="L192" s="58"/>
      <c r="M192" s="54"/>
      <c r="N192" s="54"/>
      <c r="O192" s="54" t="str">
        <f>IF(A192="","",IF(N192="已关闭","已关闭",IF(AND(K192&lt;&gt;"",K192&lt;TODAY()),"期限超過","正常")))</f>
      </c>
      <c r="P192" s="64"/>
      <c r="Q192" s="54"/>
      <c r="R192" s="58"/>
      <c r="S192" s="54"/>
    </row>
    <row r="193" ht="24" customHeight="true">
      <c r="A193" s="54"/>
      <c r="B193" s="54"/>
      <c r="C193" s="58"/>
      <c r="D193" s="54"/>
      <c r="E193" s="54"/>
      <c r="F193" s="54"/>
      <c r="G193" s="54"/>
      <c r="H193" s="54"/>
      <c r="I193" s="54"/>
      <c r="J193" s="54"/>
      <c r="K193" s="58"/>
      <c r="L193" s="58"/>
      <c r="M193" s="54"/>
      <c r="N193" s="54"/>
      <c r="O193" s="54" t="str">
        <f>IF(A193="","",IF(N193="已关闭","已关闭",IF(AND(K193&lt;&gt;"",K193&lt;TODAY()),"期限超過","正常")))</f>
      </c>
      <c r="P193" s="64"/>
      <c r="Q193" s="54"/>
      <c r="R193" s="58"/>
      <c r="S193" s="54"/>
    </row>
    <row r="194" ht="24" customHeight="true">
      <c r="A194" s="54"/>
      <c r="B194" s="54"/>
      <c r="C194" s="58"/>
      <c r="D194" s="54"/>
      <c r="E194" s="54"/>
      <c r="F194" s="54"/>
      <c r="G194" s="54"/>
      <c r="H194" s="54"/>
      <c r="I194" s="54"/>
      <c r="J194" s="54"/>
      <c r="K194" s="58"/>
      <c r="L194" s="58"/>
      <c r="M194" s="54"/>
      <c r="N194" s="54"/>
      <c r="O194" s="54" t="str">
        <f>IF(A194="","",IF(N194="已关闭","已关闭",IF(AND(K194&lt;&gt;"",K194&lt;TODAY()),"期限超過","正常")))</f>
      </c>
      <c r="P194" s="64"/>
      <c r="Q194" s="54"/>
      <c r="R194" s="58"/>
      <c r="S194" s="54"/>
    </row>
    <row r="195" ht="24" customHeight="true">
      <c r="A195" s="54"/>
      <c r="B195" s="54"/>
      <c r="C195" s="58"/>
      <c r="D195" s="54"/>
      <c r="E195" s="54"/>
      <c r="F195" s="54"/>
      <c r="G195" s="54"/>
      <c r="H195" s="54"/>
      <c r="I195" s="54"/>
      <c r="J195" s="54"/>
      <c r="K195" s="58"/>
      <c r="L195" s="58"/>
      <c r="M195" s="54"/>
      <c r="N195" s="54"/>
      <c r="O195" s="54" t="str">
        <f>IF(A195="","",IF(N195="已关闭","已关闭",IF(AND(K195&lt;&gt;"",K195&lt;TODAY()),"期限超過","正常")))</f>
      </c>
      <c r="P195" s="64"/>
      <c r="Q195" s="54"/>
      <c r="R195" s="58"/>
      <c r="S195" s="54"/>
    </row>
    <row r="196" ht="24" customHeight="true">
      <c r="A196" s="54"/>
      <c r="B196" s="54"/>
      <c r="C196" s="58"/>
      <c r="D196" s="54"/>
      <c r="E196" s="54"/>
      <c r="F196" s="54"/>
      <c r="G196" s="54"/>
      <c r="H196" s="54"/>
      <c r="I196" s="54"/>
      <c r="J196" s="54"/>
      <c r="K196" s="58"/>
      <c r="L196" s="58"/>
      <c r="M196" s="54"/>
      <c r="N196" s="54"/>
      <c r="O196" s="54" t="str">
        <f>IF(A196="","",IF(N196="已关闭","已关闭",IF(AND(K196&lt;&gt;"",K196&lt;TODAY()),"期限超過","正常")))</f>
      </c>
      <c r="P196" s="64"/>
      <c r="Q196" s="54"/>
      <c r="R196" s="58"/>
      <c r="S196" s="54"/>
    </row>
    <row r="197" ht="24" customHeight="true">
      <c r="A197" s="54"/>
      <c r="B197" s="54"/>
      <c r="C197" s="58"/>
      <c r="D197" s="54"/>
      <c r="E197" s="54"/>
      <c r="F197" s="54"/>
      <c r="G197" s="54"/>
      <c r="H197" s="54"/>
      <c r="I197" s="54"/>
      <c r="J197" s="54"/>
      <c r="K197" s="58"/>
      <c r="L197" s="58"/>
      <c r="M197" s="54"/>
      <c r="N197" s="54"/>
      <c r="O197" s="54" t="str">
        <f>IF(A197="","",IF(N197="已关闭","已关闭",IF(AND(K197&lt;&gt;"",K197&lt;TODAY()),"期限超過","正常")))</f>
      </c>
      <c r="P197" s="64"/>
      <c r="Q197" s="54"/>
      <c r="R197" s="58"/>
      <c r="S197" s="54"/>
    </row>
    <row r="198" ht="24" customHeight="true">
      <c r="A198" s="54"/>
      <c r="B198" s="54"/>
      <c r="C198" s="58"/>
      <c r="D198" s="54"/>
      <c r="E198" s="54"/>
      <c r="F198" s="54"/>
      <c r="G198" s="54"/>
      <c r="H198" s="54"/>
      <c r="I198" s="54"/>
      <c r="J198" s="54"/>
      <c r="K198" s="58"/>
      <c r="L198" s="58"/>
      <c r="M198" s="54"/>
      <c r="N198" s="54"/>
      <c r="O198" s="54" t="str">
        <f>IF(A198="","",IF(N198="已关闭","已关闭",IF(AND(K198&lt;&gt;"",K198&lt;TODAY()),"期限超過","正常")))</f>
      </c>
      <c r="P198" s="64"/>
      <c r="Q198" s="54"/>
      <c r="R198" s="58"/>
      <c r="S198" s="54"/>
    </row>
    <row r="199" ht="24" customHeight="true">
      <c r="A199" s="54"/>
      <c r="B199" s="54"/>
      <c r="C199" s="58"/>
      <c r="D199" s="54"/>
      <c r="E199" s="54"/>
      <c r="F199" s="54"/>
      <c r="G199" s="54"/>
      <c r="H199" s="54"/>
      <c r="I199" s="54"/>
      <c r="J199" s="54"/>
      <c r="K199" s="58"/>
      <c r="L199" s="58"/>
      <c r="M199" s="54"/>
      <c r="N199" s="54"/>
      <c r="O199" s="54" t="str">
        <f>IF(A199="","",IF(N199="已关闭","已关闭",IF(AND(K199&lt;&gt;"",K199&lt;TODAY()),"期限超過","正常")))</f>
      </c>
      <c r="P199" s="64"/>
      <c r="Q199" s="54"/>
      <c r="R199" s="58"/>
      <c r="S199" s="54"/>
    </row>
    <row r="200" ht="24" customHeight="true">
      <c r="A200" s="54"/>
      <c r="B200" s="54"/>
      <c r="C200" s="58"/>
      <c r="D200" s="54"/>
      <c r="E200" s="54"/>
      <c r="F200" s="54"/>
      <c r="G200" s="54"/>
      <c r="H200" s="54"/>
      <c r="I200" s="54"/>
      <c r="J200" s="54"/>
      <c r="K200" s="58"/>
      <c r="L200" s="58"/>
      <c r="M200" s="54"/>
      <c r="N200" s="54"/>
      <c r="O200" s="54" t="str">
        <f>IF(A200="","",IF(N200="已关闭","已关闭",IF(AND(K200&lt;&gt;"",K200&lt;TODAY()),"期限超過","正常")))</f>
      </c>
      <c r="P200" s="64"/>
      <c r="Q200" s="54"/>
      <c r="R200" s="58"/>
      <c r="S200" s="54"/>
    </row>
    <row r="201" ht="24" customHeight="true">
      <c r="A201" s="54"/>
      <c r="B201" s="54"/>
      <c r="C201" s="58"/>
      <c r="D201" s="54"/>
      <c r="E201" s="54"/>
      <c r="F201" s="54"/>
      <c r="G201" s="54"/>
      <c r="H201" s="54"/>
      <c r="I201" s="54"/>
      <c r="J201" s="54"/>
      <c r="K201" s="58"/>
      <c r="L201" s="58"/>
      <c r="M201" s="54"/>
      <c r="N201" s="54"/>
      <c r="O201" s="54" t="str">
        <f>IF(A201="","",IF(N201="已关闭","已关闭",IF(AND(K201&lt;&gt;"",K201&lt;TODAY()),"期限超過","正常")))</f>
      </c>
      <c r="P201" s="64"/>
      <c r="Q201" s="54"/>
      <c r="R201" s="58"/>
      <c r="S201" s="54"/>
    </row>
    <row r="202" ht="24" customHeight="true">
      <c r="A202" s="54"/>
      <c r="B202" s="54"/>
      <c r="C202" s="58"/>
      <c r="D202" s="54"/>
      <c r="E202" s="54"/>
      <c r="F202" s="54"/>
      <c r="G202" s="54"/>
      <c r="H202" s="54"/>
      <c r="I202" s="54"/>
      <c r="J202" s="54"/>
      <c r="K202" s="58"/>
      <c r="L202" s="58"/>
      <c r="M202" s="54"/>
      <c r="N202" s="54"/>
      <c r="O202" s="54" t="str">
        <f>IF(A202="","",IF(N202="已关闭","已关闭",IF(AND(K202&lt;&gt;"",K202&lt;TODAY()),"期限超過","正常")))</f>
      </c>
      <c r="P202" s="64"/>
      <c r="Q202" s="54"/>
      <c r="R202" s="58"/>
      <c r="S202" s="54"/>
    </row>
    <row r="203" ht="24" customHeight="true">
      <c r="A203" s="54"/>
      <c r="B203" s="54"/>
      <c r="C203" s="58"/>
      <c r="D203" s="54"/>
      <c r="E203" s="54"/>
      <c r="F203" s="54"/>
      <c r="G203" s="54"/>
      <c r="H203" s="54"/>
      <c r="I203" s="54"/>
      <c r="J203" s="54"/>
      <c r="K203" s="58"/>
      <c r="L203" s="58"/>
      <c r="M203" s="54"/>
      <c r="N203" s="54"/>
      <c r="O203" s="54" t="str">
        <f>IF(A203="","",IF(N203="已关闭","已关闭",IF(AND(K203&lt;&gt;"",K203&lt;TODAY()),"期限超過","正常")))</f>
      </c>
      <c r="P203" s="64"/>
      <c r="Q203" s="54"/>
      <c r="R203" s="58"/>
      <c r="S203" s="54"/>
    </row>
    <row r="204" ht="24" customHeight="true">
      <c r="A204" s="54"/>
      <c r="B204" s="54"/>
      <c r="C204" s="58"/>
      <c r="D204" s="54"/>
      <c r="E204" s="54"/>
      <c r="F204" s="54"/>
      <c r="G204" s="54"/>
      <c r="H204" s="54"/>
      <c r="I204" s="54"/>
      <c r="J204" s="54"/>
      <c r="K204" s="58"/>
      <c r="L204" s="58"/>
      <c r="M204" s="54"/>
      <c r="N204" s="54"/>
      <c r="O204" s="54" t="str">
        <f>IF(A204="","",IF(N204="已关闭","已关闭",IF(AND(K204&lt;&gt;"",K204&lt;TODAY()),"期限超過","正常")))</f>
      </c>
      <c r="P204" s="64"/>
      <c r="Q204" s="54"/>
      <c r="R204" s="58"/>
      <c r="S204" s="54"/>
    </row>
  </sheetData>
  <mergeCells count="2">
    <mergeCell ref="A1:S1"/>
    <mergeCell ref="A2:S2"/>
  </mergeCells>
  <conditionalFormatting sqref="E5:E204">
    <cfRule type="containsText" dxfId="12" priority="1" operator="containsText" text="关键">
      <formula>NOT(ISERROR(SEARCH("关键",E5)))</formula>
    </cfRule>
  </conditionalFormatting>
  <conditionalFormatting sqref="N5:N204">
    <cfRule type="containsText" dxfId="13" priority="2" operator="containsText" text="开放">
      <formula>NOT(ISERROR(SEARCH("开放",N5)))</formula>
    </cfRule>
    <cfRule type="containsText" dxfId="15" priority="4" operator="containsText" text="已关闭">
      <formula>NOT(ISERROR(SEARCH("已关闭",N5)))</formula>
    </cfRule>
  </conditionalFormatting>
  <conditionalFormatting sqref="O5:O204">
    <cfRule type="containsText" dxfId="14" priority="3" operator="containsText" text="期限超過">
      <formula>NOT(ISERROR(SEARCH("期限超過",O5)))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sqref="D5:D204" type="list">
      <formula1>"数量短少,数量溢出,外观破损,包装/标签异常,规格不符,证书缺失,温控/效期异常,质量不合格,系统单据差异,其他"</formula1>
    </dataValidation>
    <dataValidation allowBlank="true" sqref="E5:E204" type="list">
      <formula1>"低,中,高,关键"</formula1>
    </dataValidation>
    <dataValidation allowBlank="true" sqref="J5:J204" type="list">
      <formula1>"接收,拒收,退货,隔离,让步接收,返工/返修,供应商补货,待定"</formula1>
    </dataValidation>
    <dataValidation allowBlank="true" sqref="N5:N204" type="list">
      <formula1>"开放,处理中,等待供应商,已关闭,取消"</formula1>
    </dataValidation>
  </dataValidations>
  <pageMargins left="0.7" right="0.7" top="0.75" bottom="0.75" header="0.3" footer="0.3"/>
  <tableParts count="1">
    <tablePart r:id="R8ea0891b67d040bd"/>
  </tableParts>
</worksheet>
</file>

<file path=xl/worksheets/sheet8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7" min="1" width="14"/>
  </cols>
  <sheetData>
    <row r="1" ht="32" customHeight="true">
      <c r="A1" s="8" t="str">
        <v>统计看板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4" customHeight="true">
      <c r="A2" s="18" t="str">
        <v>自动汇总收货批次、检验通过率、待上架、Offene Ausnahmen和分布情况。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/>
    <row r="4" ht="36" customHeight="true">
      <c r="A4" s="74" t="str">
        <v>总收货批次</v>
      </c>
      <c r="B4" s="78" t="n">
        <f>COUNTA('Woechentliches Packblatt'!A5:A204)</f>
        <v>8</v>
      </c>
      <c r="C4" s="74" t="str">
        <v>本月收货批次</v>
      </c>
      <c r="D4" s="78" t="n">
        <f>COUNTIFS('Woechentliches Packblatt'!B5:B204,"&gt;="&amp;DATE(YEAR(TODAY()),MONTH(TODAY()),1),'Woechentliches Packblatt'!B5:B204,"&lt;="&amp;EOMONTH(TODAY(),0))</f>
        <v>0</v>
      </c>
      <c r="E4" s="74" t="str">
        <v>检验通过率</v>
      </c>
      <c r="F4" s="80" t="n">
        <f>IFERROR((COUNTIF('Woechentliches Packblatt'!Y5:Y204,"合格")+COUNTIF('Woechentliches Packblatt'!Y5:Y204,"免检"))/COUNTA('Woechentliches Packblatt'!A5:A204),0)</f>
        <v>0.5</v>
      </c>
      <c r="G4" s="74" t="str">
        <v>待上架批次</v>
      </c>
      <c r="H4" s="78" t="n">
        <f>COUNTIFS('Woechentliches Packblatt'!AA5:AA204,"&lt;&gt;已上架",'Woechentliches Packblatt'!A5:A204,"&lt;&gt;")</f>
        <v>6</v>
      </c>
    </row>
    <row r="5" ht="36" customHeight="true">
      <c r="A5" s="74" t="str">
        <v>不Bestandene Lose</v>
      </c>
      <c r="B5" s="78" t="n">
        <f>COUNTIF('Woechentliches Packblatt'!Y5:Y204,"不合格")</f>
        <v>2</v>
      </c>
      <c r="C5" s="74" t="s">
        <v>119</v>
      </c>
      <c r="D5" s="78" t="n">
        <f>COUNTIFS('异常处理'!N5:N204,"&lt;&gt;Geschlossen",'异常处理'!A5:A204,"&lt;&gt;")</f>
        <v>3</v>
      </c>
      <c r="E5" s="74" t="str">
        <v>待Verarbeitete Anzahl合计</v>
      </c>
      <c r="F5" s="82" t="n">
        <f>SUM('Woechentliches Packblatt'!AD5:AD204)</f>
        <v>538</v>
      </c>
      <c r="G5" s="74" t="str">
        <v>期限超過事项</v>
      </c>
      <c r="H5" s="78" t="n">
        <f>COUNTIF('Woechentliches Packblatt'!AJ5:AJ204,"期限超過")+COUNTIF('异常处理'!O5:O204,"期限超過")</f>
        <v>6</v>
      </c>
    </row>
    <row r="6"/>
    <row r="7"/>
    <row r="8" ht="30" customHeight="true">
      <c r="A8" s="38" t="s">
        <v>87</v>
      </c>
      <c r="B8" s="38" t="s">
        <v>120</v>
      </c>
      <c r="D8" s="38" t="str">
        <v>業務シーン</v>
      </c>
      <c r="E8" s="38" t="s">
        <v>120</v>
      </c>
      <c r="G8" s="38" t="str">
        <v>仓库</v>
      </c>
      <c r="H8" s="38" t="str">
        <v>待上架/隔离批次</v>
      </c>
      <c r="J8" s="38" t="str">
        <v>异常状態</v>
      </c>
      <c r="K8" s="38" t="str">
        <v>数量</v>
      </c>
    </row>
    <row r="9" ht="21" customHeight="true">
      <c r="A9" s="42" t="str">
        <v>合格</v>
      </c>
      <c r="B9" s="42" t="n">
        <f>COUNTIF('Woechentliches Packblatt'!Y5:Y204,A9)</f>
        <v>4</v>
      </c>
      <c r="C9" s="42"/>
      <c r="D9" s="42" t="str">
        <v>常规采购</v>
      </c>
      <c r="E9" s="42" t="n">
        <f>COUNTIF('Woechentliches Packblatt'!L5:L204,D9)</f>
        <v>2</v>
      </c>
      <c r="F9" s="42"/>
      <c r="G9" s="42" t="str">
        <v>上海一仓</v>
      </c>
      <c r="H9" s="42" t="n">
        <f>COUNTIFS('Woechentliches Packblatt'!D5:D204,G9,'Woechentliches Packblatt'!AA5:AA204,"&lt;&gt;已上架",'Woechentliches Packblatt'!A5:A204,"&lt;&gt;")</f>
        <v>1</v>
      </c>
      <c r="I9" s="42"/>
      <c r="J9" s="42" t="s">
        <v>118</v>
      </c>
      <c r="K9" s="42" t="n">
        <f>COUNTIF('异常处理'!N5:N204,J9)</f>
        <v>1</v>
      </c>
    </row>
    <row r="10" ht="21" customHeight="true">
      <c r="A10" s="42" t="str">
        <v>不合格</v>
      </c>
      <c r="B10" s="42" t="n">
        <f>COUNTIF('Woechentliches Packblatt'!Y5:Y204,A10)</f>
        <v>2</v>
      </c>
      <c r="C10" s="42"/>
      <c r="D10" s="42" t="s">
        <v>80</v>
      </c>
      <c r="E10" s="42" t="n">
        <f>COUNTIF('Woechentliches Packblatt'!L5:L204,D10)</f>
        <v>0</v>
      </c>
      <c r="F10" s="42"/>
      <c r="G10" s="42" t="str">
        <v>北京中心仓</v>
      </c>
      <c r="H10" s="42" t="n">
        <f>COUNTIFS('Woechentliches Packblatt'!D5:D204,G10,'Woechentliches Packblatt'!AA5:AA204,"&lt;&gt;已上架",'Woechentliches Packblatt'!A5:A204,"&lt;&gt;")</f>
        <v>1</v>
      </c>
      <c r="I10" s="42"/>
      <c r="J10" s="42" t="str">
        <v>处理中</v>
      </c>
      <c r="K10" s="42" t="n">
        <f>COUNTIF('异常处理'!N5:N204,J10)</f>
        <v>1</v>
      </c>
    </row>
    <row r="11" ht="21" customHeight="true">
      <c r="A11" s="42" t="str">
        <v>让步接收</v>
      </c>
      <c r="B11" s="42" t="n">
        <f>COUNTIF('Woechentliches Packblatt'!Y5:Y204,A11)</f>
        <v>1</v>
      </c>
      <c r="C11" s="42"/>
      <c r="D11" s="42" t="s">
        <v>81</v>
      </c>
      <c r="E11" s="42" t="n">
        <f>COUNTIF('Woechentliches Packblatt'!L5:L204,D11)</f>
        <v>1</v>
      </c>
      <c r="F11" s="42"/>
      <c r="G11" s="42" t="str">
        <v>广州Regionales DC</v>
      </c>
      <c r="H11" s="42" t="n">
        <f>COUNTIFS('Woechentliches Packblatt'!D5:D204,G11,'Woechentliches Packblatt'!AA5:AA204,"&lt;&gt;已上架",'Woechentliches Packblatt'!A5:A204,"&lt;&gt;")</f>
        <v>1</v>
      </c>
      <c r="I11" s="42"/>
      <c r="J11" s="42" t="str">
        <v>等待供应商</v>
      </c>
      <c r="K11" s="42" t="n">
        <f>COUNTIF('异常处理'!N5:N204,J11)</f>
        <v>1</v>
      </c>
    </row>
    <row r="12" ht="21" customHeight="true">
      <c r="A12" s="42" t="str">
        <v>待复检</v>
      </c>
      <c r="B12" s="42" t="n">
        <f>COUNTIF('Woechentliches Packblatt'!Y5:Y204,A12)</f>
        <v>1</v>
      </c>
      <c r="C12" s="42"/>
      <c r="D12" s="42" t="s">
        <v>82</v>
      </c>
      <c r="E12" s="42" t="n">
        <f>COUNTIF('Woechentliches Packblatt'!L5:L204,D12)</f>
        <v>1</v>
      </c>
      <c r="F12" s="42"/>
      <c r="G12" s="42" t="str">
        <v>成都备件仓</v>
      </c>
      <c r="H12" s="42" t="n">
        <f>COUNTIFS('Woechentliches Packblatt'!D5:D204,G12,'Woechentliches Packblatt'!AA5:AA204,"&lt;&gt;已上架",'Woechentliches Packblatt'!A5:A204,"&lt;&gt;")</f>
        <v>0</v>
      </c>
      <c r="I12" s="42"/>
      <c r="J12" s="42" t="str">
        <v>已关闭</v>
      </c>
      <c r="K12" s="42" t="n">
        <f>COUNTIF('异常处理'!N5:N204,J12)</f>
        <v>1</v>
      </c>
    </row>
    <row r="13" ht="21" customHeight="true">
      <c r="A13" s="42" t="str">
        <v>免检</v>
      </c>
      <c r="B13" s="42" t="n">
        <f>COUNTIF('Woechentliches Packblatt'!Y5:Y204,A13)</f>
        <v>0</v>
      </c>
      <c r="C13" s="42"/>
      <c r="D13" s="42" t="str">
        <v>生产入库</v>
      </c>
      <c r="E13" s="42" t="n">
        <f>COUNTIF('Woechentliches Packblatt'!L5:L204,D13)</f>
        <v>1</v>
      </c>
      <c r="F13" s="42"/>
      <c r="G13" s="42" t="str">
        <v>天津冷链仓</v>
      </c>
      <c r="H13" s="42" t="n">
        <f>COUNTIFS('Woechentliches Packblatt'!D5:D204,G13,'Woechentliches Packblatt'!AA5:AA204,"&lt;&gt;已上架",'Woechentliches Packblatt'!A5:A204,"&lt;&gt;")</f>
        <v>1</v>
      </c>
      <c r="I13" s="42"/>
      <c r="J13" s="42" t="str">
        <v>取消</v>
      </c>
      <c r="K13" s="42" t="n">
        <f>COUNTIF('异常处理'!N5:N204,J13)</f>
        <v>0</v>
      </c>
    </row>
    <row r="14" ht="21" customHeight="true">
      <c r="A14" s="42"/>
      <c r="B14" s="42"/>
      <c r="C14" s="42"/>
      <c r="D14" s="42" t="str">
        <v>售后返修</v>
      </c>
      <c r="E14" s="42" t="n">
        <f>COUNTIF('Woechentliches Packblatt'!L5:L204,D14)</f>
        <v>1</v>
      </c>
      <c r="F14" s="42"/>
      <c r="G14" s="42" t="str">
        <v>Manufacturing Plant仓</v>
      </c>
      <c r="H14" s="42" t="n">
        <f>COUNTIFS('Woechentliches Packblatt'!D5:D204,G14,'Woechentliches Packblatt'!AA5:AA204,"&lt;&gt;已上架",'Woechentliches Packblatt'!A5:A204,"&lt;&gt;")</f>
        <v>1</v>
      </c>
      <c r="I14" s="42"/>
      <c r="J14" s="42"/>
      <c r="K14" s="42"/>
    </row>
    <row r="15" ht="21" customHeight="true">
      <c r="A15" s="42"/>
      <c r="B15" s="42"/>
      <c r="C15" s="42"/>
      <c r="D15" s="42" t="str">
        <v>客户来料</v>
      </c>
      <c r="E15" s="42" t="n">
        <f>COUNTIF('Woechentliches Packblatt'!L5:L204,D15)</f>
        <v>0</v>
      </c>
      <c r="F15" s="42"/>
      <c r="G15" s="42"/>
      <c r="H15" s="42"/>
      <c r="I15" s="42"/>
      <c r="J15" s="42"/>
      <c r="K15" s="42"/>
    </row>
    <row r="16" ht="21" customHeight="true">
      <c r="A16" s="42"/>
      <c r="B16" s="42"/>
      <c r="C16" s="42"/>
      <c r="D16" s="42" t="str">
        <v>冷链/温控</v>
      </c>
      <c r="E16" s="42" t="n">
        <f>COUNTIF('Woechentliches Packblatt'!L5:L204,D16)</f>
        <v>1</v>
      </c>
      <c r="F16" s="42"/>
      <c r="G16" s="42"/>
      <c r="H16" s="42"/>
      <c r="I16" s="42"/>
      <c r="J16" s="42"/>
      <c r="K16" s="42"/>
    </row>
    <row r="17" ht="21" customHeight="true">
      <c r="A17" s="42"/>
      <c r="B17" s="42"/>
      <c r="C17" s="42"/>
      <c r="D17" s="42" t="str">
        <v>寄售/VMI</v>
      </c>
      <c r="E17" s="42" t="n">
        <f>COUNTIF('Woechentliches Packblatt'!L5:L204,D17)</f>
        <v>1</v>
      </c>
      <c r="F17" s="42"/>
      <c r="G17" s="42"/>
      <c r="H17" s="42"/>
      <c r="I17" s="42"/>
      <c r="J17" s="42"/>
      <c r="K17" s="42"/>
    </row>
    <row r="18" ht="21" customHeight="true">
      <c r="A18" s="42"/>
      <c r="B18" s="42"/>
      <c r="C18" s="42"/>
      <c r="D18" s="42" t="str">
        <v>紧急补货</v>
      </c>
      <c r="E18" s="42" t="n">
        <f>COUNTIF('Woechentliches Packblatt'!L5:L204,D18)</f>
        <v>0</v>
      </c>
      <c r="F18" s="42"/>
      <c r="G18" s="42"/>
      <c r="H18" s="42"/>
      <c r="I18" s="42"/>
      <c r="J18" s="42"/>
      <c r="K18" s="42"/>
    </row>
    <row r="19" ht="21" customHeight="true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ht="21" customHeight="true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</row>
  </sheetData>
  <mergeCells count="2">
    <mergeCell ref="A1:Q1"/>
    <mergeCell ref="A2:Q2"/>
  </mergeCells>
  <conditionalFormatting sqref="B9:B13">
    <cfRule type="dataBar" priority="1">
      <dataBar>
        <cfvo type="min"/>
        <cfvo type="max"/>
        <color rgb="38BDF8"/>
      </dataBar>
      <extLst>
        <x:ext xmlns:x14="http://schemas.microsoft.com/office/spreadsheetml/2009/9/main" uri="{B025F937-C7B1-47D3-B67F-A62EFF666E3E}">
          <x14:id>{38718784-DC8C-8865-988B-9F795AF96C81}</x14:id>
        </x:ext>
      </extLst>
    </cfRule>
  </conditionalFormatting>
  <conditionalFormatting sqref="E9:E18">
    <cfRule type="dataBar" priority="2">
      <dataBar>
        <cfvo type="min"/>
        <cfvo type="max"/>
        <color rgb="38BDF8"/>
      </dataBar>
      <extLst>
        <x:ext xmlns:x14="http://schemas.microsoft.com/office/spreadsheetml/2009/9/main" uri="{B025F937-C7B1-47D3-B67F-A62EFF666E3E}">
          <x14:id>{CE0593FA-BA5E-47E6-AE8F-176F19E3A634}</x14:id>
        </x:ext>
      </extLst>
    </cfRule>
  </conditionalFormatting>
  <conditionalFormatting sqref="H9:H14">
    <cfRule type="dataBar" priority="3">
      <dataBar>
        <cfvo type="min"/>
        <cfvo type="max"/>
        <color rgb="38BDF8"/>
      </dataBar>
      <extLst>
        <x:ext xmlns:x14="http://schemas.microsoft.com/office/spreadsheetml/2009/9/main" uri="{B025F937-C7B1-47D3-B67F-A62EFF666E3E}">
          <x14:id>{7ECAA6AC-CBBB-8CE6-4C2B-64710DAB8E13}</x14:id>
        </x:ext>
      </extLst>
    </cfRule>
  </conditionalFormatting>
  <conditionalFormatting sqref="K9:K13">
    <cfRule type="dataBar" priority="4">
      <dataBar>
        <cfvo type="min"/>
        <cfvo type="max"/>
        <color rgb="38BDF8"/>
      </dataBar>
      <extLst>
        <x:ext xmlns:x14="http://schemas.microsoft.com/office/spreadsheetml/2009/9/main" uri="{B025F937-C7B1-47D3-B67F-A62EFF666E3E}">
          <x14:id>{FFAE3946-2BBC-EAC0-2926-00F9518C59CB}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8718784-DC8C-8865-988B-9F795AF96C81}">
            <x14:dataBar gradient="1">
              <x14:cfvo type="min"/>
              <x14:cfvo type="max"/>
              <x14:fillColor rgb="38BDF8"/>
            </x14:dataBar>
          </x14:cfRule>
          <xm:sqref>B9:B13</xm:sqref>
        </x14:conditionalFormatting>
        <x14:conditionalFormatting>
          <x14:cfRule type="dataBar" priority="2" id="{CE0593FA-BA5E-47E6-AE8F-176F19E3A634}">
            <x14:dataBar gradient="1">
              <x14:cfvo type="min"/>
              <x14:cfvo type="max"/>
              <x14:fillColor rgb="38BDF8"/>
            </x14:dataBar>
          </x14:cfRule>
          <xm:sqref>E9:E18</xm:sqref>
        </x14:conditionalFormatting>
        <x14:conditionalFormatting>
          <x14:cfRule type="dataBar" priority="3" id="{7ECAA6AC-CBBB-8CE6-4C2B-64710DAB8E13}">
            <x14:dataBar gradient="1">
              <x14:cfvo type="min"/>
              <x14:cfvo type="max"/>
              <x14:fillColor rgb="38BDF8"/>
            </x14:dataBar>
          </x14:cfRule>
          <xm:sqref>H9:H14</xm:sqref>
        </x14:conditionalFormatting>
        <x14:conditionalFormatting>
          <x14:cfRule type="dataBar" priority="4" id="{FFAE3946-2BBC-EAC0-2926-00F9518C59CB}">
            <x14:dataBar gradient="1">
              <x14:cfvo type="min"/>
              <x14:cfvo type="max"/>
              <x14:fillColor rgb="38BDF8"/>
            </x14:dataBar>
          </x14:cfRule>
          <xm:sqref>K9:K13</xm:sqref>
        </x14:conditionalFormatting>
      </x14:conditionalFormattings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Lagerbestandsbewegungsprotokoll Vorlage</dc:title>
  <dc:creator>Finite Field</dc:creator>
  <dc:description>Eine kostenlose Excel-Vorlage, um Bestandsbewegungen, Statuspruefungen, Verlaufsnotizen und Review-Datensaetze in einer Arbeitsmappe zu organisieren.</dc:description>
  <lastModifiedBy/>
  <category>Warehouse Management</category>
</coreProperties>
</file>