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사용 방법" sheetId="1" r:id="rId1"/>
    <sheet name="대시보드" sheetId="2" r:id="rId4"/>
    <sheet name="이동 기록" sheetId="3" r:id="rId5"/>
    <sheet name="로케이션 대장" sheetId="4" r:id="rId6"/>
    <sheet name="승인 확인" sheetId="5" r:id="rId7"/>
    <sheet name="실행 이력" sheetId="6" r:id="rId8"/>
    <sheet name="선택 항목" sheetId="7" r:id="rId9" state="hidden"/>
    <sheet name="필드 스키마" sheetId="8" r:id="rId10" state="hidden"/>
  </sheets>
  <definedNames>
    <definedName name="approvalreview_approval_date_range">'승인 확인'!$F$5:$F$26</definedName>
    <definedName name="approvalreview_approval_notes_range">'승인 확인'!$G$5:$G$26</definedName>
    <definedName name="approvalreview_approval_number_range">'승인 확인'!$B$5:$B$26</definedName>
    <definedName name="approvalreview_approval_record_id_range">'승인 확인'!$A$5:$A$26</definedName>
    <definedName name="approvalreview_approval_status_range">'승인 확인'!$C$5:$C$26</definedName>
    <definedName name="approvalreview_approver_range">'승인 확인'!$D$5:$D$26</definedName>
    <definedName name="approvalreview_created_date_range">'승인 확인'!$K$5:$K$26</definedName>
    <definedName name="approvalreview_priority_range">'승인 확인'!$H$5:$H$26</definedName>
    <definedName name="approvalreview_return_reason_range">'승인 확인'!$I$5:$I$26</definedName>
    <definedName name="approvalreview_reviewer_range">'승인 확인'!$J$5:$J$26</definedName>
    <definedName name="approvalreview_transfer_record_id_range">'승인 확인'!$E$5:$E$26</definedName>
    <definedName name="approvalreview_updated_date_range">'승인 확인'!$L$5:$L$26</definedName>
    <definedName name="boolean_labels">'선택 항목'!$C$43:$C$44</definedName>
    <definedName name="boolean_values">'선택 항목'!$B$43:$B$44</definedName>
    <definedName name="enum_approval_status_labels">'선택 항목'!$C$21:$C$23</definedName>
    <definedName name="enum_approval_status_values">'선택 항목'!$B$21:$B$23</definedName>
    <definedName name="enum_execution_status_labels">'선택 항목'!$C$28:$C$31</definedName>
    <definedName name="enum_execution_status_values">'선택 항목'!$B$28:$B$31</definedName>
    <definedName name="enum_location_status_labels">'선택 항목'!$C$14:$C$16</definedName>
    <definedName name="enum_location_status_values">'선택 항목'!$B$14:$B$16</definedName>
    <definedName name="enum_priority_labels">'선택 항목'!$C$36:$C$38</definedName>
    <definedName name="enum_priority_values">'선택 항목'!$B$36:$B$38</definedName>
    <definedName name="enum_transfer_status_labels">'선택 항목'!$C$6:$C$9</definedName>
    <definedName name="enum_transfer_status_values">'선택 항목'!$B$6:$B$9</definedName>
    <definedName name="executionhistory_confirmation_date_range">'실행 이력'!$K$5:$K$26</definedName>
    <definedName name="executionhistory_confirmed_range">'실행 이력'!$I$5:$I$26</definedName>
    <definedName name="executionhistory_created_date_range">'실행 이력'!$O$5:$O$26</definedName>
    <definedName name="executionhistory_destination_location_range">'실행 이력'!$H$5:$H$26</definedName>
    <definedName name="executionhistory_exception_notes_range">'실행 이력'!$L$5:$L$26</definedName>
    <definedName name="executionhistory_executed_quantity_range">'실행 이력'!$G$5:$G$26</definedName>
    <definedName name="executionhistory_execution_date_range">'실행 이력'!$F$5:$F$26</definedName>
    <definedName name="executionhistory_execution_number_range">'실행 이력'!$B$5:$B$26</definedName>
    <definedName name="executionhistory_execution_record_id_range">'실행 이력'!$A$5:$A$26</definedName>
    <definedName name="executionhistory_execution_status_range">'실행 이력'!$C$5:$C$26</definedName>
    <definedName name="executionhistory_executor_range">'실행 이력'!$D$5:$D$26</definedName>
    <definedName name="executionhistory_outcome_notes_range">'실행 이력'!$M$5:$M$26</definedName>
    <definedName name="executionhistory_reviewer_range">'실행 이력'!$J$5:$J$26</definedName>
    <definedName name="executionhistory_transfer_record_id_range">'실행 이력'!$E$5:$E$26</definedName>
    <definedName name="executionhistory_updated_by_range">'실행 이력'!$N$5:$N$26</definedName>
    <definedName name="executionhistory_updated_date_range">'실행 이력'!$P$5:$P$26</definedName>
    <definedName name="locationledger_count_group_range">'로케이션 대장'!$N$5:$N$26</definedName>
    <definedName name="locationledger_created_date_range">'로케이션 대장'!$O$5:$O$26</definedName>
    <definedName name="locationledger_current_item_code_range">'로케이션 대장'!$H$5:$H$26</definedName>
    <definedName name="locationledger_current_item_name_range">'로케이션 대장'!$I$5:$I$26</definedName>
    <definedName name="locationledger_latest_transfer_record_id_range">'로케이션 대장'!$M$5:$M$26</definedName>
    <definedName name="locationledger_ledger_number_range">'로케이션 대장'!$B$5:$B$26</definedName>
    <definedName name="locationledger_ledger_record_id_range">'로케이션 대장'!$A$5:$A$26</definedName>
    <definedName name="locationledger_location_code_range">'로케이션 대장'!$F$5:$F$26</definedName>
    <definedName name="locationledger_location_owner_range">'로케이션 대장'!$D$5:$D$26</definedName>
    <definedName name="locationledger_location_status_range">'로케이션 대장'!$C$5:$C$26</definedName>
    <definedName name="locationledger_on_hand_quantity_range">'로케이션 대장'!$J$5:$J$26</definedName>
    <definedName name="locationledger_reserved_quantity_range">'로케이션 대장'!$K$5:$K$26</definedName>
    <definedName name="locationledger_unit_range">'로케이션 대장'!$L$5:$L$26</definedName>
    <definedName name="locationledger_updated_date_range">'로케이션 대장'!$P$5:$P$26</definedName>
    <definedName name="locationledger_warehouse_range">'로케이션 대장'!$E$5:$E$26</definedName>
    <definedName name="locationledger_zone_code_range">'로케이션 대장'!$G$5:$G$26</definedName>
    <definedName name="locationtransfers_approval_record_id_range">'이동 기록'!$Q$5:$Q$26</definedName>
    <definedName name="locationtransfers_created_date_range">'이동 기록'!$S$5:$S$26</definedName>
    <definedName name="locationtransfers_destination_location_range">'이동 기록'!$J$5:$J$26</definedName>
    <definedName name="locationtransfers_destination_warehouse_range">'이동 기록'!$I$5:$I$26</definedName>
    <definedName name="locationtransfers_execution_record_id_range">'이동 기록'!$R$5:$R$26</definedName>
    <definedName name="locationtransfers_item_code_range">'이동 기록'!$K$5:$K$26</definedName>
    <definedName name="locationtransfers_item_name_range">'이동 기록'!$L$5:$L$26</definedName>
    <definedName name="locationtransfers_planned_transfer_date_range">'이동 기록'!$F$5:$F$26</definedName>
    <definedName name="locationtransfers_priority_range">'이동 기록'!$P$5:$P$26</definedName>
    <definedName name="locationtransfers_request_date_range">'이동 기록'!$E$5:$E$26</definedName>
    <definedName name="locationtransfers_source_location_range">'이동 기록'!$H$5:$H$26</definedName>
    <definedName name="locationtransfers_source_warehouse_range">'이동 기록'!$G$5:$G$26</definedName>
    <definedName name="locationtransfers_transfer_number_range">'이동 기록'!$B$5:$B$26</definedName>
    <definedName name="locationtransfers_transfer_owner_range">'이동 기록'!$D$5:$D$26</definedName>
    <definedName name="locationtransfers_transfer_quantity_range">'이동 기록'!$M$5:$M$26</definedName>
    <definedName name="locationtransfers_transfer_reason_range">'이동 기록'!$O$5:$O$26</definedName>
    <definedName name="locationtransfers_transfer_record_id_range">'이동 기록'!$A$5:$A$26</definedName>
    <definedName name="locationtransfers_transfer_status_range">'이동 기록'!$C$5:$C$26</definedName>
    <definedName name="locationtransfers_unit_range">'이동 기록'!$N$5:$N$26</definedName>
    <definedName name="locationtransfers_updated_date_range">'이동 기록'!$T$5:$T$26</definedName>
    <definedName localSheetId="2" name="_xlnm.Print_Titles">'이동 기록'!$4:$4</definedName>
    <definedName localSheetId="3" name="_xlnm.Print_Titles">'로케이션 대장'!$4:$4</definedName>
    <definedName localSheetId="4" name="_xlnm.Print_Titles">'승인 확인'!$4:$4</definedName>
    <definedName localSheetId="5" name="_xlnm.Print_Titles">'실행 이력'!$4:$4</definedName>
  </definedNames>
  <calcPr calcId="0" fullCalcOnLoad="1" forceFullCalc="1"/>
</workbook>
</file>

<file path=xl/sharedStrings.xml><?xml version="1.0" encoding="utf-8"?>
<sst xmlns="http://schemas.openxmlformats.org/spreadsheetml/2006/main" count="266" uniqueCount="266">
  <si>
    <t>창고 로케이션 이동 기록 템플릿</t>
  </si>
  <si>
    <t>로케이션 이동 요청, 승인, 대장 기록 및 실행 결과를 하나의 워크북에서 관리합니다.</t>
  </si>
  <si>
    <t>대시보드</t>
  </si>
  <si>
    <t>이동 기록</t>
  </si>
  <si>
    <t>로케이션 대장</t>
  </si>
  <si>
    <t>승인 확인</t>
  </si>
  <si>
    <t>실행 이력</t>
  </si>
  <si>
    <t>선택 항목</t>
  </si>
  <si>
    <t>필드 스키마</t>
  </si>
  <si>
    <t>로케이션 이동 워크플로</t>
  </si>
  <si>
    <t>하나의 워크북으로 로케이션 이동 요청, 승인 검토, 로케이션 대장 업데이트, 실행 결과 확인을 처리합니다.</t>
  </si>
  <si>
    <t>이동 요청</t>
  </si>
  <si>
    <t>품목, 수량, 이동원 로케이션, 이동지 로케이션, 이동 사유, 요청 일정을 입력합니다.</t>
  </si>
  <si>
    <t>검토 및 승인</t>
  </si>
  <si>
    <t>작업을 시작하기 전에 승인자, 승인 상태, 우선순위, 검토 메모 및 반려 사유를 기록합니다.</t>
  </si>
  <si>
    <t>실행 및 확인</t>
  </si>
  <si>
    <t>실행자, 실행 수량, 이동지 확인, 예외 메모, 완료 결과를 기록합니다.</t>
  </si>
  <si>
    <t>필드 범례</t>
  </si>
  <si>
    <t>입력</t>
  </si>
  <si>
    <t>창고 작업자가 관리하는 셀입니다.</t>
  </si>
  <si>
    <t>필수</t>
  </si>
  <si>
    <t>추적성 및 대시보드 요약을 위해 필요한 값입니다.</t>
  </si>
  <si>
    <t>드롭다운</t>
  </si>
  <si>
    <t>상태 값을 일관되게 유지하기 위해 옵션 시트에서 선택합니다.</t>
  </si>
  <si>
    <t>계산됨</t>
  </si>
  <si>
    <t>워크북에서 생성되는 수식 또는 대시보드 값입니다.</t>
  </si>
  <si>
    <t>linked_sheets</t>
  </si>
  <si>
    <t>sheet_id</t>
  </si>
  <si>
    <t>sheet_name</t>
  </si>
  <si>
    <t>kind</t>
  </si>
  <si>
    <t>module_id</t>
  </si>
  <si>
    <t>dashboard</t>
  </si>
  <si>
    <t>worksheet</t>
  </si>
  <si>
    <t>locationtransfers</t>
  </si>
  <si>
    <t>locationledger</t>
  </si>
  <si>
    <t>approvalreview</t>
  </si>
  <si>
    <t>executionhistory</t>
  </si>
  <si>
    <t>lookup_options</t>
  </si>
  <si>
    <t/>
  </si>
  <si>
    <t>machine_schema</t>
  </si>
  <si>
    <t>총 이동 건수</t>
  </si>
  <si>
    <t>승인된 이동 건</t>
  </si>
  <si>
    <t>승인 대기 건</t>
  </si>
  <si>
    <t>이동 수량</t>
  </si>
  <si>
    <t>실행 완료 건</t>
  </si>
  <si>
    <t>할당된 로케이션</t>
  </si>
  <si>
    <t>이동 상태</t>
  </si>
  <si>
    <t>건수</t>
  </si>
  <si>
    <t>비율</t>
  </si>
  <si>
    <t>승인 대기</t>
  </si>
  <si>
    <t>승인 완료</t>
  </si>
  <si>
    <t>완료</t>
  </si>
  <si>
    <t>예외</t>
  </si>
  <si>
    <t>승인 상태</t>
  </si>
  <si>
    <t>반려됨</t>
  </si>
  <si>
    <t>실행 상태</t>
  </si>
  <si>
    <t>진행 중</t>
  </si>
  <si>
    <t>이동 기록 ID</t>
  </si>
  <si>
    <t>이동 번호</t>
  </si>
  <si>
    <t>이동 담당자</t>
  </si>
  <si>
    <t>신청일</t>
  </si>
  <si>
    <t>예정 이동일</t>
  </si>
  <si>
    <t>이동원 창고</t>
  </si>
  <si>
    <t>이동원 로케이션</t>
  </si>
  <si>
    <t>이동지 창고</t>
  </si>
  <si>
    <t>이동지 로케이션</t>
  </si>
  <si>
    <t>품목 코드</t>
  </si>
  <si>
    <t>품목명</t>
  </si>
  <si>
    <t>단위</t>
  </si>
  <si>
    <t>이동 사유</t>
  </si>
  <si>
    <t>우선순위</t>
  </si>
  <si>
    <t>승인 기록 ID</t>
  </si>
  <si>
    <t>실행 기록 ID</t>
  </si>
  <si>
    <t>작성일</t>
  </si>
  <si>
    <t>업데이트일</t>
  </si>
  <si>
    <t>LTR-0001</t>
  </si>
  <si>
    <t>TR-202605-001</t>
  </si>
  <si>
    <t>approved</t>
  </si>
  <si>
    <t>김철수</t>
  </si>
  <si>
    <t>메인 창고</t>
  </si>
  <si>
    <t>A-01-01</t>
  </si>
  <si>
    <t>이동 창고</t>
  </si>
  <si>
    <t>T-02-01</t>
  </si>
  <si>
    <t>SKU-001</t>
  </si>
  <si>
    <t>표준 카톤</t>
  </si>
  <si>
    <t>박스</t>
  </si>
  <si>
    <t>재고 보충</t>
  </si>
  <si>
    <t>high</t>
  </si>
  <si>
    <t>APR-0001</t>
  </si>
  <si>
    <t>EXE-0001</t>
  </si>
  <si>
    <t>LTR-0002</t>
  </si>
  <si>
    <t>TR-202605-002</t>
  </si>
  <si>
    <t>pending_approval</t>
  </si>
  <si>
    <t>A-02-03</t>
  </si>
  <si>
    <t>반품 창고</t>
  </si>
  <si>
    <t>R-01-01</t>
  </si>
  <si>
    <t>SKU-002</t>
  </si>
  <si>
    <t>검사 대상 품목</t>
  </si>
  <si>
    <t>개</t>
  </si>
  <si>
    <t>품질 검사 보류</t>
  </si>
  <si>
    <t>medium</t>
  </si>
  <si>
    <t>APR-0002</t>
  </si>
  <si>
    <t>EXE-0002</t>
  </si>
  <si>
    <t>대장 기록 ID</t>
  </si>
  <si>
    <t>대장 번호</t>
  </si>
  <si>
    <t>로케이션 상태</t>
  </si>
  <si>
    <t>로케이션 담당자</t>
  </si>
  <si>
    <t>창고</t>
  </si>
  <si>
    <t>로케이션 코드</t>
  </si>
  <si>
    <t>존 코드</t>
  </si>
  <si>
    <t>현재 품목 코드</t>
  </si>
  <si>
    <t>현재 품목명</t>
  </si>
  <si>
    <t>현재 수량</t>
  </si>
  <si>
    <t>할당 수량</t>
  </si>
  <si>
    <t>최근 이동 기록 ID</t>
  </si>
  <si>
    <t>실사 그룹</t>
  </si>
  <si>
    <t>LED-0001</t>
  </si>
  <si>
    <t>LOC-A0101</t>
  </si>
  <si>
    <t>available</t>
  </si>
  <si>
    <t>A</t>
  </si>
  <si>
    <t>LED-0002</t>
  </si>
  <si>
    <t>LOC-T0201</t>
  </si>
  <si>
    <t>reserved</t>
  </si>
  <si>
    <t>T</t>
  </si>
  <si>
    <t>승인 번호</t>
  </si>
  <si>
    <t>승인자</t>
  </si>
  <si>
    <t>승인일</t>
  </si>
  <si>
    <t>승인 메모</t>
  </si>
  <si>
    <t>반려 사유</t>
  </si>
  <si>
    <t>확인자</t>
  </si>
  <si>
    <t>AP-202605-001</t>
  </si>
  <si>
    <t>당일 이동 승인됨</t>
  </si>
  <si>
    <t>해당 없음</t>
  </si>
  <si>
    <t>AP-202605-002</t>
  </si>
  <si>
    <t>적재 용량 검토 중</t>
  </si>
  <si>
    <t>실행 번호</t>
  </si>
  <si>
    <t>실행자</t>
  </si>
  <si>
    <t>실행일</t>
  </si>
  <si>
    <t>실행 수량</t>
  </si>
  <si>
    <t>확인 완료</t>
  </si>
  <si>
    <t>확인일</t>
  </si>
  <si>
    <t>예외 메모</t>
  </si>
  <si>
    <t>결과 메모</t>
  </si>
  <si>
    <t>업데이트자</t>
  </si>
  <si>
    <t>EX-202605-001</t>
  </si>
  <si>
    <t>completed</t>
  </si>
  <si>
    <t>예</t>
  </si>
  <si>
    <t>이동 완료 및 이동원 로케이션 해제됨.</t>
  </si>
  <si>
    <t>EX-202605-002</t>
  </si>
  <si>
    <t>아니요</t>
  </si>
  <si>
    <t>용량 검토 보류 중.</t>
  </si>
  <si>
    <t>transfer_status</t>
  </si>
  <si>
    <t>enum_transfer_status_values</t>
  </si>
  <si>
    <t>enum_transfer_status_labels</t>
  </si>
  <si>
    <t>option_set</t>
  </si>
  <si>
    <t>value</t>
  </si>
  <si>
    <t>label</t>
  </si>
  <si>
    <t>sort</t>
  </si>
  <si>
    <t>active</t>
  </si>
  <si>
    <t>exception</t>
  </si>
  <si>
    <t>location_status</t>
  </si>
  <si>
    <t>enum_location_status_values</t>
  </si>
  <si>
    <t>enum_location_status_labels</t>
  </si>
  <si>
    <t>사용 가능</t>
  </si>
  <si>
    <t>할당됨</t>
  </si>
  <si>
    <t>blocked</t>
  </si>
  <si>
    <t>차단됨</t>
  </si>
  <si>
    <t>approval_status</t>
  </si>
  <si>
    <t>enum_approval_status_values</t>
  </si>
  <si>
    <t>enum_approval_status_labels</t>
  </si>
  <si>
    <t>returned</t>
  </si>
  <si>
    <t>execution_status</t>
  </si>
  <si>
    <t>enum_execution_status_values</t>
  </si>
  <si>
    <t>enum_execution_status_labels</t>
  </si>
  <si>
    <t>in_progress</t>
  </si>
  <si>
    <t>priority</t>
  </si>
  <si>
    <t>enum_priority_values</t>
  </si>
  <si>
    <t>enum_priority_labels</t>
  </si>
  <si>
    <t>높음</t>
  </si>
  <si>
    <t>보통</t>
  </si>
  <si>
    <t>low</t>
  </si>
  <si>
    <t>낮음</t>
  </si>
  <si>
    <t>boolean</t>
  </si>
  <si>
    <t>boolean_values</t>
  </si>
  <si>
    <t>boolean_labels</t>
  </si>
  <si>
    <t>true</t>
  </si>
  <si>
    <t>false</t>
  </si>
  <si>
    <t>modules</t>
  </si>
  <si>
    <t>description</t>
  </si>
  <si>
    <t>로케이션 이동 요청</t>
  </si>
  <si>
    <t>fields</t>
  </si>
  <si>
    <t>field_id</t>
  </si>
  <si>
    <t>type</t>
  </si>
  <si>
    <t>role</t>
  </si>
  <si>
    <t>enum_id</t>
  </si>
  <si>
    <t>required</t>
  </si>
  <si>
    <t>transfer_record_id</t>
  </si>
  <si>
    <t>long_text</t>
  </si>
  <si>
    <t>primary_key</t>
  </si>
  <si>
    <t>transfer_number</t>
  </si>
  <si>
    <t>text</t>
  </si>
  <si>
    <t>input</t>
  </si>
  <si>
    <t>enum</t>
  </si>
  <si>
    <t>transfer_owner</t>
  </si>
  <si>
    <t>request_date</t>
  </si>
  <si>
    <t>date</t>
  </si>
  <si>
    <t>planned_transfer_date</t>
  </si>
  <si>
    <t>source_warehouse</t>
  </si>
  <si>
    <t>source_location</t>
  </si>
  <si>
    <t>destination_warehouse</t>
  </si>
  <si>
    <t>destination_location</t>
  </si>
  <si>
    <t>item_code</t>
  </si>
  <si>
    <t>item_name</t>
  </si>
  <si>
    <t>transfer_quantity</t>
  </si>
  <si>
    <t>integer</t>
  </si>
  <si>
    <t>unit</t>
  </si>
  <si>
    <t>transfer_reason</t>
  </si>
  <si>
    <t>approval_record_id</t>
  </si>
  <si>
    <t>execution_record_id</t>
  </si>
  <si>
    <t>created_date</t>
  </si>
  <si>
    <t>updated_date</t>
  </si>
  <si>
    <t>ledger_record_id</t>
  </si>
  <si>
    <t>ledger_number</t>
  </si>
  <si>
    <t>decimal</t>
  </si>
  <si>
    <t>location_owner</t>
  </si>
  <si>
    <t>warehouse</t>
  </si>
  <si>
    <t>location_code</t>
  </si>
  <si>
    <t>zone_code</t>
  </si>
  <si>
    <t>current_item_code</t>
  </si>
  <si>
    <t>current_item_name</t>
  </si>
  <si>
    <t>on_hand_quantity</t>
  </si>
  <si>
    <t>reserved_quantity</t>
  </si>
  <si>
    <t>latest_transfer_record_id</t>
  </si>
  <si>
    <t>count_group</t>
  </si>
  <si>
    <t>approval_number</t>
  </si>
  <si>
    <t>approver</t>
  </si>
  <si>
    <t>approval_date</t>
  </si>
  <si>
    <t>approval_notes</t>
  </si>
  <si>
    <t>return_reason</t>
  </si>
  <si>
    <t>reviewer</t>
  </si>
  <si>
    <t>execution_number</t>
  </si>
  <si>
    <t>executor</t>
  </si>
  <si>
    <t>execution_date</t>
  </si>
  <si>
    <t>executed_quantity</t>
  </si>
  <si>
    <t>confirmed</t>
  </si>
  <si>
    <t>confirmation_date</t>
  </si>
  <si>
    <t>exception_notes</t>
  </si>
  <si>
    <t>outcome_notes</t>
  </si>
  <si>
    <t>updated_by</t>
  </si>
  <si>
    <t>enum_values</t>
  </si>
  <si>
    <t>tone</t>
  </si>
  <si>
    <t>warning</t>
  </si>
  <si>
    <t>success</t>
  </si>
  <si>
    <t>danger</t>
  </si>
  <si>
    <t>neutral</t>
  </si>
  <si>
    <t>relations</t>
  </si>
  <si>
    <t>relation_id</t>
  </si>
  <si>
    <t>from_module_id</t>
  </si>
  <si>
    <t>from_field_id</t>
  </si>
  <si>
    <t>to_module_id</t>
  </si>
  <si>
    <t>to_field_id</t>
  </si>
  <si>
    <t>cardinality</t>
  </si>
  <si>
    <t>transfer_approval</t>
  </si>
  <si>
    <t>many_to_one</t>
  </si>
  <si>
    <t>transfer_execution</t>
  </si>
  <si>
    <t>ledger_latest_transfer</t>
  </si>
</sst>
</file>

<file path=xl/styles.xml><?xml version="1.0" encoding="utf-8"?>
<styleSheet xmlns="http://schemas.openxmlformats.org/spreadsheetml/2006/main">
  <numFmts count="3">
    <numFmt numFmtId="164" formatCode="yyyy-mm-dd"/>
    <numFmt numFmtId="165" formatCode="0"/>
    <numFmt numFmtId="166" formatCode="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4" fontId="0" fillId="0" borderId="0" xfId="0" applyNumberFormat="true" applyAlignment="false">
      <alignment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worksheets/sheet8.xml" Type="http://schemas.openxmlformats.org/officeDocument/2006/relationships/worksheet"></Relationship><Relationship Id="rId11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dashboard_locationtransfers_transfer_status_breakdown" displayName="dashboard_locationtransfers_transfer_status_breakdown" ref="A14:C18">
  <autoFilter ref="A14:C18"/>
  <tableColumns count="3">
    <tableColumn id="1" name="이동 상태"/>
    <tableColumn id="2" name="건수"/>
    <tableColumn id="3" name="비율"/>
  </tableColumns>
  <tableStyleInfo name="TableStyleMedium2" showFirstColumn="false" showLastColumn="false" showRowStripes="true" showColumnStripes="false"/>
</table>
</file>

<file path=xl/tables/table10.xml><?xml version="1.0" encoding="utf-8"?>
<table xmlns="http://schemas.openxmlformats.org/spreadsheetml/2006/main" id="10" name="table_enum_approval_status" displayName="table_enum_approval_status" ref="A20:E23">
  <autoFilter ref="A20:E23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1.xml><?xml version="1.0" encoding="utf-8"?>
<table xmlns="http://schemas.openxmlformats.org/spreadsheetml/2006/main" id="11" name="table_enum_execution_status" displayName="table_enum_execution_status" ref="A27:E31">
  <autoFilter ref="A27:E31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2.xml><?xml version="1.0" encoding="utf-8"?>
<table xmlns="http://schemas.openxmlformats.org/spreadsheetml/2006/main" id="12" name="table_enum_priority" displayName="table_enum_priority" ref="A35:E38">
  <autoFilter ref="A35:E38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3.xml><?xml version="1.0" encoding="utf-8"?>
<table xmlns="http://schemas.openxmlformats.org/spreadsheetml/2006/main" id="13" name="table_boolean" displayName="table_boolean" ref="A42:E44">
  <autoFilter ref="A42:E44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4.xml><?xml version="1.0" encoding="utf-8"?>
<table xmlns="http://schemas.openxmlformats.org/spreadsheetml/2006/main" id="14" name="schema_modules" displayName="schema_modules" ref="A5:C9">
  <autoFilter ref="A5:C9"/>
  <tableColumns count="3">
    <tableColumn id="1" name="module_id"/>
    <tableColumn id="2" name="label"/>
    <tableColumn id="3" name="description"/>
  </tableColumns>
  <tableStyleInfo name="TableStyleMedium2" showFirstColumn="false" showLastColumn="false" showRowStripes="true" showColumnStripes="false"/>
</table>
</file>

<file path=xl/tables/table15.xml><?xml version="1.0" encoding="utf-8"?>
<table xmlns="http://schemas.openxmlformats.org/spreadsheetml/2006/main" id="15" name="schema_fields" displayName="schema_fields" ref="A13:G77">
  <autoFilter ref="A13:G77"/>
  <tableColumns count="7">
    <tableColumn id="1" name="module_id"/>
    <tableColumn id="2" name="field_id"/>
    <tableColumn id="3" name="label"/>
    <tableColumn id="4" name="type"/>
    <tableColumn id="5" name="role"/>
    <tableColumn id="6" name="enum_id"/>
    <tableColumn id="7" name="required"/>
  </tableColumns>
  <tableStyleInfo name="TableStyleMedium2" showFirstColumn="false" showLastColumn="false" showRowStripes="true" showColumnStripes="false"/>
</table>
</file>

<file path=xl/tables/table16.xml><?xml version="1.0" encoding="utf-8"?>
<table xmlns="http://schemas.openxmlformats.org/spreadsheetml/2006/main" id="16" name="schema_enum_values" displayName="schema_enum_values" ref="A81:E98">
  <autoFilter ref="A81:E98"/>
  <tableColumns count="5">
    <tableColumn id="1" name="enum_id"/>
    <tableColumn id="2" name="value"/>
    <tableColumn id="3" name="label"/>
    <tableColumn id="4" name="sort"/>
    <tableColumn id="5" name="tone"/>
  </tableColumns>
  <tableStyleInfo name="TableStyleMedium2" showFirstColumn="false" showLastColumn="false" showRowStripes="true" showColumnStripes="false"/>
</table>
</file>

<file path=xl/tables/table17.xml><?xml version="1.0" encoding="utf-8"?>
<table xmlns="http://schemas.openxmlformats.org/spreadsheetml/2006/main" id="17" name="schema_relations" displayName="schema_relations" ref="A102:F105">
  <autoFilter ref="A102:F105"/>
  <tableColumns count="6">
    <tableColumn id="1" name="relation_id"/>
    <tableColumn id="2" name="from_module_id"/>
    <tableColumn id="3" name="from_field_id"/>
    <tableColumn id="4" name="to_module_id"/>
    <tableColumn id="5" name="to_field_id"/>
    <tableColumn id="6" name="cardinality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approvalreview_approval_status_breakdown" displayName="dashboard_approvalreview_approval_status_breakdown" ref="A22:C25">
  <autoFilter ref="A22:C25"/>
  <tableColumns count="3">
    <tableColumn id="1" name="승인 상태"/>
    <tableColumn id="2" name="건수"/>
    <tableColumn id="3" name="비율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dashboard_executionhistory_execution_status_breakdown" displayName="dashboard_executionhistory_execution_status_breakdown" ref="A29:C33">
  <autoFilter ref="A29:C33"/>
  <tableColumns count="3">
    <tableColumn id="1" name="실행 상태"/>
    <tableColumn id="2" name="건수"/>
    <tableColumn id="3" name="비율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ocation_transfers" displayName="location_transfers" ref="A4:T26">
  <autoFilter ref="A4:T26"/>
  <tableColumns count="20">
    <tableColumn id="1" name="이동 기록 ID"/>
    <tableColumn id="2" name="이동 번호"/>
    <tableColumn id="3" name="이동 상태"/>
    <tableColumn id="4" name="이동 담당자"/>
    <tableColumn id="5" name="신청일"/>
    <tableColumn id="6" name="예정 이동일"/>
    <tableColumn id="7" name="이동원 창고"/>
    <tableColumn id="8" name="이동원 로케이션"/>
    <tableColumn id="9" name="이동지 창고"/>
    <tableColumn id="10" name="이동지 로케이션"/>
    <tableColumn id="11" name="품목 코드"/>
    <tableColumn id="12" name="품목명"/>
    <tableColumn id="13" name="이동 수량"/>
    <tableColumn id="14" name="단위"/>
    <tableColumn id="15" name="이동 사유"/>
    <tableColumn id="16" name="우선순위"/>
    <tableColumn id="17" name="승인 기록 ID"/>
    <tableColumn id="18" name="실행 기록 ID"/>
    <tableColumn id="19" name="작성일"/>
    <tableColumn id="20" name="업데이트일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location_ledger" displayName="location_ledger" ref="A4:P26">
  <autoFilter ref="A4:P26"/>
  <tableColumns count="16">
    <tableColumn id="1" name="대장 기록 ID"/>
    <tableColumn id="2" name="대장 번호"/>
    <tableColumn id="3" name="로케이션 상태"/>
    <tableColumn id="4" name="로케이션 담당자"/>
    <tableColumn id="5" name="창고"/>
    <tableColumn id="6" name="로케이션 코드"/>
    <tableColumn id="7" name="존 코드"/>
    <tableColumn id="8" name="현재 품목 코드"/>
    <tableColumn id="9" name="현재 품목명"/>
    <tableColumn id="10" name="현재 수량"/>
    <tableColumn id="11" name="할당 수량"/>
    <tableColumn id="12" name="단위"/>
    <tableColumn id="13" name="최근 이동 기록 ID"/>
    <tableColumn id="14" name="실사 그룹"/>
    <tableColumn id="15" name="작성일"/>
    <tableColumn id="16" name="업데이트일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transfer_approvals" displayName="transfer_approvals" ref="A4:L26">
  <autoFilter ref="A4:L26"/>
  <tableColumns count="12">
    <tableColumn id="1" name="승인 기록 ID"/>
    <tableColumn id="2" name="승인 번호"/>
    <tableColumn id="3" name="승인 상태"/>
    <tableColumn id="4" name="승인자"/>
    <tableColumn id="5" name="이동 기록 ID"/>
    <tableColumn id="6" name="승인일"/>
    <tableColumn id="7" name="승인 메모"/>
    <tableColumn id="8" name="우선순위"/>
    <tableColumn id="9" name="반려 사유"/>
    <tableColumn id="10" name="확인자"/>
    <tableColumn id="11" name="작성일"/>
    <tableColumn id="12" name="업데이트일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transfer_execution_history" displayName="transfer_execution_history" ref="A4:P26">
  <autoFilter ref="A4:P26"/>
  <tableColumns count="16">
    <tableColumn id="1" name="실행 기록 ID"/>
    <tableColumn id="2" name="실행 번호"/>
    <tableColumn id="3" name="실행 상태"/>
    <tableColumn id="4" name="실행자"/>
    <tableColumn id="5" name="이동 기록 ID"/>
    <tableColumn id="6" name="실행일"/>
    <tableColumn id="7" name="실행 수량"/>
    <tableColumn id="8" name="이동지 로케이션"/>
    <tableColumn id="9" name="확인 완료"/>
    <tableColumn id="10" name="확인자"/>
    <tableColumn id="11" name="확인일"/>
    <tableColumn id="12" name="예외 메모"/>
    <tableColumn id="13" name="결과 메모"/>
    <tableColumn id="14" name="업데이트자"/>
    <tableColumn id="15" name="작성일"/>
    <tableColumn id="16" name="업데이트일"/>
  </tableColumns>
  <tableStyleInfo name="TableStyleMedium2" showFirstColumn="false" showLastColumn="false" showRowStripes="true" showColumnStripes="false"/>
</table>
</file>

<file path=xl/tables/table8.xml><?xml version="1.0" encoding="utf-8"?>
<table xmlns="http://schemas.openxmlformats.org/spreadsheetml/2006/main" id="8" name="table_enum_transfer_status" displayName="table_enum_transfer_status" ref="A5:E9">
  <autoFilter ref="A5:E9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9.xml><?xml version="1.0" encoding="utf-8"?>
<table xmlns="http://schemas.openxmlformats.org/spreadsheetml/2006/main" id="9" name="table_enum_location_status" displayName="table_enum_location_status" ref="A13:E16">
  <autoFilter ref="A13:E16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Relationship Id="rId2" Target="../tables/table2.xml" Type="http://schemas.openxmlformats.org/officeDocument/2006/relationships/table"></Relationship><Relationship Id="rId3" Target="../tables/table3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7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8.xml" Type="http://schemas.openxmlformats.org/officeDocument/2006/relationships/table"></Relationship><Relationship Id="rId2" Target="../tables/table9.xml" Type="http://schemas.openxmlformats.org/officeDocument/2006/relationships/table"></Relationship><Relationship Id="rId3" Target="../tables/table10.xml" Type="http://schemas.openxmlformats.org/officeDocument/2006/relationships/table"></Relationship><Relationship Id="rId4" Target="../tables/table11.xml" Type="http://schemas.openxmlformats.org/officeDocument/2006/relationships/table"></Relationship><Relationship Id="rId5" Target="../tables/table12.xml" Type="http://schemas.openxmlformats.org/officeDocument/2006/relationships/table"></Relationship><Relationship Id="rId6" Target="../tables/table13.xml" Type="http://schemas.openxmlformats.org/officeDocument/2006/relationships/table"></Relationship></Relationships>
</file>

<file path=xl/worksheets/_rels/sheet8.xml.rels><?xml version="1.0" encoding="UTF-8"?>
<Relationships xmlns="http://schemas.openxmlformats.org/package/2006/relationships"><Relationship Id="rId1" Target="../tables/table14.xml" Type="http://schemas.openxmlformats.org/officeDocument/2006/relationships/table"></Relationship><Relationship Id="rId2" Target="../tables/table15.xml" Type="http://schemas.openxmlformats.org/officeDocument/2006/relationships/table"></Relationship><Relationship Id="rId3" Target="../tables/table16.xml" Type="http://schemas.openxmlformats.org/officeDocument/2006/relationships/table"></Relationship><Relationship Id="rId4" Target="../tables/table17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zoomScale="100" workbookViewId="0">
      <pane activePane="bottomLeft" state="frozen" topLeftCell="A3" ySplit="2"/>
    </sheetView>
  </sheetViews>
  <sheetFormatPr defaultRowHeight="15"/>
  <cols>
    <col customWidth="true" max="1" min="1" width="22"/>
    <col customWidth="true" max="4" min="2" width="34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2" t="s">
        <v>9</v>
      </c>
      <c r="B4" s="2"/>
      <c r="C4" s="2"/>
      <c r="D4" s="2"/>
    </row>
    <row r="5" ht="21" customHeight="true">
      <c r="A5" s="8" t="s">
        <v>10</v>
      </c>
      <c r="B5" s="8"/>
      <c r="C5" s="8"/>
      <c r="D5" s="8"/>
    </row>
    <row r="6" ht="21" customHeight="true">
      <c r="A6" s="7">
        <v>1</v>
      </c>
      <c r="B6" s="4" t="s">
        <v>11</v>
      </c>
      <c r="C6" s="4" t="s">
        <v>12</v>
      </c>
    </row>
    <row r="7" ht="21" customHeight="true">
      <c r="A7" s="7">
        <v>2</v>
      </c>
      <c r="B7" s="4" t="s">
        <v>13</v>
      </c>
      <c r="C7" s="4" t="s">
        <v>14</v>
      </c>
    </row>
    <row r="8" ht="21" customHeight="true">
      <c r="A8" s="7">
        <v>3</v>
      </c>
      <c r="B8" s="4" t="s">
        <v>15</v>
      </c>
      <c r="C8" s="4" t="s">
        <v>16</v>
      </c>
    </row>
    <row r="9" ht="21" customHeight="true"/>
    <row r="10" ht="21" customHeight="true">
      <c r="A10" s="2" t="s">
        <v>17</v>
      </c>
      <c r="B10" s="2"/>
      <c r="C10" s="2"/>
      <c r="D10" s="2"/>
    </row>
    <row r="11" ht="21" customHeight="true">
      <c r="A11" s="4" t="s">
        <v>18</v>
      </c>
      <c r="B11" s="8" t="s">
        <v>19</v>
      </c>
      <c r="C11" s="8"/>
    </row>
    <row r="12" ht="21" customHeight="true">
      <c r="A12" s="6" t="s">
        <v>20</v>
      </c>
      <c r="B12" s="8" t="s">
        <v>21</v>
      </c>
      <c r="C12" s="8"/>
    </row>
    <row r="13" ht="21" customHeight="true">
      <c r="A13" s="4" t="s">
        <v>22</v>
      </c>
      <c r="B13" s="8" t="s">
        <v>23</v>
      </c>
      <c r="C13" s="8"/>
    </row>
    <row r="14" ht="21" customHeight="true">
      <c r="A14" s="5" t="s">
        <v>24</v>
      </c>
      <c r="B14" s="8" t="s">
        <v>25</v>
      </c>
      <c r="C14" s="8"/>
    </row>
    <row r="15" ht="21" customHeight="true"/>
    <row r="16" ht="21" customHeight="true">
      <c r="A16" s="2" t="s">
        <v>26</v>
      </c>
      <c r="B16" s="2"/>
      <c r="C16" s="2"/>
      <c r="D16" s="2"/>
    </row>
    <row r="17" ht="21" customHeight="true">
      <c r="A17" s="3" t="s">
        <v>27</v>
      </c>
      <c r="B17" s="3" t="s">
        <v>28</v>
      </c>
      <c r="C17" s="3" t="s">
        <v>29</v>
      </c>
      <c r="D17" s="3" t="s">
        <v>30</v>
      </c>
    </row>
    <row r="18" ht="21" customHeight="true">
      <c r="A18" t="s">
        <v>31</v>
      </c>
      <c r="B18" t="s">
        <v>2</v>
      </c>
      <c r="C18" t="s">
        <v>32</v>
      </c>
      <c r="D18" t="s">
        <v>33</v>
      </c>
    </row>
    <row r="19" ht="21" customHeight="true">
      <c r="A19" t="s">
        <v>33</v>
      </c>
      <c r="B19" t="s">
        <v>3</v>
      </c>
      <c r="C19" t="s">
        <v>32</v>
      </c>
      <c r="D19" t="s">
        <v>33</v>
      </c>
    </row>
    <row r="20" ht="21" customHeight="true">
      <c r="A20" t="s">
        <v>34</v>
      </c>
      <c r="B20" t="s">
        <v>4</v>
      </c>
      <c r="C20" t="s">
        <v>32</v>
      </c>
      <c r="D20" t="s">
        <v>34</v>
      </c>
    </row>
    <row r="21" ht="21" customHeight="true">
      <c r="A21" t="s">
        <v>35</v>
      </c>
      <c r="B21" t="s">
        <v>5</v>
      </c>
      <c r="C21" t="s">
        <v>32</v>
      </c>
      <c r="D21" t="s">
        <v>35</v>
      </c>
    </row>
    <row r="22" ht="21" customHeight="true">
      <c r="A22" t="s">
        <v>36</v>
      </c>
      <c r="B22" t="s">
        <v>6</v>
      </c>
      <c r="C22" t="s">
        <v>32</v>
      </c>
      <c r="D22" t="s">
        <v>36</v>
      </c>
    </row>
    <row r="23" ht="21" customHeight="true">
      <c r="A23" t="s">
        <v>37</v>
      </c>
      <c r="B23" t="s">
        <v>7</v>
      </c>
      <c r="C23" t="s">
        <v>32</v>
      </c>
      <c r="D23" t="s">
        <v>38</v>
      </c>
    </row>
    <row r="24" ht="21" customHeight="true">
      <c r="A24" t="s">
        <v>39</v>
      </c>
      <c r="B24" t="s">
        <v>8</v>
      </c>
      <c r="C24" t="s">
        <v>32</v>
      </c>
      <c r="D24" t="s">
        <v>38</v>
      </c>
    </row>
  </sheetData>
  <pageSetup fitToHeight="0" fitToWidth="1" orientation="landscape"/>
  <ignoredErrors>
    <ignoredError sqref="A1:XFD1048576" evalError="1" twoDigitTextYear="1" numberStoredAsText="1" formula="1" formulaRange="1" unlockedFormula="1" emptyCellReference="1" listDataValidation="1" calculatedColumn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zoomScale="100" workbookViewId="0">
      <pane activePane="bottomLeft" state="frozen" topLeftCell="A4" ySplit="3"/>
    </sheetView>
  </sheetViews>
  <sheetFormatPr defaultRowHeight="15"/>
  <cols>
    <col customWidth="true" max="9" min="1" width="16"/>
    <col customWidth="true" max="26" min="10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1" customHeight="true">
      <c r="A4" s="9" t="s">
        <v>40</v>
      </c>
      <c r="B4" s="9"/>
      <c r="C4" s="9"/>
      <c r="D4" s="9" t="s">
        <v>41</v>
      </c>
      <c r="E4" s="9"/>
      <c r="G4" s="9" t="s">
        <v>42</v>
      </c>
      <c r="H4" s="9"/>
    </row>
    <row r="5" ht="21" customHeight="true">
      <c r="A5" s="9" t="str">
        <f>COUNTA(locationtransfers_transfer_record_id_range)</f>
      </c>
      <c r="B5" s="9"/>
      <c r="C5" s="9"/>
      <c r="D5" s="9" t="str">
        <f>COUNTIF(locationtransfers_transfer_status_range,"approved")</f>
      </c>
      <c r="E5" s="9"/>
      <c r="G5" s="9" t="str">
        <f>COUNTIF(locationtransfers_transfer_status_range,"pending_approval")</f>
      </c>
      <c r="H5" s="9"/>
    </row>
    <row r="6" ht="21" customHeight="true">
      <c r="A6" s="9"/>
      <c r="B6" s="9"/>
      <c r="C6" s="9"/>
      <c r="D6" s="9"/>
      <c r="E6" s="9"/>
      <c r="G6" s="9"/>
      <c r="H6" s="9"/>
    </row>
    <row r="7" ht="21" customHeight="true"/>
    <row r="8" ht="21" customHeight="true">
      <c r="A8" s="9" t="s">
        <v>43</v>
      </c>
      <c r="B8" s="9"/>
      <c r="D8" s="9" t="s">
        <v>44</v>
      </c>
      <c r="E8" s="9"/>
      <c r="G8" s="9" t="s">
        <v>45</v>
      </c>
      <c r="H8" s="9"/>
    </row>
    <row r="9" ht="21" customHeight="true">
      <c r="A9" s="9" t="str">
        <f>SUM(locationtransfers_transfer_quantity_range)</f>
      </c>
      <c r="B9" s="9"/>
      <c r="D9" s="9" t="str">
        <f>COUNTIF(executionhistory_execution_status_range,"completed")</f>
      </c>
      <c r="E9" s="9"/>
      <c r="G9" s="9" t="str">
        <f>COUNTIF(locationledger_location_status_range,"reserved")</f>
      </c>
      <c r="H9" s="9"/>
    </row>
    <row r="10" ht="21" customHeight="true">
      <c r="A10" s="9"/>
      <c r="B10" s="9"/>
      <c r="D10" s="9"/>
      <c r="E10" s="9"/>
      <c r="G10" s="9"/>
      <c r="H10" s="9"/>
    </row>
    <row r="11" ht="21" customHeight="true"/>
    <row r="12" ht="21" customHeight="true"/>
    <row r="13" ht="21" customHeight="true">
      <c r="A13" s="2" t="s">
        <v>46</v>
      </c>
      <c r="B13" s="2"/>
      <c r="C13" s="2"/>
    </row>
    <row r="14" ht="21" customHeight="true">
      <c r="A14" s="3" t="s">
        <v>46</v>
      </c>
      <c r="B14" s="3" t="s">
        <v>47</v>
      </c>
      <c r="C14" s="3" t="s">
        <v>48</v>
      </c>
    </row>
    <row r="15" ht="21" customHeight="true">
      <c r="A15" s="10" t="s">
        <v>49</v>
      </c>
      <c r="B15" s="10" t="str">
        <f>COUNTIF(locationtransfers_transfer_status_range,"pending_approval")</f>
        <v>38</v>
      </c>
      <c r="C15" s="10" t="str">
        <f>IFERROR(COUNTIF(locationtransfers_transfer_status_range,"pending_approval")/COUNTA(locationtransfers_transfer_record_id_range),0)</f>
        <v>38</v>
      </c>
    </row>
    <row r="16" ht="21" customHeight="true">
      <c r="A16" s="4" t="s">
        <v>50</v>
      </c>
      <c r="B16" s="4" t="str">
        <f>COUNTIF(locationtransfers_transfer_status_range,"approved")</f>
        <v>38</v>
      </c>
      <c r="C16" s="4" t="str">
        <f>IFERROR(COUNTIF(locationtransfers_transfer_status_range,"approved")/COUNTA(locationtransfers_transfer_record_id_range),0)</f>
        <v>38</v>
      </c>
    </row>
    <row r="17" ht="21" customHeight="true">
      <c r="A17" s="4" t="s">
        <v>51</v>
      </c>
      <c r="B17" s="4" t="str">
        <f>COUNTIF(locationtransfers_transfer_status_range,"completed")</f>
        <v>38</v>
      </c>
      <c r="C17" s="4" t="str">
        <f>IFERROR(COUNTIF(locationtransfers_transfer_status_range,"completed")/COUNTA(locationtransfers_transfer_record_id_range),0)</f>
        <v>38</v>
      </c>
    </row>
    <row r="18" ht="21" customHeight="true">
      <c r="A18" s="11" t="s">
        <v>52</v>
      </c>
      <c r="B18" s="11" t="str">
        <f>COUNTIF(locationtransfers_transfer_status_range,"exception")</f>
        <v>38</v>
      </c>
      <c r="C18" s="11" t="str">
        <f>IFERROR(COUNTIF(locationtransfers_transfer_status_range,"exception")/COUNTA(locationtransfers_transfer_record_id_range),0)</f>
        <v>38</v>
      </c>
    </row>
    <row r="19" ht="21" customHeight="true"/>
    <row r="20" ht="21" customHeight="true"/>
    <row r="21" ht="21" customHeight="true">
      <c r="A21" s="2" t="s">
        <v>53</v>
      </c>
      <c r="B21" s="2"/>
      <c r="C21" s="2"/>
    </row>
    <row r="22" ht="21" customHeight="true">
      <c r="A22" s="3" t="s">
        <v>53</v>
      </c>
      <c r="B22" s="3" t="s">
        <v>47</v>
      </c>
      <c r="C22" s="3" t="s">
        <v>48</v>
      </c>
    </row>
    <row r="23" ht="21" customHeight="true">
      <c r="A23" s="10" t="s">
        <v>49</v>
      </c>
      <c r="B23" s="10" t="str">
        <f>COUNTIF(approvalreview_approval_status_range,"pending_approval")</f>
        <v>38</v>
      </c>
      <c r="C23" s="10" t="str">
        <f>IFERROR(COUNTIF(approvalreview_approval_status_range,"pending_approval")/COUNTA(approvalreview_approval_record_id_range),0)</f>
        <v>38</v>
      </c>
    </row>
    <row r="24" ht="21" customHeight="true">
      <c r="A24" s="4" t="s">
        <v>50</v>
      </c>
      <c r="B24" s="4" t="str">
        <f>COUNTIF(approvalreview_approval_status_range,"approved")</f>
        <v>38</v>
      </c>
      <c r="C24" s="4" t="str">
        <f>IFERROR(COUNTIF(approvalreview_approval_status_range,"approved")/COUNTA(approvalreview_approval_record_id_range),0)</f>
        <v>38</v>
      </c>
    </row>
    <row r="25">
      <c r="A25" s="11" t="s">
        <v>54</v>
      </c>
      <c r="B25" s="11" t="str">
        <f>COUNTIF(approvalreview_approval_status_range,"returned")</f>
        <v>38</v>
      </c>
      <c r="C25" s="11" t="str">
        <f>IFERROR(COUNTIF(approvalreview_approval_status_range,"returned")/COUNTA(approvalreview_approval_record_id_range),0)</f>
        <v>38</v>
      </c>
    </row>
    <row r="26"/>
    <row r="27"/>
    <row r="28">
      <c r="A28" s="2" t="s">
        <v>55</v>
      </c>
      <c r="B28" s="2"/>
      <c r="C28" s="2"/>
    </row>
    <row r="29">
      <c r="A29" s="3" t="s">
        <v>55</v>
      </c>
      <c r="B29" s="3" t="s">
        <v>47</v>
      </c>
      <c r="C29" s="3" t="s">
        <v>48</v>
      </c>
    </row>
    <row r="30">
      <c r="A30" s="10" t="s">
        <v>49</v>
      </c>
      <c r="B30" s="10" t="str">
        <f>COUNTIF(executionhistory_execution_status_range,"pending_approval")</f>
        <v>38</v>
      </c>
      <c r="C30" s="10" t="str">
        <f>IFERROR(COUNTIF(executionhistory_execution_status_range,"pending_approval")/COUNTA(executionhistory_execution_record_id_range),0)</f>
        <v>38</v>
      </c>
    </row>
    <row r="31">
      <c r="A31" s="10" t="s">
        <v>56</v>
      </c>
      <c r="B31" s="10" t="str">
        <f>COUNTIF(executionhistory_execution_status_range,"in_progress")</f>
        <v>38</v>
      </c>
      <c r="C31" s="10" t="str">
        <f>IFERROR(COUNTIF(executionhistory_execution_status_range,"in_progress")/COUNTA(executionhistory_execution_record_id_range),0)</f>
        <v>38</v>
      </c>
    </row>
    <row r="32">
      <c r="A32" s="4" t="s">
        <v>51</v>
      </c>
      <c r="B32" s="4" t="str">
        <f>COUNTIF(executionhistory_execution_status_range,"completed")</f>
        <v>38</v>
      </c>
      <c r="C32" s="4" t="str">
        <f>IFERROR(COUNTIF(executionhistory_execution_status_range,"completed")/COUNTA(executionhistory_execution_record_id_range),0)</f>
        <v>38</v>
      </c>
    </row>
    <row r="33">
      <c r="A33" s="11" t="s">
        <v>52</v>
      </c>
      <c r="B33" s="11" t="str">
        <f>COUNTIF(executionhistory_execution_status_range,"exception")</f>
        <v>38</v>
      </c>
      <c r="C33" s="11" t="str">
        <f>IFERROR(COUNTIF(executionhistory_execution_status_range,"exception")/COUNTA(executionhistory_execution_record_id_range),0)</f>
        <v>38</v>
      </c>
    </row>
  </sheetData>
  <mergeCells count="12">
    <mergeCell ref="A4:B4"/>
    <mergeCell ref="A5:B6"/>
    <mergeCell ref="D4:E4"/>
    <mergeCell ref="D5:E6"/>
    <mergeCell ref="G4:H4"/>
    <mergeCell ref="G5:H6"/>
    <mergeCell ref="A8:B8"/>
    <mergeCell ref="A9:B10"/>
    <mergeCell ref="D8:E8"/>
    <mergeCell ref="D9:E10"/>
    <mergeCell ref="G8:H8"/>
    <mergeCell ref="G9:H10"/>
  </mergeCells>
  <pageSetup fitToHeight="0" fitToWidth="1" orientation="landscape"/>
  <ignoredErrors>
    <ignoredError sqref="A1:XFD1048576" evalError="1" twoDigitTextYear="1" numberStoredAsText="1" formula="1" formulaRange="1" unlockedFormula="1" emptyCellReference="1" listDataValidation="1" calculatedColumn="1"/>
  </ignoredErrors>
  <tableParts count="3">
    <tablePart r:id="rId1"/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4" min="3" width="18"/>
    <col customWidth="true" max="6" min="5" width="16"/>
    <col customWidth="true" max="8" min="7" width="18"/>
    <col customWidth="true" max="10" min="9" width="24"/>
    <col customWidth="true" max="14" min="11" width="14"/>
    <col customWidth="true" max="15" min="15" width="18"/>
    <col customWidth="true" max="16" min="16" width="14"/>
    <col customWidth="true" max="18" min="17" width="24"/>
    <col customWidth="true" max="20" min="19" width="16"/>
    <col customWidth="true" max="26" min="21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57</v>
      </c>
      <c r="B4" s="3" t="s">
        <v>58</v>
      </c>
      <c r="C4" s="3" t="s">
        <v>46</v>
      </c>
      <c r="D4" s="3" t="s">
        <v>59</v>
      </c>
      <c r="E4" s="3" t="s">
        <v>60</v>
      </c>
      <c r="F4" s="3" t="s">
        <v>61</v>
      </c>
      <c r="G4" s="3" t="s">
        <v>62</v>
      </c>
      <c r="H4" s="3" t="s">
        <v>63</v>
      </c>
      <c r="I4" s="3" t="s">
        <v>64</v>
      </c>
      <c r="J4" s="3" t="s">
        <v>65</v>
      </c>
      <c r="K4" s="3" t="s">
        <v>66</v>
      </c>
      <c r="L4" s="3" t="s">
        <v>67</v>
      </c>
      <c r="M4" s="3" t="s">
        <v>43</v>
      </c>
      <c r="N4" s="3" t="s">
        <v>68</v>
      </c>
      <c r="O4" s="3" t="s">
        <v>69</v>
      </c>
      <c r="P4" s="3" t="s">
        <v>70</v>
      </c>
      <c r="Q4" s="3" t="s">
        <v>71</v>
      </c>
      <c r="R4" s="3" t="s">
        <v>72</v>
      </c>
      <c r="S4" s="3" t="s">
        <v>73</v>
      </c>
      <c r="T4" s="3" t="s">
        <v>74</v>
      </c>
    </row>
    <row r="5" ht="21" customHeight="true">
      <c r="A5" s="6" t="s">
        <v>75</v>
      </c>
      <c r="B5" s="4" t="s">
        <v>76</v>
      </c>
      <c r="C5" s="4" t="s">
        <v>77</v>
      </c>
      <c r="D5" s="4" t="s">
        <v>78</v>
      </c>
      <c r="E5" s="13">
        <v>46150</v>
      </c>
      <c r="F5" s="13">
        <v>46151</v>
      </c>
      <c r="G5" s="4" t="s">
        <v>79</v>
      </c>
      <c r="H5" s="4" t="s">
        <v>80</v>
      </c>
      <c r="I5" s="4" t="s">
        <v>81</v>
      </c>
      <c r="J5" s="4" t="s">
        <v>82</v>
      </c>
      <c r="K5" s="4" t="s">
        <v>83</v>
      </c>
      <c r="L5" s="4" t="s">
        <v>84</v>
      </c>
      <c r="M5" s="14">
        <v>40</v>
      </c>
      <c r="N5" s="4" t="s">
        <v>85</v>
      </c>
      <c r="O5" s="4" t="s">
        <v>86</v>
      </c>
      <c r="P5" s="4" t="s">
        <v>87</v>
      </c>
      <c r="Q5" s="4" t="s">
        <v>88</v>
      </c>
      <c r="R5" s="4" t="s">
        <v>89</v>
      </c>
      <c r="S5" s="13">
        <v>46150</v>
      </c>
      <c r="T5" s="13">
        <v>46150</v>
      </c>
    </row>
    <row r="6" ht="21" customHeight="true">
      <c r="A6" s="6" t="s">
        <v>90</v>
      </c>
      <c r="B6" s="4" t="s">
        <v>91</v>
      </c>
      <c r="C6" s="4" t="s">
        <v>92</v>
      </c>
      <c r="D6" s="4" t="s">
        <v>78</v>
      </c>
      <c r="E6" s="13">
        <v>46151</v>
      </c>
      <c r="F6" s="13">
        <v>46152</v>
      </c>
      <c r="G6" s="4" t="s">
        <v>79</v>
      </c>
      <c r="H6" s="4" t="s">
        <v>93</v>
      </c>
      <c r="I6" s="4" t="s">
        <v>94</v>
      </c>
      <c r="J6" s="4" t="s">
        <v>95</v>
      </c>
      <c r="K6" s="4" t="s">
        <v>96</v>
      </c>
      <c r="L6" s="4" t="s">
        <v>97</v>
      </c>
      <c r="M6" s="14">
        <v>12</v>
      </c>
      <c r="N6" s="4" t="s">
        <v>98</v>
      </c>
      <c r="O6" s="4" t="s">
        <v>99</v>
      </c>
      <c r="P6" s="4" t="s">
        <v>100</v>
      </c>
      <c r="Q6" s="4" t="s">
        <v>101</v>
      </c>
      <c r="R6" s="4" t="s">
        <v>102</v>
      </c>
      <c r="S6" s="13">
        <v>46151</v>
      </c>
      <c r="T6" s="13">
        <v>46151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3">
    <dataValidation allowBlank="true" sqref="$P$5:$P$26" type="list">
      <formula1>enum_priority_labels</formula1>
    </dataValidation>
    <dataValidation allowBlank="true" sqref="$C$5:$C$26" type="list">
      <formula1>enum_transfer_status_labels</formula1>
    </dataValidation>
    <dataValidation allowBlank="false" sqref="$A$5:$A$26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4" min="3" width="18"/>
    <col customWidth="true" max="5" min="5" width="14"/>
    <col customWidth="true" max="6" min="6" width="18"/>
    <col customWidth="true" max="7" min="7" width="14"/>
    <col customWidth="true" max="9" min="8" width="18"/>
    <col customWidth="true" max="12" min="10" width="14"/>
    <col customWidth="true" max="13" min="13" width="24"/>
    <col customWidth="true" max="14" min="14" width="14"/>
    <col customWidth="true" max="16" min="15" width="16"/>
    <col customWidth="true" max="26" min="17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103</v>
      </c>
      <c r="B4" s="3" t="s">
        <v>104</v>
      </c>
      <c r="C4" s="3" t="s">
        <v>105</v>
      </c>
      <c r="D4" s="3" t="s">
        <v>106</v>
      </c>
      <c r="E4" s="3" t="s">
        <v>107</v>
      </c>
      <c r="F4" s="3" t="s">
        <v>108</v>
      </c>
      <c r="G4" s="3" t="s">
        <v>109</v>
      </c>
      <c r="H4" s="3" t="s">
        <v>110</v>
      </c>
      <c r="I4" s="3" t="s">
        <v>111</v>
      </c>
      <c r="J4" s="3" t="s">
        <v>112</v>
      </c>
      <c r="K4" s="3" t="s">
        <v>113</v>
      </c>
      <c r="L4" s="3" t="s">
        <v>68</v>
      </c>
      <c r="M4" s="3" t="s">
        <v>114</v>
      </c>
      <c r="N4" s="3" t="s">
        <v>115</v>
      </c>
      <c r="O4" s="3" t="s">
        <v>73</v>
      </c>
      <c r="P4" s="3" t="s">
        <v>74</v>
      </c>
    </row>
    <row r="5" ht="21" customHeight="true">
      <c r="A5" s="6" t="s">
        <v>116</v>
      </c>
      <c r="B5" s="15" t="s">
        <v>117</v>
      </c>
      <c r="C5" s="4" t="s">
        <v>118</v>
      </c>
      <c r="D5" s="4" t="s">
        <v>78</v>
      </c>
      <c r="E5" s="4" t="s">
        <v>79</v>
      </c>
      <c r="F5" s="4" t="s">
        <v>80</v>
      </c>
      <c r="G5" s="4" t="s">
        <v>119</v>
      </c>
      <c r="H5" s="4" t="s">
        <v>83</v>
      </c>
      <c r="I5" s="4" t="s">
        <v>84</v>
      </c>
      <c r="J5" s="14">
        <v>120</v>
      </c>
      <c r="K5" s="14">
        <v>20</v>
      </c>
      <c r="L5" s="4" t="s">
        <v>85</v>
      </c>
      <c r="M5" s="4" t="s">
        <v>75</v>
      </c>
      <c r="N5" s="15" t="s">
        <v>119</v>
      </c>
      <c r="O5" s="13">
        <v>46150</v>
      </c>
      <c r="P5" s="13">
        <v>46150</v>
      </c>
    </row>
    <row r="6" ht="21" customHeight="true">
      <c r="A6" s="6" t="s">
        <v>120</v>
      </c>
      <c r="B6" s="15" t="s">
        <v>121</v>
      </c>
      <c r="C6" s="4" t="s">
        <v>122</v>
      </c>
      <c r="D6" s="4" t="s">
        <v>78</v>
      </c>
      <c r="E6" s="4" t="s">
        <v>81</v>
      </c>
      <c r="F6" s="4" t="s">
        <v>82</v>
      </c>
      <c r="G6" s="4" t="s">
        <v>123</v>
      </c>
      <c r="H6" s="4" t="s">
        <v>96</v>
      </c>
      <c r="I6" s="4" t="s">
        <v>97</v>
      </c>
      <c r="J6" s="14">
        <v>34</v>
      </c>
      <c r="K6" s="14">
        <v>12</v>
      </c>
      <c r="L6" s="4" t="s">
        <v>98</v>
      </c>
      <c r="M6" s="4" t="s">
        <v>90</v>
      </c>
      <c r="N6" s="15" t="s">
        <v>123</v>
      </c>
      <c r="O6" s="13">
        <v>46151</v>
      </c>
      <c r="P6" s="13">
        <v>46151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2">
    <dataValidation allowBlank="false" sqref="$A$5:$A$26" type="custom">
      <formula1>LEN(TRIM(A5))&gt;0</formula1>
    </dataValidation>
    <dataValidation allowBlank="true" sqref="$C$5:$C$26" type="list">
      <formula1>enum_location_status_labels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8"/>
    <col customWidth="true" max="4" min="4" width="14"/>
    <col customWidth="true" max="5" min="5" width="24"/>
    <col customWidth="true" max="6" min="6" width="16"/>
    <col customWidth="true" max="7" min="7" width="36"/>
    <col customWidth="true" max="8" min="8" width="14"/>
    <col customWidth="true" max="9" min="9" width="18"/>
    <col customWidth="true" max="10" min="10" width="14"/>
    <col customWidth="true" max="12" min="11" width="16"/>
    <col customWidth="true" max="26" min="13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71</v>
      </c>
      <c r="B4" s="3" t="s">
        <v>124</v>
      </c>
      <c r="C4" s="3" t="s">
        <v>53</v>
      </c>
      <c r="D4" s="3" t="s">
        <v>125</v>
      </c>
      <c r="E4" s="3" t="s">
        <v>57</v>
      </c>
      <c r="F4" s="3" t="s">
        <v>126</v>
      </c>
      <c r="G4" s="3" t="s">
        <v>127</v>
      </c>
      <c r="H4" s="3" t="s">
        <v>70</v>
      </c>
      <c r="I4" s="3" t="s">
        <v>128</v>
      </c>
      <c r="J4" s="3" t="s">
        <v>129</v>
      </c>
      <c r="K4" s="3" t="s">
        <v>73</v>
      </c>
      <c r="L4" s="3" t="s">
        <v>74</v>
      </c>
    </row>
    <row r="5" ht="21" customHeight="true">
      <c r="A5" s="6" t="s">
        <v>88</v>
      </c>
      <c r="B5" s="15" t="s">
        <v>130</v>
      </c>
      <c r="C5" s="4" t="s">
        <v>77</v>
      </c>
      <c r="D5" s="4" t="s">
        <v>78</v>
      </c>
      <c r="E5" s="4" t="s">
        <v>75</v>
      </c>
      <c r="F5" s="13">
        <v>46150</v>
      </c>
      <c r="G5" s="4" t="s">
        <v>131</v>
      </c>
      <c r="H5" s="4" t="s">
        <v>87</v>
      </c>
      <c r="I5" s="4" t="s">
        <v>132</v>
      </c>
      <c r="J5" s="4" t="s">
        <v>78</v>
      </c>
      <c r="K5" s="13">
        <v>46150</v>
      </c>
      <c r="L5" s="13">
        <v>46150</v>
      </c>
    </row>
    <row r="6" ht="21" customHeight="true">
      <c r="A6" s="6" t="s">
        <v>101</v>
      </c>
      <c r="B6" s="15" t="s">
        <v>133</v>
      </c>
      <c r="C6" s="4" t="s">
        <v>92</v>
      </c>
      <c r="D6" s="4" t="s">
        <v>78</v>
      </c>
      <c r="E6" s="4" t="s">
        <v>90</v>
      </c>
      <c r="F6" s="13" t="s">
        <v>38</v>
      </c>
      <c r="G6" s="4" t="s">
        <v>134</v>
      </c>
      <c r="H6" s="4" t="s">
        <v>100</v>
      </c>
      <c r="I6" s="4" t="s">
        <v>132</v>
      </c>
      <c r="J6" s="4" t="s">
        <v>78</v>
      </c>
      <c r="K6" s="13">
        <v>46151</v>
      </c>
      <c r="L6" s="13">
        <v>46151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3">
    <dataValidation allowBlank="false" sqref="$A$5:$A$26" type="custom">
      <formula1>LEN(TRIM(A5))&gt;0</formula1>
    </dataValidation>
    <dataValidation allowBlank="true" sqref="$H$5:$H$26" type="list">
      <formula1>enum_priority_labels</formula1>
    </dataValidation>
    <dataValidation allowBlank="true" sqref="$C$5:$C$26" type="list">
      <formula1>enum_approval_status_labels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8"/>
    <col customWidth="true" max="4" min="4" width="14"/>
    <col customWidth="true" max="5" min="5" width="24"/>
    <col customWidth="true" max="6" min="6" width="16"/>
    <col customWidth="true" max="7" min="7" width="14"/>
    <col customWidth="true" max="8" min="8" width="24"/>
    <col customWidth="true" max="10" min="9" width="14"/>
    <col customWidth="true" max="11" min="11" width="16"/>
    <col customWidth="true" max="13" min="12" width="36"/>
    <col customWidth="true" max="16" min="14" width="16"/>
    <col customWidth="true" max="26" min="17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72</v>
      </c>
      <c r="B4" s="3" t="s">
        <v>135</v>
      </c>
      <c r="C4" s="3" t="s">
        <v>55</v>
      </c>
      <c r="D4" s="3" t="s">
        <v>136</v>
      </c>
      <c r="E4" s="3" t="s">
        <v>57</v>
      </c>
      <c r="F4" s="3" t="s">
        <v>137</v>
      </c>
      <c r="G4" s="3" t="s">
        <v>138</v>
      </c>
      <c r="H4" s="3" t="s">
        <v>65</v>
      </c>
      <c r="I4" s="3" t="s">
        <v>139</v>
      </c>
      <c r="J4" s="3" t="s">
        <v>129</v>
      </c>
      <c r="K4" s="3" t="s">
        <v>140</v>
      </c>
      <c r="L4" s="3" t="s">
        <v>141</v>
      </c>
      <c r="M4" s="3" t="s">
        <v>142</v>
      </c>
      <c r="N4" s="3" t="s">
        <v>143</v>
      </c>
      <c r="O4" s="3" t="s">
        <v>73</v>
      </c>
      <c r="P4" s="3" t="s">
        <v>74</v>
      </c>
    </row>
    <row r="5" ht="21" customHeight="true">
      <c r="A5" s="6" t="s">
        <v>89</v>
      </c>
      <c r="B5" s="15" t="s">
        <v>144</v>
      </c>
      <c r="C5" s="4" t="s">
        <v>145</v>
      </c>
      <c r="D5" s="4" t="s">
        <v>78</v>
      </c>
      <c r="E5" s="4" t="s">
        <v>75</v>
      </c>
      <c r="F5" s="13">
        <v>46151</v>
      </c>
      <c r="G5" s="14">
        <v>40</v>
      </c>
      <c r="H5" s="4" t="s">
        <v>82</v>
      </c>
      <c r="I5" s="4" t="s">
        <v>146</v>
      </c>
      <c r="J5" s="4" t="s">
        <v>78</v>
      </c>
      <c r="K5" s="13">
        <v>46151</v>
      </c>
      <c r="L5" s="4" t="s">
        <v>132</v>
      </c>
      <c r="M5" s="4" t="s">
        <v>147</v>
      </c>
      <c r="N5" s="13" t="s">
        <v>78</v>
      </c>
      <c r="O5" s="13">
        <v>46151</v>
      </c>
      <c r="P5" s="13">
        <v>46151</v>
      </c>
    </row>
    <row r="6" ht="21" customHeight="true">
      <c r="A6" s="6" t="s">
        <v>102</v>
      </c>
      <c r="B6" s="15" t="s">
        <v>148</v>
      </c>
      <c r="C6" s="4" t="s">
        <v>92</v>
      </c>
      <c r="D6" s="4" t="s">
        <v>78</v>
      </c>
      <c r="E6" s="4" t="s">
        <v>90</v>
      </c>
      <c r="F6" s="13" t="s">
        <v>38</v>
      </c>
      <c r="G6" s="14">
        <v>0</v>
      </c>
      <c r="H6" s="4" t="s">
        <v>95</v>
      </c>
      <c r="I6" s="4" t="s">
        <v>149</v>
      </c>
      <c r="J6" s="4" t="s">
        <v>78</v>
      </c>
      <c r="K6" s="13" t="s">
        <v>38</v>
      </c>
      <c r="L6" s="4" t="s">
        <v>150</v>
      </c>
      <c r="M6" s="4" t="s">
        <v>132</v>
      </c>
      <c r="N6" s="13" t="s">
        <v>78</v>
      </c>
      <c r="O6" s="13">
        <v>46151</v>
      </c>
      <c r="P6" s="13">
        <v>46151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3">
    <dataValidation allowBlank="true" sqref="$C$5:$C$26" type="list">
      <formula1>enum_execution_status_labels</formula1>
    </dataValidation>
    <dataValidation allowBlank="true" sqref="$I$5:$I$26" type="list">
      <formula1>boolean_labels</formula1>
    </dataValidation>
    <dataValidation allowBlank="false" sqref="$A$5:$A$26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zoomScale="100" workbookViewId="0">
      <pane activePane="bottomLeft" state="frozen" topLeftCell="A4" ySplit="3"/>
    </sheetView>
  </sheetViews>
  <sheetFormatPr defaultRowHeight="15"/>
  <cols>
    <col customWidth="true" max="1" min="1" width="24"/>
    <col customWidth="true" max="3" min="2" width="28"/>
    <col customWidth="true" max="26" min="4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2" t="s">
        <v>151</v>
      </c>
      <c r="B4" s="2" t="s">
        <v>152</v>
      </c>
      <c r="C4" s="2" t="s">
        <v>153</v>
      </c>
      <c r="D4" s="2"/>
      <c r="E4" s="2"/>
    </row>
    <row r="5" ht="21" customHeight="true">
      <c r="A5" s="3" t="s">
        <v>154</v>
      </c>
      <c r="B5" s="3" t="s">
        <v>155</v>
      </c>
      <c r="C5" s="3" t="s">
        <v>156</v>
      </c>
      <c r="D5" s="3" t="s">
        <v>157</v>
      </c>
      <c r="E5" s="3" t="s">
        <v>158</v>
      </c>
    </row>
    <row r="6" ht="21" customHeight="true">
      <c r="A6" t="s">
        <v>151</v>
      </c>
      <c r="B6" t="s">
        <v>92</v>
      </c>
      <c r="C6" t="s">
        <v>49</v>
      </c>
      <c r="D6">
        <v>1</v>
      </c>
      <c r="E6" t="b">
        <v>1</v>
      </c>
    </row>
    <row r="7" ht="21" customHeight="true">
      <c r="A7" t="s">
        <v>151</v>
      </c>
      <c r="B7" t="s">
        <v>77</v>
      </c>
      <c r="C7" t="s">
        <v>50</v>
      </c>
      <c r="D7">
        <v>2</v>
      </c>
      <c r="E7" t="b">
        <v>1</v>
      </c>
    </row>
    <row r="8" ht="21" customHeight="true">
      <c r="A8" t="s">
        <v>151</v>
      </c>
      <c r="B8" t="s">
        <v>145</v>
      </c>
      <c r="C8" t="s">
        <v>51</v>
      </c>
      <c r="D8">
        <v>3</v>
      </c>
      <c r="E8" t="b">
        <v>1</v>
      </c>
    </row>
    <row r="9" ht="21" customHeight="true">
      <c r="A9" t="s">
        <v>151</v>
      </c>
      <c r="B9" t="s">
        <v>159</v>
      </c>
      <c r="C9" t="s">
        <v>52</v>
      </c>
      <c r="D9">
        <v>4</v>
      </c>
      <c r="E9" t="b">
        <v>1</v>
      </c>
    </row>
    <row r="10" ht="21" customHeight="true"/>
    <row r="11" ht="21" customHeight="true"/>
    <row r="12" ht="21" customHeight="true">
      <c r="A12" s="2" t="s">
        <v>160</v>
      </c>
      <c r="B12" s="2" t="s">
        <v>161</v>
      </c>
      <c r="C12" s="2" t="s">
        <v>162</v>
      </c>
      <c r="D12" s="2"/>
      <c r="E12" s="2"/>
    </row>
    <row r="13" ht="21" customHeight="true">
      <c r="A13" s="3" t="s">
        <v>154</v>
      </c>
      <c r="B13" s="3" t="s">
        <v>155</v>
      </c>
      <c r="C13" s="3" t="s">
        <v>156</v>
      </c>
      <c r="D13" s="3" t="s">
        <v>157</v>
      </c>
      <c r="E13" s="3" t="s">
        <v>158</v>
      </c>
    </row>
    <row r="14" ht="21" customHeight="true">
      <c r="A14" t="s">
        <v>160</v>
      </c>
      <c r="B14" t="s">
        <v>118</v>
      </c>
      <c r="C14" t="s">
        <v>163</v>
      </c>
      <c r="D14">
        <v>1</v>
      </c>
      <c r="E14" t="b">
        <v>1</v>
      </c>
    </row>
    <row r="15" ht="21" customHeight="true">
      <c r="A15" t="s">
        <v>160</v>
      </c>
      <c r="B15" t="s">
        <v>122</v>
      </c>
      <c r="C15" t="s">
        <v>164</v>
      </c>
      <c r="D15">
        <v>2</v>
      </c>
      <c r="E15" t="b">
        <v>1</v>
      </c>
    </row>
    <row r="16" ht="21" customHeight="true">
      <c r="A16" t="s">
        <v>160</v>
      </c>
      <c r="B16" t="s">
        <v>165</v>
      </c>
      <c r="C16" t="s">
        <v>166</v>
      </c>
      <c r="D16">
        <v>3</v>
      </c>
      <c r="E16" t="b">
        <v>1</v>
      </c>
    </row>
    <row r="17" ht="21" customHeight="true"/>
    <row r="18" ht="21" customHeight="true"/>
    <row r="19" ht="21" customHeight="true">
      <c r="A19" s="2" t="s">
        <v>167</v>
      </c>
      <c r="B19" s="2" t="s">
        <v>168</v>
      </c>
      <c r="C19" s="2" t="s">
        <v>169</v>
      </c>
      <c r="D19" s="2"/>
      <c r="E19" s="2"/>
    </row>
    <row r="20" ht="21" customHeight="true">
      <c r="A20" s="3" t="s">
        <v>154</v>
      </c>
      <c r="B20" s="3" t="s">
        <v>155</v>
      </c>
      <c r="C20" s="3" t="s">
        <v>156</v>
      </c>
      <c r="D20" s="3" t="s">
        <v>157</v>
      </c>
      <c r="E20" s="3" t="s">
        <v>158</v>
      </c>
    </row>
    <row r="21" ht="21" customHeight="true">
      <c r="A21" t="s">
        <v>167</v>
      </c>
      <c r="B21" t="s">
        <v>92</v>
      </c>
      <c r="C21" t="s">
        <v>49</v>
      </c>
      <c r="D21">
        <v>1</v>
      </c>
      <c r="E21" t="b">
        <v>1</v>
      </c>
    </row>
    <row r="22" ht="21" customHeight="true">
      <c r="A22" t="s">
        <v>167</v>
      </c>
      <c r="B22" t="s">
        <v>77</v>
      </c>
      <c r="C22" t="s">
        <v>50</v>
      </c>
      <c r="D22">
        <v>2</v>
      </c>
      <c r="E22" t="b">
        <v>1</v>
      </c>
    </row>
    <row r="23" ht="21" customHeight="true">
      <c r="A23" t="s">
        <v>167</v>
      </c>
      <c r="B23" t="s">
        <v>170</v>
      </c>
      <c r="C23" t="s">
        <v>54</v>
      </c>
      <c r="D23">
        <v>3</v>
      </c>
      <c r="E23" t="b">
        <v>1</v>
      </c>
    </row>
    <row r="24" ht="21" customHeight="true"/>
    <row r="25"/>
    <row r="26">
      <c r="A26" s="2" t="s">
        <v>171</v>
      </c>
      <c r="B26" s="2" t="s">
        <v>172</v>
      </c>
      <c r="C26" s="2" t="s">
        <v>173</v>
      </c>
      <c r="D26" s="2"/>
      <c r="E26" s="2"/>
    </row>
    <row r="27">
      <c r="A27" s="3" t="s">
        <v>154</v>
      </c>
      <c r="B27" s="3" t="s">
        <v>155</v>
      </c>
      <c r="C27" s="3" t="s">
        <v>156</v>
      </c>
      <c r="D27" s="3" t="s">
        <v>157</v>
      </c>
      <c r="E27" s="3" t="s">
        <v>158</v>
      </c>
    </row>
    <row r="28">
      <c r="A28" t="s">
        <v>171</v>
      </c>
      <c r="B28" t="s">
        <v>92</v>
      </c>
      <c r="C28" t="s">
        <v>49</v>
      </c>
      <c r="D28">
        <v>1</v>
      </c>
      <c r="E28" t="b">
        <v>1</v>
      </c>
    </row>
    <row r="29">
      <c r="A29" t="s">
        <v>171</v>
      </c>
      <c r="B29" t="s">
        <v>174</v>
      </c>
      <c r="C29" t="s">
        <v>56</v>
      </c>
      <c r="D29">
        <v>2</v>
      </c>
      <c r="E29" t="b">
        <v>1</v>
      </c>
    </row>
    <row r="30">
      <c r="A30" t="s">
        <v>171</v>
      </c>
      <c r="B30" t="s">
        <v>145</v>
      </c>
      <c r="C30" t="s">
        <v>51</v>
      </c>
      <c r="D30">
        <v>3</v>
      </c>
      <c r="E30" t="b">
        <v>1</v>
      </c>
    </row>
    <row r="31">
      <c r="A31" t="s">
        <v>171</v>
      </c>
      <c r="B31" t="s">
        <v>159</v>
      </c>
      <c r="C31" t="s">
        <v>52</v>
      </c>
      <c r="D31">
        <v>4</v>
      </c>
      <c r="E31" t="b">
        <v>1</v>
      </c>
    </row>
    <row r="32"/>
    <row r="33"/>
    <row r="34">
      <c r="A34" s="2" t="s">
        <v>175</v>
      </c>
      <c r="B34" s="2" t="s">
        <v>176</v>
      </c>
      <c r="C34" s="2" t="s">
        <v>177</v>
      </c>
      <c r="D34" s="2"/>
      <c r="E34" s="2"/>
    </row>
    <row r="35">
      <c r="A35" s="3" t="s">
        <v>154</v>
      </c>
      <c r="B35" s="3" t="s">
        <v>155</v>
      </c>
      <c r="C35" s="3" t="s">
        <v>156</v>
      </c>
      <c r="D35" s="3" t="s">
        <v>157</v>
      </c>
      <c r="E35" s="3" t="s">
        <v>158</v>
      </c>
    </row>
    <row r="36">
      <c r="A36" t="s">
        <v>175</v>
      </c>
      <c r="B36" t="s">
        <v>87</v>
      </c>
      <c r="C36" t="s">
        <v>178</v>
      </c>
      <c r="D36">
        <v>1</v>
      </c>
      <c r="E36" t="b">
        <v>1</v>
      </c>
    </row>
    <row r="37">
      <c r="A37" t="s">
        <v>175</v>
      </c>
      <c r="B37" t="s">
        <v>100</v>
      </c>
      <c r="C37" t="s">
        <v>179</v>
      </c>
      <c r="D37">
        <v>2</v>
      </c>
      <c r="E37" t="b">
        <v>1</v>
      </c>
    </row>
    <row r="38">
      <c r="A38" t="s">
        <v>175</v>
      </c>
      <c r="B38" t="s">
        <v>180</v>
      </c>
      <c r="C38" t="s">
        <v>181</v>
      </c>
      <c r="D38">
        <v>3</v>
      </c>
      <c r="E38" t="b">
        <v>1</v>
      </c>
    </row>
    <row r="39"/>
    <row r="40"/>
    <row r="41">
      <c r="A41" s="2" t="s">
        <v>182</v>
      </c>
      <c r="B41" s="2" t="s">
        <v>183</v>
      </c>
      <c r="C41" s="2" t="s">
        <v>184</v>
      </c>
      <c r="D41" s="2"/>
      <c r="E41" s="2"/>
    </row>
    <row r="42">
      <c r="A42" s="3" t="s">
        <v>154</v>
      </c>
      <c r="B42" s="3" t="s">
        <v>155</v>
      </c>
      <c r="C42" s="3" t="s">
        <v>156</v>
      </c>
      <c r="D42" s="3" t="s">
        <v>157</v>
      </c>
      <c r="E42" s="3" t="s">
        <v>158</v>
      </c>
    </row>
    <row r="43">
      <c r="A43" t="s">
        <v>182</v>
      </c>
      <c r="B43" t="s">
        <v>185</v>
      </c>
      <c r="C43" t="s">
        <v>146</v>
      </c>
      <c r="D43">
        <v>10</v>
      </c>
      <c r="E43" t="b">
        <v>1</v>
      </c>
    </row>
    <row r="44">
      <c r="A44" t="s">
        <v>182</v>
      </c>
      <c r="B44" t="s">
        <v>186</v>
      </c>
      <c r="C44" t="s">
        <v>149</v>
      </c>
      <c r="D44">
        <v>20</v>
      </c>
      <c r="E44" t="b">
        <v>1</v>
      </c>
    </row>
  </sheetData>
  <pageSetup fitToHeight="0" fitToWidth="1" orientation="landscape"/>
  <ignoredErrors>
    <ignoredError sqref="A1:XFD1048576" evalError="1" twoDigitTextYear="1" numberStoredAsText="1" formula="1" formulaRange="1" unlockedFormula="1" emptyCellReference="1" listDataValidation="1" calculatedColumn="1"/>
  </ignoredErrors>
  <tableParts count="6">
    <tablePart r:id="rId1"/>
    <tablePart r:id="rId2"/>
    <tablePart r:id="rId3"/>
    <tablePart r:id="rId4"/>
    <tablePart r:id="rId5"/>
    <tablePart r:id="rId6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zoomScale="100" workbookViewId="0">
      <pane activePane="bottomLeft" state="frozen" topLeftCell="A4" ySplit="3"/>
    </sheetView>
  </sheetViews>
  <sheetFormatPr defaultRowHeight="15"/>
  <cols>
    <col customWidth="true" max="11" min="1" width="20"/>
    <col customWidth="true" max="26" min="12" width="18"/>
  </cols>
  <sheetData>
    <row r="1" ht="32" customHeight="true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2" t="s">
        <v>187</v>
      </c>
      <c r="B4" s="2"/>
      <c r="C4" s="2"/>
    </row>
    <row r="5" ht="21" customHeight="true">
      <c r="A5" s="3" t="s">
        <v>30</v>
      </c>
      <c r="B5" s="3" t="s">
        <v>156</v>
      </c>
      <c r="C5" s="3" t="s">
        <v>188</v>
      </c>
    </row>
    <row r="6" ht="21" customHeight="true">
      <c r="A6" t="s">
        <v>33</v>
      </c>
      <c r="B6" t="s">
        <v>189</v>
      </c>
      <c r="C6" t="s">
        <v>38</v>
      </c>
    </row>
    <row r="7" ht="21" customHeight="true">
      <c r="A7" t="s">
        <v>34</v>
      </c>
      <c r="B7" t="s">
        <v>4</v>
      </c>
      <c r="C7" t="s">
        <v>38</v>
      </c>
    </row>
    <row r="8" ht="21" customHeight="true">
      <c r="A8" t="s">
        <v>35</v>
      </c>
      <c r="B8" t="s">
        <v>5</v>
      </c>
      <c r="C8" t="s">
        <v>38</v>
      </c>
    </row>
    <row r="9" ht="21" customHeight="true">
      <c r="A9" t="s">
        <v>36</v>
      </c>
      <c r="B9" t="s">
        <v>6</v>
      </c>
      <c r="C9" t="s">
        <v>38</v>
      </c>
    </row>
    <row r="10" ht="21" customHeight="true"/>
    <row r="11" ht="21" customHeight="true"/>
    <row r="12" ht="21" customHeight="true">
      <c r="A12" s="2" t="s">
        <v>190</v>
      </c>
      <c r="B12" s="2"/>
      <c r="C12" s="2"/>
      <c r="D12" s="2"/>
      <c r="E12" s="2"/>
      <c r="F12" s="2"/>
      <c r="G12" s="2"/>
    </row>
    <row r="13" ht="21" customHeight="true">
      <c r="A13" s="3" t="s">
        <v>30</v>
      </c>
      <c r="B13" s="3" t="s">
        <v>191</v>
      </c>
      <c r="C13" s="3" t="s">
        <v>156</v>
      </c>
      <c r="D13" s="3" t="s">
        <v>192</v>
      </c>
      <c r="E13" s="3" t="s">
        <v>193</v>
      </c>
      <c r="F13" s="3" t="s">
        <v>194</v>
      </c>
      <c r="G13" s="3" t="s">
        <v>195</v>
      </c>
    </row>
    <row r="14" ht="21" customHeight="true">
      <c r="A14" t="s">
        <v>33</v>
      </c>
      <c r="B14" t="s">
        <v>196</v>
      </c>
      <c r="C14" t="s">
        <v>57</v>
      </c>
      <c r="D14" t="s">
        <v>197</v>
      </c>
      <c r="E14" t="s">
        <v>198</v>
      </c>
      <c r="F14" t="s">
        <v>38</v>
      </c>
      <c r="G14" t="b">
        <v>1</v>
      </c>
    </row>
    <row r="15" ht="21" customHeight="true">
      <c r="A15" t="s">
        <v>33</v>
      </c>
      <c r="B15" t="s">
        <v>199</v>
      </c>
      <c r="C15" t="s">
        <v>58</v>
      </c>
      <c r="D15" t="s">
        <v>200</v>
      </c>
      <c r="E15" t="s">
        <v>201</v>
      </c>
      <c r="F15" t="s">
        <v>38</v>
      </c>
      <c r="G15" t="b">
        <v>0</v>
      </c>
    </row>
    <row r="16" ht="21" customHeight="true">
      <c r="A16" t="s">
        <v>33</v>
      </c>
      <c r="B16" t="s">
        <v>151</v>
      </c>
      <c r="C16" t="s">
        <v>46</v>
      </c>
      <c r="D16" t="s">
        <v>202</v>
      </c>
      <c r="E16" t="s">
        <v>201</v>
      </c>
      <c r="F16" t="s">
        <v>151</v>
      </c>
      <c r="G16" t="b">
        <v>0</v>
      </c>
    </row>
    <row r="17" ht="21" customHeight="true">
      <c r="A17" t="s">
        <v>33</v>
      </c>
      <c r="B17" t="s">
        <v>203</v>
      </c>
      <c r="C17" t="s">
        <v>59</v>
      </c>
      <c r="D17" t="s">
        <v>200</v>
      </c>
      <c r="E17" t="s">
        <v>201</v>
      </c>
      <c r="F17" t="s">
        <v>38</v>
      </c>
      <c r="G17" t="b">
        <v>0</v>
      </c>
    </row>
    <row r="18" ht="21" customHeight="true">
      <c r="A18" t="s">
        <v>33</v>
      </c>
      <c r="B18" t="s">
        <v>204</v>
      </c>
      <c r="C18" t="s">
        <v>60</v>
      </c>
      <c r="D18" t="s">
        <v>205</v>
      </c>
      <c r="E18" t="s">
        <v>201</v>
      </c>
      <c r="F18" t="s">
        <v>38</v>
      </c>
      <c r="G18" t="b">
        <v>0</v>
      </c>
    </row>
    <row r="19" ht="21" customHeight="true">
      <c r="A19" t="s">
        <v>33</v>
      </c>
      <c r="B19" t="s">
        <v>206</v>
      </c>
      <c r="C19" t="s">
        <v>61</v>
      </c>
      <c r="D19" t="s">
        <v>205</v>
      </c>
      <c r="E19" t="s">
        <v>201</v>
      </c>
      <c r="F19" t="s">
        <v>38</v>
      </c>
      <c r="G19" t="b">
        <v>0</v>
      </c>
    </row>
    <row r="20" ht="21" customHeight="true">
      <c r="A20" t="s">
        <v>33</v>
      </c>
      <c r="B20" t="s">
        <v>207</v>
      </c>
      <c r="C20" t="s">
        <v>62</v>
      </c>
      <c r="D20" t="s">
        <v>200</v>
      </c>
      <c r="E20" t="s">
        <v>201</v>
      </c>
      <c r="F20" t="s">
        <v>38</v>
      </c>
      <c r="G20" t="b">
        <v>0</v>
      </c>
    </row>
    <row r="21" ht="21" customHeight="true">
      <c r="A21" t="s">
        <v>33</v>
      </c>
      <c r="B21" t="s">
        <v>208</v>
      </c>
      <c r="C21" t="s">
        <v>63</v>
      </c>
      <c r="D21" t="s">
        <v>200</v>
      </c>
      <c r="E21" t="s">
        <v>201</v>
      </c>
      <c r="F21" t="s">
        <v>38</v>
      </c>
      <c r="G21" t="b">
        <v>0</v>
      </c>
    </row>
    <row r="22" ht="21" customHeight="true">
      <c r="A22" t="s">
        <v>33</v>
      </c>
      <c r="B22" t="s">
        <v>209</v>
      </c>
      <c r="C22" t="s">
        <v>64</v>
      </c>
      <c r="D22" t="s">
        <v>200</v>
      </c>
      <c r="E22" t="s">
        <v>201</v>
      </c>
      <c r="F22" t="s">
        <v>38</v>
      </c>
      <c r="G22" t="b">
        <v>0</v>
      </c>
    </row>
    <row r="23" ht="21" customHeight="true">
      <c r="A23" t="s">
        <v>33</v>
      </c>
      <c r="B23" t="s">
        <v>210</v>
      </c>
      <c r="C23" t="s">
        <v>65</v>
      </c>
      <c r="D23" t="s">
        <v>200</v>
      </c>
      <c r="E23" t="s">
        <v>201</v>
      </c>
      <c r="F23" t="s">
        <v>38</v>
      </c>
      <c r="G23" t="b">
        <v>0</v>
      </c>
    </row>
    <row r="24" ht="21" customHeight="true">
      <c r="A24" t="s">
        <v>33</v>
      </c>
      <c r="B24" t="s">
        <v>211</v>
      </c>
      <c r="C24" t="s">
        <v>66</v>
      </c>
      <c r="D24" t="s">
        <v>200</v>
      </c>
      <c r="E24" t="s">
        <v>201</v>
      </c>
      <c r="F24" t="s">
        <v>38</v>
      </c>
      <c r="G24" t="b">
        <v>0</v>
      </c>
    </row>
    <row r="25">
      <c r="A25" t="s">
        <v>33</v>
      </c>
      <c r="B25" t="s">
        <v>212</v>
      </c>
      <c r="C25" t="s">
        <v>67</v>
      </c>
      <c r="D25" t="s">
        <v>200</v>
      </c>
      <c r="E25" t="s">
        <v>201</v>
      </c>
      <c r="F25" t="s">
        <v>38</v>
      </c>
      <c r="G25" t="b">
        <v>0</v>
      </c>
    </row>
    <row r="26">
      <c r="A26" t="s">
        <v>33</v>
      </c>
      <c r="B26" t="s">
        <v>213</v>
      </c>
      <c r="C26" t="s">
        <v>43</v>
      </c>
      <c r="D26" t="s">
        <v>214</v>
      </c>
      <c r="E26" t="s">
        <v>201</v>
      </c>
      <c r="F26" t="s">
        <v>38</v>
      </c>
      <c r="G26" t="b">
        <v>0</v>
      </c>
    </row>
    <row r="27">
      <c r="A27" t="s">
        <v>33</v>
      </c>
      <c r="B27" t="s">
        <v>215</v>
      </c>
      <c r="C27" t="s">
        <v>68</v>
      </c>
      <c r="D27" t="s">
        <v>200</v>
      </c>
      <c r="E27" t="s">
        <v>201</v>
      </c>
      <c r="F27" t="s">
        <v>38</v>
      </c>
      <c r="G27" t="b">
        <v>0</v>
      </c>
    </row>
    <row r="28">
      <c r="A28" t="s">
        <v>33</v>
      </c>
      <c r="B28" t="s">
        <v>216</v>
      </c>
      <c r="C28" t="s">
        <v>69</v>
      </c>
      <c r="D28" t="s">
        <v>200</v>
      </c>
      <c r="E28" t="s">
        <v>201</v>
      </c>
      <c r="F28" t="s">
        <v>38</v>
      </c>
      <c r="G28" t="b">
        <v>0</v>
      </c>
    </row>
    <row r="29">
      <c r="A29" t="s">
        <v>33</v>
      </c>
      <c r="B29" t="s">
        <v>175</v>
      </c>
      <c r="C29" t="s">
        <v>70</v>
      </c>
      <c r="D29" t="s">
        <v>202</v>
      </c>
      <c r="E29" t="s">
        <v>201</v>
      </c>
      <c r="F29" t="s">
        <v>175</v>
      </c>
      <c r="G29" t="b">
        <v>0</v>
      </c>
    </row>
    <row r="30">
      <c r="A30" t="s">
        <v>33</v>
      </c>
      <c r="B30" t="s">
        <v>217</v>
      </c>
      <c r="C30" t="s">
        <v>71</v>
      </c>
      <c r="D30" t="s">
        <v>200</v>
      </c>
      <c r="E30" t="s">
        <v>201</v>
      </c>
      <c r="F30" t="s">
        <v>38</v>
      </c>
      <c r="G30" t="b">
        <v>0</v>
      </c>
    </row>
    <row r="31">
      <c r="A31" t="s">
        <v>33</v>
      </c>
      <c r="B31" t="s">
        <v>218</v>
      </c>
      <c r="C31" t="s">
        <v>72</v>
      </c>
      <c r="D31" t="s">
        <v>200</v>
      </c>
      <c r="E31" t="s">
        <v>201</v>
      </c>
      <c r="F31" t="s">
        <v>38</v>
      </c>
      <c r="G31" t="b">
        <v>0</v>
      </c>
    </row>
    <row r="32">
      <c r="A32" t="s">
        <v>33</v>
      </c>
      <c r="B32" t="s">
        <v>219</v>
      </c>
      <c r="C32" t="s">
        <v>73</v>
      </c>
      <c r="D32" t="s">
        <v>205</v>
      </c>
      <c r="E32" t="s">
        <v>201</v>
      </c>
      <c r="F32" t="s">
        <v>38</v>
      </c>
      <c r="G32" t="b">
        <v>0</v>
      </c>
    </row>
    <row r="33">
      <c r="A33" t="s">
        <v>33</v>
      </c>
      <c r="B33" t="s">
        <v>220</v>
      </c>
      <c r="C33" t="s">
        <v>74</v>
      </c>
      <c r="D33" t="s">
        <v>205</v>
      </c>
      <c r="E33" t="s">
        <v>201</v>
      </c>
      <c r="F33" t="s">
        <v>38</v>
      </c>
      <c r="G33" t="b">
        <v>0</v>
      </c>
    </row>
    <row r="34">
      <c r="A34" t="s">
        <v>34</v>
      </c>
      <c r="B34" t="s">
        <v>221</v>
      </c>
      <c r="C34" t="s">
        <v>103</v>
      </c>
      <c r="D34" t="s">
        <v>197</v>
      </c>
      <c r="E34" t="s">
        <v>198</v>
      </c>
      <c r="F34" t="s">
        <v>38</v>
      </c>
      <c r="G34" t="b">
        <v>1</v>
      </c>
    </row>
    <row r="35">
      <c r="A35" t="s">
        <v>34</v>
      </c>
      <c r="B35" t="s">
        <v>222</v>
      </c>
      <c r="C35" t="s">
        <v>104</v>
      </c>
      <c r="D35" t="s">
        <v>223</v>
      </c>
      <c r="E35" t="s">
        <v>201</v>
      </c>
      <c r="F35" t="s">
        <v>38</v>
      </c>
      <c r="G35" t="b">
        <v>0</v>
      </c>
    </row>
    <row r="36">
      <c r="A36" t="s">
        <v>34</v>
      </c>
      <c r="B36" t="s">
        <v>160</v>
      </c>
      <c r="C36" t="s">
        <v>105</v>
      </c>
      <c r="D36" t="s">
        <v>202</v>
      </c>
      <c r="E36" t="s">
        <v>201</v>
      </c>
      <c r="F36" t="s">
        <v>160</v>
      </c>
      <c r="G36" t="b">
        <v>0</v>
      </c>
    </row>
    <row r="37">
      <c r="A37" t="s">
        <v>34</v>
      </c>
      <c r="B37" t="s">
        <v>224</v>
      </c>
      <c r="C37" t="s">
        <v>106</v>
      </c>
      <c r="D37" t="s">
        <v>200</v>
      </c>
      <c r="E37" t="s">
        <v>201</v>
      </c>
      <c r="F37" t="s">
        <v>38</v>
      </c>
      <c r="G37" t="b">
        <v>0</v>
      </c>
    </row>
    <row r="38">
      <c r="A38" t="s">
        <v>34</v>
      </c>
      <c r="B38" t="s">
        <v>225</v>
      </c>
      <c r="C38" t="s">
        <v>107</v>
      </c>
      <c r="D38" t="s">
        <v>200</v>
      </c>
      <c r="E38" t="s">
        <v>201</v>
      </c>
      <c r="F38" t="s">
        <v>38</v>
      </c>
      <c r="G38" t="b">
        <v>0</v>
      </c>
    </row>
    <row r="39">
      <c r="A39" t="s">
        <v>34</v>
      </c>
      <c r="B39" t="s">
        <v>226</v>
      </c>
      <c r="C39" t="s">
        <v>108</v>
      </c>
      <c r="D39" t="s">
        <v>200</v>
      </c>
      <c r="E39" t="s">
        <v>201</v>
      </c>
      <c r="F39" t="s">
        <v>38</v>
      </c>
      <c r="G39" t="b">
        <v>0</v>
      </c>
    </row>
    <row r="40">
      <c r="A40" t="s">
        <v>34</v>
      </c>
      <c r="B40" t="s">
        <v>227</v>
      </c>
      <c r="C40" t="s">
        <v>109</v>
      </c>
      <c r="D40" t="s">
        <v>200</v>
      </c>
      <c r="E40" t="s">
        <v>201</v>
      </c>
      <c r="F40" t="s">
        <v>38</v>
      </c>
      <c r="G40" t="b">
        <v>0</v>
      </c>
    </row>
    <row r="41">
      <c r="A41" t="s">
        <v>34</v>
      </c>
      <c r="B41" t="s">
        <v>228</v>
      </c>
      <c r="C41" t="s">
        <v>110</v>
      </c>
      <c r="D41" t="s">
        <v>200</v>
      </c>
      <c r="E41" t="s">
        <v>201</v>
      </c>
      <c r="F41" t="s">
        <v>38</v>
      </c>
      <c r="G41" t="b">
        <v>0</v>
      </c>
    </row>
    <row r="42">
      <c r="A42" t="s">
        <v>34</v>
      </c>
      <c r="B42" t="s">
        <v>229</v>
      </c>
      <c r="C42" t="s">
        <v>111</v>
      </c>
      <c r="D42" t="s">
        <v>200</v>
      </c>
      <c r="E42" t="s">
        <v>201</v>
      </c>
      <c r="F42" t="s">
        <v>38</v>
      </c>
      <c r="G42" t="b">
        <v>0</v>
      </c>
    </row>
    <row r="43">
      <c r="A43" t="s">
        <v>34</v>
      </c>
      <c r="B43" t="s">
        <v>230</v>
      </c>
      <c r="C43" t="s">
        <v>112</v>
      </c>
      <c r="D43" t="s">
        <v>214</v>
      </c>
      <c r="E43" t="s">
        <v>201</v>
      </c>
      <c r="F43" t="s">
        <v>38</v>
      </c>
      <c r="G43" t="b">
        <v>0</v>
      </c>
    </row>
    <row r="44">
      <c r="A44" t="s">
        <v>34</v>
      </c>
      <c r="B44" t="s">
        <v>231</v>
      </c>
      <c r="C44" t="s">
        <v>113</v>
      </c>
      <c r="D44" t="s">
        <v>214</v>
      </c>
      <c r="E44" t="s">
        <v>201</v>
      </c>
      <c r="F44" t="s">
        <v>38</v>
      </c>
      <c r="G44" t="b">
        <v>0</v>
      </c>
    </row>
    <row r="45">
      <c r="A45" t="s">
        <v>34</v>
      </c>
      <c r="B45" t="s">
        <v>215</v>
      </c>
      <c r="C45" t="s">
        <v>68</v>
      </c>
      <c r="D45" t="s">
        <v>200</v>
      </c>
      <c r="E45" t="s">
        <v>201</v>
      </c>
      <c r="F45" t="s">
        <v>38</v>
      </c>
      <c r="G45" t="b">
        <v>0</v>
      </c>
    </row>
    <row r="46">
      <c r="A46" t="s">
        <v>34</v>
      </c>
      <c r="B46" t="s">
        <v>232</v>
      </c>
      <c r="C46" t="s">
        <v>114</v>
      </c>
      <c r="D46" t="s">
        <v>200</v>
      </c>
      <c r="E46" t="s">
        <v>201</v>
      </c>
      <c r="F46" t="s">
        <v>38</v>
      </c>
      <c r="G46" t="b">
        <v>0</v>
      </c>
    </row>
    <row r="47">
      <c r="A47" t="s">
        <v>34</v>
      </c>
      <c r="B47" t="s">
        <v>233</v>
      </c>
      <c r="C47" t="s">
        <v>115</v>
      </c>
      <c r="D47" t="s">
        <v>223</v>
      </c>
      <c r="E47" t="s">
        <v>201</v>
      </c>
      <c r="F47" t="s">
        <v>38</v>
      </c>
      <c r="G47" t="b">
        <v>0</v>
      </c>
    </row>
    <row r="48">
      <c r="A48" t="s">
        <v>34</v>
      </c>
      <c r="B48" t="s">
        <v>219</v>
      </c>
      <c r="C48" t="s">
        <v>73</v>
      </c>
      <c r="D48" t="s">
        <v>205</v>
      </c>
      <c r="E48" t="s">
        <v>201</v>
      </c>
      <c r="F48" t="s">
        <v>38</v>
      </c>
      <c r="G48" t="b">
        <v>0</v>
      </c>
    </row>
    <row r="49">
      <c r="A49" t="s">
        <v>34</v>
      </c>
      <c r="B49" t="s">
        <v>220</v>
      </c>
      <c r="C49" t="s">
        <v>74</v>
      </c>
      <c r="D49" t="s">
        <v>205</v>
      </c>
      <c r="E49" t="s">
        <v>201</v>
      </c>
      <c r="F49" t="s">
        <v>38</v>
      </c>
      <c r="G49" t="b">
        <v>0</v>
      </c>
    </row>
    <row r="50">
      <c r="A50" t="s">
        <v>35</v>
      </c>
      <c r="B50" t="s">
        <v>217</v>
      </c>
      <c r="C50" t="s">
        <v>71</v>
      </c>
      <c r="D50" t="s">
        <v>197</v>
      </c>
      <c r="E50" t="s">
        <v>198</v>
      </c>
      <c r="F50" t="s">
        <v>38</v>
      </c>
      <c r="G50" t="b">
        <v>1</v>
      </c>
    </row>
    <row r="51">
      <c r="A51" t="s">
        <v>35</v>
      </c>
      <c r="B51" t="s">
        <v>234</v>
      </c>
      <c r="C51" t="s">
        <v>124</v>
      </c>
      <c r="D51" t="s">
        <v>223</v>
      </c>
      <c r="E51" t="s">
        <v>201</v>
      </c>
      <c r="F51" t="s">
        <v>38</v>
      </c>
      <c r="G51" t="b">
        <v>0</v>
      </c>
    </row>
    <row r="52">
      <c r="A52" t="s">
        <v>35</v>
      </c>
      <c r="B52" t="s">
        <v>167</v>
      </c>
      <c r="C52" t="s">
        <v>53</v>
      </c>
      <c r="D52" t="s">
        <v>202</v>
      </c>
      <c r="E52" t="s">
        <v>201</v>
      </c>
      <c r="F52" t="s">
        <v>167</v>
      </c>
      <c r="G52" t="b">
        <v>0</v>
      </c>
    </row>
    <row r="53">
      <c r="A53" t="s">
        <v>35</v>
      </c>
      <c r="B53" t="s">
        <v>235</v>
      </c>
      <c r="C53" t="s">
        <v>125</v>
      </c>
      <c r="D53" t="s">
        <v>200</v>
      </c>
      <c r="E53" t="s">
        <v>201</v>
      </c>
      <c r="F53" t="s">
        <v>38</v>
      </c>
      <c r="G53" t="b">
        <v>0</v>
      </c>
    </row>
    <row r="54">
      <c r="A54" t="s">
        <v>35</v>
      </c>
      <c r="B54" t="s">
        <v>196</v>
      </c>
      <c r="C54" t="s">
        <v>57</v>
      </c>
      <c r="D54" t="s">
        <v>200</v>
      </c>
      <c r="E54" t="s">
        <v>201</v>
      </c>
      <c r="F54" t="s">
        <v>38</v>
      </c>
      <c r="G54" t="b">
        <v>0</v>
      </c>
    </row>
    <row r="55">
      <c r="A55" t="s">
        <v>35</v>
      </c>
      <c r="B55" t="s">
        <v>236</v>
      </c>
      <c r="C55" t="s">
        <v>126</v>
      </c>
      <c r="D55" t="s">
        <v>205</v>
      </c>
      <c r="E55" t="s">
        <v>201</v>
      </c>
      <c r="F55" t="s">
        <v>38</v>
      </c>
      <c r="G55" t="b">
        <v>0</v>
      </c>
    </row>
    <row r="56">
      <c r="A56" t="s">
        <v>35</v>
      </c>
      <c r="B56" t="s">
        <v>237</v>
      </c>
      <c r="C56" t="s">
        <v>127</v>
      </c>
      <c r="D56" t="s">
        <v>197</v>
      </c>
      <c r="E56" t="s">
        <v>201</v>
      </c>
      <c r="F56" t="s">
        <v>38</v>
      </c>
      <c r="G56" t="b">
        <v>0</v>
      </c>
    </row>
    <row r="57">
      <c r="A57" t="s">
        <v>35</v>
      </c>
      <c r="B57" t="s">
        <v>175</v>
      </c>
      <c r="C57" t="s">
        <v>70</v>
      </c>
      <c r="D57" t="s">
        <v>202</v>
      </c>
      <c r="E57" t="s">
        <v>201</v>
      </c>
      <c r="F57" t="s">
        <v>175</v>
      </c>
      <c r="G57" t="b">
        <v>0</v>
      </c>
    </row>
    <row r="58">
      <c r="A58" t="s">
        <v>35</v>
      </c>
      <c r="B58" t="s">
        <v>238</v>
      </c>
      <c r="C58" t="s">
        <v>128</v>
      </c>
      <c r="D58" t="s">
        <v>200</v>
      </c>
      <c r="E58" t="s">
        <v>201</v>
      </c>
      <c r="F58" t="s">
        <v>38</v>
      </c>
      <c r="G58" t="b">
        <v>0</v>
      </c>
    </row>
    <row r="59">
      <c r="A59" t="s">
        <v>35</v>
      </c>
      <c r="B59" t="s">
        <v>239</v>
      </c>
      <c r="C59" t="s">
        <v>129</v>
      </c>
      <c r="D59" t="s">
        <v>200</v>
      </c>
      <c r="E59" t="s">
        <v>201</v>
      </c>
      <c r="F59" t="s">
        <v>38</v>
      </c>
      <c r="G59" t="b">
        <v>0</v>
      </c>
    </row>
    <row r="60">
      <c r="A60" t="s">
        <v>35</v>
      </c>
      <c r="B60" t="s">
        <v>219</v>
      </c>
      <c r="C60" t="s">
        <v>73</v>
      </c>
      <c r="D60" t="s">
        <v>205</v>
      </c>
      <c r="E60" t="s">
        <v>201</v>
      </c>
      <c r="F60" t="s">
        <v>38</v>
      </c>
      <c r="G60" t="b">
        <v>0</v>
      </c>
    </row>
    <row r="61">
      <c r="A61" t="s">
        <v>35</v>
      </c>
      <c r="B61" t="s">
        <v>220</v>
      </c>
      <c r="C61" t="s">
        <v>74</v>
      </c>
      <c r="D61" t="s">
        <v>205</v>
      </c>
      <c r="E61" t="s">
        <v>201</v>
      </c>
      <c r="F61" t="s">
        <v>38</v>
      </c>
      <c r="G61" t="b">
        <v>0</v>
      </c>
    </row>
    <row r="62">
      <c r="A62" t="s">
        <v>36</v>
      </c>
      <c r="B62" t="s">
        <v>218</v>
      </c>
      <c r="C62" t="s">
        <v>72</v>
      </c>
      <c r="D62" t="s">
        <v>197</v>
      </c>
      <c r="E62" t="s">
        <v>198</v>
      </c>
      <c r="F62" t="s">
        <v>38</v>
      </c>
      <c r="G62" t="b">
        <v>1</v>
      </c>
    </row>
    <row r="63">
      <c r="A63" t="s">
        <v>36</v>
      </c>
      <c r="B63" t="s">
        <v>240</v>
      </c>
      <c r="C63" t="s">
        <v>135</v>
      </c>
      <c r="D63" t="s">
        <v>223</v>
      </c>
      <c r="E63" t="s">
        <v>201</v>
      </c>
      <c r="F63" t="s">
        <v>38</v>
      </c>
      <c r="G63" t="b">
        <v>0</v>
      </c>
    </row>
    <row r="64">
      <c r="A64" t="s">
        <v>36</v>
      </c>
      <c r="B64" t="s">
        <v>171</v>
      </c>
      <c r="C64" t="s">
        <v>55</v>
      </c>
      <c r="D64" t="s">
        <v>202</v>
      </c>
      <c r="E64" t="s">
        <v>201</v>
      </c>
      <c r="F64" t="s">
        <v>171</v>
      </c>
      <c r="G64" t="b">
        <v>0</v>
      </c>
    </row>
    <row r="65">
      <c r="A65" t="s">
        <v>36</v>
      </c>
      <c r="B65" t="s">
        <v>241</v>
      </c>
      <c r="C65" t="s">
        <v>136</v>
      </c>
      <c r="D65" t="s">
        <v>200</v>
      </c>
      <c r="E65" t="s">
        <v>201</v>
      </c>
      <c r="F65" t="s">
        <v>38</v>
      </c>
      <c r="G65" t="b">
        <v>0</v>
      </c>
    </row>
    <row r="66">
      <c r="A66" t="s">
        <v>36</v>
      </c>
      <c r="B66" t="s">
        <v>196</v>
      </c>
      <c r="C66" t="s">
        <v>57</v>
      </c>
      <c r="D66" t="s">
        <v>200</v>
      </c>
      <c r="E66" t="s">
        <v>201</v>
      </c>
      <c r="F66" t="s">
        <v>38</v>
      </c>
      <c r="G66" t="b">
        <v>0</v>
      </c>
    </row>
    <row r="67">
      <c r="A67" t="s">
        <v>36</v>
      </c>
      <c r="B67" t="s">
        <v>242</v>
      </c>
      <c r="C67" t="s">
        <v>137</v>
      </c>
      <c r="D67" t="s">
        <v>205</v>
      </c>
      <c r="E67" t="s">
        <v>201</v>
      </c>
      <c r="F67" t="s">
        <v>38</v>
      </c>
      <c r="G67" t="b">
        <v>0</v>
      </c>
    </row>
    <row r="68">
      <c r="A68" t="s">
        <v>36</v>
      </c>
      <c r="B68" t="s">
        <v>243</v>
      </c>
      <c r="C68" t="s">
        <v>138</v>
      </c>
      <c r="D68" t="s">
        <v>214</v>
      </c>
      <c r="E68" t="s">
        <v>201</v>
      </c>
      <c r="F68" t="s">
        <v>38</v>
      </c>
      <c r="G68" t="b">
        <v>0</v>
      </c>
    </row>
    <row r="69">
      <c r="A69" t="s">
        <v>36</v>
      </c>
      <c r="B69" t="s">
        <v>210</v>
      </c>
      <c r="C69" t="s">
        <v>65</v>
      </c>
      <c r="D69" t="s">
        <v>200</v>
      </c>
      <c r="E69" t="s">
        <v>201</v>
      </c>
      <c r="F69" t="s">
        <v>38</v>
      </c>
      <c r="G69" t="b">
        <v>0</v>
      </c>
    </row>
    <row r="70">
      <c r="A70" t="s">
        <v>36</v>
      </c>
      <c r="B70" t="s">
        <v>244</v>
      </c>
      <c r="C70" t="s">
        <v>139</v>
      </c>
      <c r="D70" t="s">
        <v>182</v>
      </c>
      <c r="E70" t="s">
        <v>201</v>
      </c>
      <c r="F70" t="s">
        <v>38</v>
      </c>
      <c r="G70" t="b">
        <v>0</v>
      </c>
    </row>
    <row r="71">
      <c r="A71" t="s">
        <v>36</v>
      </c>
      <c r="B71" t="s">
        <v>239</v>
      </c>
      <c r="C71" t="s">
        <v>129</v>
      </c>
      <c r="D71" t="s">
        <v>200</v>
      </c>
      <c r="E71" t="s">
        <v>201</v>
      </c>
      <c r="F71" t="s">
        <v>38</v>
      </c>
      <c r="G71" t="b">
        <v>0</v>
      </c>
    </row>
    <row r="72">
      <c r="A72" t="s">
        <v>36</v>
      </c>
      <c r="B72" t="s">
        <v>245</v>
      </c>
      <c r="C72" t="s">
        <v>140</v>
      </c>
      <c r="D72" t="s">
        <v>205</v>
      </c>
      <c r="E72" t="s">
        <v>201</v>
      </c>
      <c r="F72" t="s">
        <v>38</v>
      </c>
      <c r="G72" t="b">
        <v>0</v>
      </c>
    </row>
    <row r="73">
      <c r="A73" t="s">
        <v>36</v>
      </c>
      <c r="B73" t="s">
        <v>246</v>
      </c>
      <c r="C73" t="s">
        <v>141</v>
      </c>
      <c r="D73" t="s">
        <v>197</v>
      </c>
      <c r="E73" t="s">
        <v>201</v>
      </c>
      <c r="F73" t="s">
        <v>38</v>
      </c>
      <c r="G73" t="b">
        <v>0</v>
      </c>
    </row>
    <row r="74">
      <c r="A74" t="s">
        <v>36</v>
      </c>
      <c r="B74" t="s">
        <v>247</v>
      </c>
      <c r="C74" t="s">
        <v>142</v>
      </c>
      <c r="D74" t="s">
        <v>197</v>
      </c>
      <c r="E74" t="s">
        <v>201</v>
      </c>
      <c r="F74" t="s">
        <v>38</v>
      </c>
      <c r="G74" t="b">
        <v>0</v>
      </c>
    </row>
    <row r="75">
      <c r="A75" t="s">
        <v>36</v>
      </c>
      <c r="B75" t="s">
        <v>248</v>
      </c>
      <c r="C75" t="s">
        <v>143</v>
      </c>
      <c r="D75" t="s">
        <v>205</v>
      </c>
      <c r="E75" t="s">
        <v>201</v>
      </c>
      <c r="F75" t="s">
        <v>38</v>
      </c>
      <c r="G75" t="b">
        <v>0</v>
      </c>
    </row>
    <row r="76">
      <c r="A76" t="s">
        <v>36</v>
      </c>
      <c r="B76" t="s">
        <v>219</v>
      </c>
      <c r="C76" t="s">
        <v>73</v>
      </c>
      <c r="D76" t="s">
        <v>205</v>
      </c>
      <c r="E76" t="s">
        <v>201</v>
      </c>
      <c r="F76" t="s">
        <v>38</v>
      </c>
      <c r="G76" t="b">
        <v>0</v>
      </c>
    </row>
    <row r="77">
      <c r="A77" t="s">
        <v>36</v>
      </c>
      <c r="B77" t="s">
        <v>220</v>
      </c>
      <c r="C77" t="s">
        <v>74</v>
      </c>
      <c r="D77" t="s">
        <v>205</v>
      </c>
      <c r="E77" t="s">
        <v>201</v>
      </c>
      <c r="F77" t="s">
        <v>38</v>
      </c>
      <c r="G77" t="b">
        <v>0</v>
      </c>
    </row>
    <row r="78"/>
    <row r="79"/>
    <row r="80">
      <c r="A80" s="2" t="s">
        <v>249</v>
      </c>
      <c r="B80" s="2"/>
      <c r="C80" s="2"/>
      <c r="D80" s="2"/>
      <c r="E80" s="2"/>
    </row>
    <row r="81">
      <c r="A81" s="3" t="s">
        <v>194</v>
      </c>
      <c r="B81" s="3" t="s">
        <v>155</v>
      </c>
      <c r="C81" s="3" t="s">
        <v>156</v>
      </c>
      <c r="D81" s="3" t="s">
        <v>157</v>
      </c>
      <c r="E81" s="3" t="s">
        <v>250</v>
      </c>
    </row>
    <row r="82">
      <c r="A82" t="s">
        <v>151</v>
      </c>
      <c r="B82" t="s">
        <v>92</v>
      </c>
      <c r="C82" t="s">
        <v>49</v>
      </c>
      <c r="D82">
        <v>1</v>
      </c>
      <c r="E82" t="s">
        <v>251</v>
      </c>
    </row>
    <row r="83">
      <c r="A83" t="s">
        <v>151</v>
      </c>
      <c r="B83" t="s">
        <v>77</v>
      </c>
      <c r="C83" t="s">
        <v>50</v>
      </c>
      <c r="D83">
        <v>2</v>
      </c>
      <c r="E83" t="s">
        <v>252</v>
      </c>
    </row>
    <row r="84">
      <c r="A84" t="s">
        <v>151</v>
      </c>
      <c r="B84" t="s">
        <v>145</v>
      </c>
      <c r="C84" t="s">
        <v>51</v>
      </c>
      <c r="D84">
        <v>3</v>
      </c>
      <c r="E84" t="s">
        <v>252</v>
      </c>
    </row>
    <row r="85">
      <c r="A85" t="s">
        <v>151</v>
      </c>
      <c r="B85" t="s">
        <v>159</v>
      </c>
      <c r="C85" t="s">
        <v>52</v>
      </c>
      <c r="D85">
        <v>4</v>
      </c>
      <c r="E85" t="s">
        <v>253</v>
      </c>
    </row>
    <row r="86">
      <c r="A86" t="s">
        <v>160</v>
      </c>
      <c r="B86" t="s">
        <v>118</v>
      </c>
      <c r="C86" t="s">
        <v>163</v>
      </c>
      <c r="D86">
        <v>1</v>
      </c>
      <c r="E86" t="s">
        <v>252</v>
      </c>
    </row>
    <row r="87">
      <c r="A87" t="s">
        <v>160</v>
      </c>
      <c r="B87" t="s">
        <v>122</v>
      </c>
      <c r="C87" t="s">
        <v>164</v>
      </c>
      <c r="D87">
        <v>2</v>
      </c>
      <c r="E87" t="s">
        <v>251</v>
      </c>
    </row>
    <row r="88">
      <c r="A88" t="s">
        <v>160</v>
      </c>
      <c r="B88" t="s">
        <v>165</v>
      </c>
      <c r="C88" t="s">
        <v>166</v>
      </c>
      <c r="D88">
        <v>3</v>
      </c>
      <c r="E88" t="s">
        <v>253</v>
      </c>
    </row>
    <row r="89">
      <c r="A89" t="s">
        <v>167</v>
      </c>
      <c r="B89" t="s">
        <v>92</v>
      </c>
      <c r="C89" t="s">
        <v>49</v>
      </c>
      <c r="D89">
        <v>1</v>
      </c>
      <c r="E89" t="s">
        <v>251</v>
      </c>
    </row>
    <row r="90">
      <c r="A90" t="s">
        <v>167</v>
      </c>
      <c r="B90" t="s">
        <v>77</v>
      </c>
      <c r="C90" t="s">
        <v>50</v>
      </c>
      <c r="D90">
        <v>2</v>
      </c>
      <c r="E90" t="s">
        <v>252</v>
      </c>
    </row>
    <row r="91">
      <c r="A91" t="s">
        <v>167</v>
      </c>
      <c r="B91" t="s">
        <v>170</v>
      </c>
      <c r="C91" t="s">
        <v>54</v>
      </c>
      <c r="D91">
        <v>3</v>
      </c>
      <c r="E91" t="s">
        <v>253</v>
      </c>
    </row>
    <row r="92">
      <c r="A92" t="s">
        <v>171</v>
      </c>
      <c r="B92" t="s">
        <v>92</v>
      </c>
      <c r="C92" t="s">
        <v>49</v>
      </c>
      <c r="D92">
        <v>1</v>
      </c>
      <c r="E92" t="s">
        <v>251</v>
      </c>
    </row>
    <row r="93">
      <c r="A93" t="s">
        <v>171</v>
      </c>
      <c r="B93" t="s">
        <v>174</v>
      </c>
      <c r="C93" t="s">
        <v>56</v>
      </c>
      <c r="D93">
        <v>2</v>
      </c>
      <c r="E93" t="s">
        <v>251</v>
      </c>
    </row>
    <row r="94">
      <c r="A94" t="s">
        <v>171</v>
      </c>
      <c r="B94" t="s">
        <v>145</v>
      </c>
      <c r="C94" t="s">
        <v>51</v>
      </c>
      <c r="D94">
        <v>3</v>
      </c>
      <c r="E94" t="s">
        <v>252</v>
      </c>
    </row>
    <row r="95">
      <c r="A95" t="s">
        <v>171</v>
      </c>
      <c r="B95" t="s">
        <v>159</v>
      </c>
      <c r="C95" t="s">
        <v>52</v>
      </c>
      <c r="D95">
        <v>4</v>
      </c>
      <c r="E95" t="s">
        <v>253</v>
      </c>
    </row>
    <row r="96">
      <c r="A96" t="s">
        <v>175</v>
      </c>
      <c r="B96" t="s">
        <v>87</v>
      </c>
      <c r="C96" t="s">
        <v>178</v>
      </c>
      <c r="D96">
        <v>1</v>
      </c>
      <c r="E96" t="s">
        <v>253</v>
      </c>
    </row>
    <row r="97">
      <c r="A97" t="s">
        <v>175</v>
      </c>
      <c r="B97" t="s">
        <v>100</v>
      </c>
      <c r="C97" t="s">
        <v>179</v>
      </c>
      <c r="D97">
        <v>2</v>
      </c>
      <c r="E97" t="s">
        <v>251</v>
      </c>
    </row>
    <row r="98">
      <c r="A98" t="s">
        <v>175</v>
      </c>
      <c r="B98" t="s">
        <v>180</v>
      </c>
      <c r="C98" t="s">
        <v>181</v>
      </c>
      <c r="D98">
        <v>3</v>
      </c>
      <c r="E98" t="s">
        <v>254</v>
      </c>
    </row>
    <row r="99"/>
    <row r="100"/>
    <row r="101">
      <c r="A101" s="2" t="s">
        <v>255</v>
      </c>
      <c r="B101" s="2"/>
      <c r="C101" s="2"/>
      <c r="D101" s="2"/>
      <c r="E101" s="2"/>
      <c r="F101" s="2"/>
    </row>
    <row r="102">
      <c r="A102" s="3" t="s">
        <v>256</v>
      </c>
      <c r="B102" s="3" t="s">
        <v>257</v>
      </c>
      <c r="C102" s="3" t="s">
        <v>258</v>
      </c>
      <c r="D102" s="3" t="s">
        <v>259</v>
      </c>
      <c r="E102" s="3" t="s">
        <v>260</v>
      </c>
      <c r="F102" s="3" t="s">
        <v>261</v>
      </c>
    </row>
    <row r="103">
      <c r="A103" t="s">
        <v>262</v>
      </c>
      <c r="B103" t="s">
        <v>35</v>
      </c>
      <c r="C103" t="s">
        <v>196</v>
      </c>
      <c r="D103" t="s">
        <v>33</v>
      </c>
      <c r="E103" t="s">
        <v>196</v>
      </c>
      <c r="F103" t="s">
        <v>263</v>
      </c>
    </row>
    <row r="104">
      <c r="A104" t="s">
        <v>264</v>
      </c>
      <c r="B104" t="s">
        <v>36</v>
      </c>
      <c r="C104" t="s">
        <v>196</v>
      </c>
      <c r="D104" t="s">
        <v>33</v>
      </c>
      <c r="E104" t="s">
        <v>196</v>
      </c>
      <c r="F104" t="s">
        <v>263</v>
      </c>
    </row>
    <row r="105">
      <c r="A105" t="s">
        <v>265</v>
      </c>
      <c r="B105" t="s">
        <v>34</v>
      </c>
      <c r="C105" t="s">
        <v>232</v>
      </c>
      <c r="D105" t="s">
        <v>33</v>
      </c>
      <c r="E105" t="s">
        <v>196</v>
      </c>
      <c r="F105" t="s">
        <v>263</v>
      </c>
    </row>
  </sheetData>
  <pageSetup fitToHeight="0" fitToWidth="1" orientation="landscape"/>
  <ignoredErrors>
    <ignoredError sqref="A1:XFD1048576" evalError="1" twoDigitTextYear="1" numberStoredAsText="1" formula="1" formulaRange="1" unlockedFormula="1" emptyCellReference="1" listDataValidation="1" calculatedColumn="1"/>
  </ignoredErrors>
  <tableParts count="4">
    <tablePart r:id="rId1"/>
    <tablePart r:id="rId2"/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창고 로케이션 이동 기록 템플릿</dc:title>
  <dc:creator>Finite Field</dc:creator>
  <dc:description>로케이션 이동 요청, 승인, 대장 기록 및 실행 결과를 하나의 워크북에서 관리합니다.</dc:description>
  <lastModifiedBy>Finite Field</lastModifiedBy>
  <dc:language>ko</dc:language>
  <dcterms:created xsi:type="dcterms:W3CDTF">2006-09-16T00:00:00Z</dcterms:created>
  <dcterms:modified xsi:type="dcterms:W3CDTF">2006-09-16T00:00:00Z</dcterms:modified>
  <category>창고 관리</category>
</coreProperties>
</file>