
<file path=[Content_Types].xml><?xml version="1.0" encoding="utf-8"?>
<Types xmlns="http://schemas.openxmlformats.org/package/2006/content-types">
  <Default Extension="rels" ContentType="application/vnd.openxmlformats-package.relationships+xml"/>
  <Default Extension="xml" ContentType="application/xml"/>
  <Default Extension="emf" ContentType="image/x-emf"/>
  <Default Extension="wmf" ContentType="image/x-wmf"/>
  <Default Extension="emz" ContentType="image/x-emz"/>
  <Default Extension="wmz" ContentType="image/x-wmz"/>
  <Default Extension="bmp" ContentType="image/bmp"/>
  <Default Extension="jpeg" ContentType="image/jpeg"/>
  <Default Extension="svg" ContentType="image/svg"/>
  <Default Extension="png" ContentType="image/png"/>
  <Default Extension="gif" ContentType="image/gif"/>
  <Default Extension="tiff" ContentType="image/tif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输入与计算" sheetId="2" r:id="rId4"/>
    <sheet name="示例数据" sheetId="3" r:id="rId5"/>
    <sheet name="图表" sheetId="4" r:id="rId6"/>
    <sheet name="使用说明" sheetId="5" r:id="rId7"/>
  </sheets>
  <calcPr calcId="122211"/>
</workbook>
</file>

<file path=xl/sharedStrings.xml><?xml version="1.0" encoding="utf-8"?>
<sst xmlns="http://schemas.openxmlformats.org/spreadsheetml/2006/main" count="78" uniqueCount="78">
  <si>
    <t>呆滞料预警与库存周转率分析表模板</t>
  </si>
  <si>
    <t>按最后动销日计算库龄，分析呆滞库存价值占比和库存周转率。</t>
  </si>
  <si>
    <t>指标</t>
  </si>
  <si>
    <t>数值</t>
  </si>
  <si>
    <t>说明</t>
  </si>
  <si>
    <t>库龄</t>
  </si>
  <si>
    <t>4 段</t>
  </si>
  <si>
    <t>30/60/90/180</t>
  </si>
  <si>
    <t>价值</t>
  </si>
  <si>
    <t>占比</t>
  </si>
  <si>
    <t>库存资金</t>
  </si>
  <si>
    <t>周转</t>
  </si>
  <si>
    <t>月度/季度</t>
  </si>
  <si>
    <t>自动计算</t>
  </si>
  <si>
    <t>预警</t>
  </si>
  <si>
    <t>红色</t>
  </si>
  <si>
    <t>长期呆滞</t>
  </si>
  <si>
    <t>呆滞料分析输入例</t>
  </si>
  <si>
    <t>同一行即可看到仓库、最后动销日、库龄、价值占比和处理优先级。</t>
  </si>
  <si>
    <t>输入</t>
  </si>
  <si>
    <t>仓库</t>
  </si>
  <si>
    <t>华南仓</t>
  </si>
  <si>
    <t>负责人</t>
  </si>
  <si>
    <t>刘敏</t>
  </si>
  <si>
    <t>最后动销日</t>
  </si>
  <si>
    <t>2025年11月18日</t>
  </si>
  <si>
    <t>库龄分段</t>
  </si>
  <si>
    <t>180 天以上</t>
  </si>
  <si>
    <t>处理建议</t>
  </si>
  <si>
    <t>优先清理</t>
  </si>
  <si>
    <t>呆滞料与库存周转率模型</t>
  </si>
  <si>
    <t>用日期差计算最后动销日至今天的天数，并按库龄分段。</t>
  </si>
  <si>
    <t>品项</t>
  </si>
  <si>
    <t>库存数量</t>
  </si>
  <si>
    <t>单价</t>
  </si>
  <si>
    <t>库存价值</t>
  </si>
  <si>
    <t>距今天数</t>
  </si>
  <si>
    <t>价值占比</t>
  </si>
  <si>
    <t>月度出库成本</t>
  </si>
  <si>
    <t>月初库存价值</t>
  </si>
  <si>
    <t>月末库存价值</t>
  </si>
  <si>
    <t>月度库存周转率</t>
  </si>
  <si>
    <t>季度出库成本</t>
  </si>
  <si>
    <t>季度平均库存价值</t>
  </si>
  <si>
    <t>季度库存周转率</t>
  </si>
  <si>
    <t>备用传感器</t>
  </si>
  <si>
    <t>华东仓</t>
  </si>
  <si>
    <t>包装纸箱</t>
  </si>
  <si>
    <t>周倩</t>
  </si>
  <si>
    <t>西南仓</t>
  </si>
  <si>
    <t>连接器</t>
  </si>
  <si>
    <t>张伟</t>
  </si>
  <si>
    <t>北方仓</t>
  </si>
  <si>
    <t>旧款电池</t>
  </si>
  <si>
    <t>陈涛</t>
  </si>
  <si>
    <t>华中仓</t>
  </si>
  <si>
    <t>清洁耗材</t>
  </si>
  <si>
    <t>赵琳</t>
  </si>
  <si>
    <t>华北仓</t>
  </si>
  <si>
    <t>替换线束</t>
  </si>
  <si>
    <t>李娜</t>
  </si>
  <si>
    <t>库龄价值分布</t>
  </si>
  <si>
    <t>30 天内</t>
  </si>
  <si>
    <t>31-60 天</t>
  </si>
  <si>
    <t>61-90 天</t>
  </si>
  <si>
    <t>91-180 天</t>
  </si>
  <si>
    <t>使用说明</t>
  </si>
  <si>
    <t>先填写输入区，再查看计算结果和图表；带颜色的单元格表示需要优先关注。 距今天数 = 今天日期与最后动销日的日期差；库存周转率 = 出库成本 ÷ 平均库存价值。</t>
  </si>
  <si>
    <t>步骤</t>
  </si>
  <si>
    <t>操作</t>
  </si>
  <si>
    <t>1</t>
  </si>
  <si>
    <t>录入最后动销日 - 用日期判断真实停滞时间，避免只凭印象判断。</t>
  </si>
  <si>
    <t>2</t>
  </si>
  <si>
    <t>计算库存价值 - 数量乘以单价后，能看到占用现金流的金额。</t>
  </si>
  <si>
    <t>3</t>
  </si>
  <si>
    <t>划分库龄区间 - 30、60、90、180 天以上分段让处理优先级更清楚。</t>
  </si>
  <si>
    <t>4</t>
  </si>
  <si>
    <t>跟踪周转率 - 用月度和季度周转率观察库存效率是否改善。</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</si>
</sst>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1">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xf numFmtId="14" fontId="0" fillId="0" borderId="0" xfId="0" applyNumberFormat="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库龄价值分布</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'图表'!$B$3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'图表'!$A$4:$A$8</f>
            </strRef>
          </cat>
          <val>
            <numRef>
              <f>'图表'!$B$4:$B$8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c r="P1" s="1"/>
      <c r="Q1" s="1"/>
    </row>
    <row r="2">
      <c r="A2" s="2" t="s">
        <v>31</v>
      </c>
      <c r="B2" s="2"/>
      <c r="C2" s="2"/>
      <c r="D2" s="2"/>
      <c r="E2" s="2"/>
      <c r="F2" s="2"/>
      <c r="G2" s="2"/>
      <c r="H2" s="2"/>
      <c r="I2" s="2"/>
      <c r="J2" s="2"/>
      <c r="K2" s="2"/>
      <c r="L2" s="2"/>
      <c r="M2" s="2"/>
      <c r="N2" s="2"/>
      <c r="O2" s="2"/>
      <c r="P2" s="2"/>
      <c r="Q2" s="2"/>
    </row>
    <row r="3"/>
    <row r="4">
      <c r="A4" s="3" t="s">
        <v>20</v>
      </c>
      <c r="B4" s="3" t="s">
        <v>32</v>
      </c>
      <c r="C4" s="3" t="s">
        <v>22</v>
      </c>
      <c r="D4" s="3" t="s">
        <v>24</v>
      </c>
      <c r="E4" s="3" t="s">
        <v>33</v>
      </c>
      <c r="F4" s="3" t="s">
        <v>34</v>
      </c>
      <c r="G4" s="3" t="s">
        <v>35</v>
      </c>
      <c r="H4" s="3" t="s">
        <v>36</v>
      </c>
      <c r="I4" s="3" t="s">
        <v>26</v>
      </c>
      <c r="J4" s="3" t="s">
        <v>37</v>
      </c>
      <c r="K4" s="3" t="s">
        <v>38</v>
      </c>
      <c r="L4" s="3" t="s">
        <v>39</v>
      </c>
      <c r="M4" s="3" t="s">
        <v>40</v>
      </c>
      <c r="N4" s="3" t="s">
        <v>41</v>
      </c>
      <c r="O4" s="3" t="s">
        <v>42</v>
      </c>
      <c r="P4" s="3" t="s">
        <v>43</v>
      </c>
      <c r="Q4" s="3" t="s">
        <v>44</v>
      </c>
    </row>
    <row r="5">
      <c r="A5" s="6" t="s">
        <v>21</v>
      </c>
      <c r="B5" s="6" t="s">
        <v>45</v>
      </c>
      <c r="C5" s="6" t="s">
        <v>23</v>
      </c>
      <c r="D5" s="9">
        <v>45979</v>
      </c>
      <c r="E5" s="4">
        <v>480</v>
      </c>
      <c r="F5" s="4">
        <v>86</v>
      </c>
      <c r="G5" s="7" t="str">
        <f>E5*F5</f>
      </c>
      <c r="H5" s="5" t="str">
        <f>DATEDIF(D5,TODAY(),"D")</f>
      </c>
      <c r="I5" s="5" t="str">
        <f>IF(H5&lt;30,"30 天内",IF(H5&lt;60,"31-60 天",IF(H5&lt;90,"61-90 天",IF(H5&lt;180,"91-180 天","180 天以上"))))</f>
      </c>
      <c r="J5" s="8" t="str">
        <f>G5/SUM($G$5:$G$10)</f>
      </c>
      <c r="K5" s="7">
        <v>22000</v>
      </c>
      <c r="L5" s="7">
        <v>44000</v>
      </c>
      <c r="M5" s="7">
        <v>41280</v>
      </c>
      <c r="N5" s="5" t="str">
        <f>K5/M5</f>
      </c>
      <c r="O5" s="7">
        <v>65000</v>
      </c>
      <c r="P5" s="7">
        <v>43000</v>
      </c>
      <c r="Q5" s="5" t="str">
        <f>O5/P5</f>
      </c>
    </row>
    <row r="6">
      <c r="A6" s="6" t="s">
        <v>46</v>
      </c>
      <c r="B6" s="6" t="s">
        <v>47</v>
      </c>
      <c r="C6" s="6" t="s">
        <v>48</v>
      </c>
      <c r="D6" s="9">
        <v>46037</v>
      </c>
      <c r="E6" s="4">
        <v>1200</v>
      </c>
      <c r="F6" s="4">
        <v>8</v>
      </c>
      <c r="G6" s="7" t="str">
        <f>E6*F6</f>
      </c>
      <c r="H6" s="5" t="str">
        <f>DATEDIF(D6,TODAY(),"D")</f>
      </c>
      <c r="I6" s="5" t="str">
        <f>IF(H6&lt;30,"30 天内",IF(H6&lt;60,"31-60 天",IF(H6&lt;90,"61-90 天",IF(H6&lt;180,"91-180 天","180 天以上"))))</f>
      </c>
      <c r="J6" s="8" t="str">
        <f>G6/SUM($G$5:$G$10)</f>
      </c>
      <c r="K6" s="7">
        <v>18000</v>
      </c>
      <c r="L6" s="7">
        <v>11000</v>
      </c>
      <c r="M6" s="7">
        <v>9600</v>
      </c>
      <c r="N6" s="5" t="str">
        <f>K6/M6</f>
      </c>
      <c r="O6" s="7">
        <v>52000</v>
      </c>
      <c r="P6" s="7">
        <v>10400</v>
      </c>
      <c r="Q6" s="5" t="str">
        <f>O6/P6</f>
      </c>
    </row>
    <row r="7">
      <c r="A7" s="6" t="s">
        <v>49</v>
      </c>
      <c r="B7" s="6" t="s">
        <v>50</v>
      </c>
      <c r="C7" s="6" t="s">
        <v>51</v>
      </c>
      <c r="D7" s="9">
        <v>46073</v>
      </c>
      <c r="E7" s="4">
        <v>760</v>
      </c>
      <c r="F7" s="4">
        <v>34</v>
      </c>
      <c r="G7" s="7" t="str">
        <f>E7*F7</f>
      </c>
      <c r="H7" s="5" t="str">
        <f>DATEDIF(D7,TODAY(),"D")</f>
      </c>
      <c r="I7" s="5" t="str">
        <f>IF(H7&lt;30,"30 天内",IF(H7&lt;60,"31-60 天",IF(H7&lt;90,"61-90 天",IF(H7&lt;180,"91-180 天","180 天以上"))))</f>
      </c>
      <c r="J7" s="8" t="str">
        <f>G7/SUM($G$5:$G$10)</f>
      </c>
      <c r="K7" s="7">
        <v>26000</v>
      </c>
      <c r="L7" s="7">
        <v>28000</v>
      </c>
      <c r="M7" s="7">
        <v>25840</v>
      </c>
      <c r="N7" s="5" t="str">
        <f>K7/M7</f>
      </c>
      <c r="O7" s="7">
        <v>83000</v>
      </c>
      <c r="P7" s="7">
        <v>27000</v>
      </c>
      <c r="Q7" s="5" t="str">
        <f>O7/P7</f>
      </c>
    </row>
    <row r="8">
      <c r="A8" s="6" t="s">
        <v>52</v>
      </c>
      <c r="B8" s="6" t="s">
        <v>53</v>
      </c>
      <c r="C8" s="6" t="s">
        <v>54</v>
      </c>
      <c r="D8" s="9">
        <v>45878</v>
      </c>
      <c r="E8" s="4">
        <v>300</v>
      </c>
      <c r="F8" s="4">
        <v>120</v>
      </c>
      <c r="G8" s="7" t="str">
        <f>E8*F8</f>
      </c>
      <c r="H8" s="5" t="str">
        <f>DATEDIF(D8,TODAY(),"D")</f>
      </c>
      <c r="I8" s="5" t="str">
        <f>IF(H8&lt;30,"30 天内",IF(H8&lt;60,"31-60 天",IF(H8&lt;90,"61-90 天",IF(H8&lt;180,"91-180 天","180 天以上"))))</f>
      </c>
      <c r="J8" s="8" t="str">
        <f>G8/SUM($G$5:$G$10)</f>
      </c>
      <c r="K8" s="7">
        <v>9000</v>
      </c>
      <c r="L8" s="7">
        <v>39000</v>
      </c>
      <c r="M8" s="7">
        <v>36000</v>
      </c>
      <c r="N8" s="5" t="str">
        <f>K8/M8</f>
      </c>
      <c r="O8" s="7">
        <v>21000</v>
      </c>
      <c r="P8" s="7">
        <v>37500</v>
      </c>
      <c r="Q8" s="5" t="str">
        <f>O8/P8</f>
      </c>
    </row>
    <row r="9">
      <c r="A9" s="6" t="s">
        <v>55</v>
      </c>
      <c r="B9" s="6" t="s">
        <v>56</v>
      </c>
      <c r="C9" s="6" t="s">
        <v>57</v>
      </c>
      <c r="D9" s="9">
        <v>46109</v>
      </c>
      <c r="E9" s="4">
        <v>520</v>
      </c>
      <c r="F9" s="4">
        <v>18</v>
      </c>
      <c r="G9" s="7" t="str">
        <f>E9*F9</f>
      </c>
      <c r="H9" s="5" t="str">
        <f>DATEDIF(D9,TODAY(),"D")</f>
      </c>
      <c r="I9" s="5" t="str">
        <f>IF(H9&lt;30,"30 天内",IF(H9&lt;60,"31-60 天",IF(H9&lt;90,"61-90 天",IF(H9&lt;180,"91-180 天","180 天以上"))))</f>
      </c>
      <c r="J9" s="8" t="str">
        <f>G9/SUM($G$5:$G$10)</f>
      </c>
      <c r="K9" s="7">
        <v>31000</v>
      </c>
      <c r="L9" s="7">
        <v>10000</v>
      </c>
      <c r="M9" s="7">
        <v>9360</v>
      </c>
      <c r="N9" s="5" t="str">
        <f>K9/M9</f>
      </c>
      <c r="O9" s="7">
        <v>91000</v>
      </c>
      <c r="P9" s="7">
        <v>9800</v>
      </c>
      <c r="Q9" s="5" t="str">
        <f>O9/P9</f>
      </c>
    </row>
    <row r="10">
      <c r="A10" s="6" t="s">
        <v>58</v>
      </c>
      <c r="B10" s="6" t="s">
        <v>59</v>
      </c>
      <c r="C10" s="6" t="s">
        <v>60</v>
      </c>
      <c r="D10" s="9">
        <v>46021</v>
      </c>
      <c r="E10" s="4">
        <v>260</v>
      </c>
      <c r="F10" s="4">
        <v>75</v>
      </c>
      <c r="G10" s="7" t="str">
        <f>E10*F10</f>
      </c>
      <c r="H10" s="5" t="str">
        <f>DATEDIF(D10,TODAY(),"D")</f>
      </c>
      <c r="I10" s="5" t="str">
        <f>IF(H10&lt;30,"30 天内",IF(H10&lt;60,"31-60 天",IF(H10&lt;90,"61-90 天",IF(H10&lt;180,"91-180 天","180 天以上"))))</f>
      </c>
      <c r="J10" s="8" t="str">
        <f>G10/SUM($G$5:$G$10)</f>
      </c>
      <c r="K10" s="7">
        <v>12000</v>
      </c>
      <c r="L10" s="7">
        <v>21000</v>
      </c>
      <c r="M10" s="7">
        <v>19500</v>
      </c>
      <c r="N10" s="5" t="str">
        <f>K10/M10</f>
      </c>
      <c r="O10" s="7">
        <v>34000</v>
      </c>
      <c r="P10" s="7">
        <v>20300</v>
      </c>
      <c r="Q10" s="5" t="str">
        <f>O10/P10</f>
      </c>
    </row>
  </sheetData>
  <mergeCells count="2">
    <mergeCell ref="A1:Q1"/>
    <mergeCell ref="A2:Q2"/>
  </mergeCells>
  <conditionalFormatting sqref="A5:Q10">
    <cfRule type="expression" dxfId="0" priority="1">
      <formula>=$H5&gt;=180</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61</v>
      </c>
      <c r="B1" s="1"/>
      <c r="C1" s="1"/>
      <c r="D1" s="1"/>
      <c r="E1" s="1"/>
      <c r="F1" s="1"/>
    </row>
    <row r="2"/>
    <row r="3">
      <c r="A3" s="3" t="s">
        <v>26</v>
      </c>
      <c r="B3" s="3" t="s">
        <v>35</v>
      </c>
    </row>
    <row r="4">
      <c r="A4" t="s">
        <v>62</v>
      </c>
      <c r="B4" t="str">
        <f>SUMIF('输入与计算'!$I$5:$I$10,A4,'输入与计算'!$G$5:$G$10)</f>
      </c>
    </row>
    <row r="5">
      <c r="A5" t="s">
        <v>63</v>
      </c>
      <c r="B5" t="str">
        <f>SUMIF('输入与计算'!$I$5:$I$10,A5,'输入与计算'!$G$5:$G$10)</f>
      </c>
    </row>
    <row r="6">
      <c r="A6" t="s">
        <v>64</v>
      </c>
      <c r="B6" t="str">
        <f>SUMIF('输入与计算'!$I$5:$I$10,A6,'输入与计算'!$G$5:$G$10)</f>
      </c>
    </row>
    <row r="7">
      <c r="A7" t="s">
        <v>65</v>
      </c>
      <c r="B7" t="str">
        <f>SUMIF('输入与计算'!$I$5:$I$10,A7,'输入与计算'!$G$5:$G$10)</f>
      </c>
    </row>
    <row r="8">
      <c r="A8" t="s">
        <v>27</v>
      </c>
      <c r="B8" t="str">
        <f>SUMIF('输入与计算'!$I$5:$I$10,A8,'输入与计算'!$G$5:$G$10)</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66</v>
      </c>
      <c r="B1" s="1"/>
      <c r="C1" s="1"/>
      <c r="D1" s="1"/>
      <c r="E1" s="1"/>
      <c r="F1" s="1"/>
    </row>
    <row r="2">
      <c r="A2" s="2" t="s">
        <v>67</v>
      </c>
      <c r="B2" s="2"/>
      <c r="C2" s="2"/>
      <c r="D2" s="2"/>
      <c r="E2" s="2"/>
      <c r="F2" s="2"/>
    </row>
    <row r="3">
      <c r="A3" s="2"/>
      <c r="B3" s="2"/>
      <c r="C3" s="2"/>
      <c r="D3" s="2"/>
      <c r="E3" s="2"/>
      <c r="F3" s="2"/>
    </row>
    <row r="4"/>
    <row r="5">
      <c r="A5" s="3" t="s">
        <v>68</v>
      </c>
      <c r="B5" s="3" t="s">
        <v>69</v>
      </c>
    </row>
    <row r="6">
      <c r="A6" t="s">
        <v>70</v>
      </c>
      <c r="B6" t="s">
        <v>71</v>
      </c>
    </row>
    <row r="7">
      <c r="A7" t="s">
        <v>72</v>
      </c>
      <c r="B7" t="s">
        <v>73</v>
      </c>
    </row>
    <row r="8">
      <c r="A8" t="s">
        <v>74</v>
      </c>
      <c r="B8" t="s">
        <v>75</v>
      </c>
    </row>
    <row r="9">
      <c r="A9" t="s">
        <v>76</v>
      </c>
      <c r="B9" t="s">
        <v>77</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呆滞料预警与库存周转率分析表模板</dc:title>
  <dc:creator>Finite Field</dc:creator>
  <dc:description>按最后动销日计算库龄，分析呆滞库存价值占比和库存周转率。</dc:description>
  <lastModifiedBy/>
  <dcterms:created xsi:type="dcterms:W3CDTF">2006-09-16T00:00:00Z</dcterms:created>
  <dcterms:modified xsi:type="dcterms:W3CDTF">2006-09-16T00:00:00Z</dcterms:modified>
  <category>Supply Chain</category>
</coreProperties>
</file>