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Default Extension="wmf" ContentType="image/x-wmf"/>
  <Default Extension="png" ContentType="image/png"/>
  <Default Extension="tiff" ContentType="image/tiff"/>
  <Default Extension="emz" ContentType="image/x-emz"/>
  <Default Extension="wmz" ContentType="image/x-wmz"/>
  <Default Extension="bmp" ContentType="image/bmp"/>
  <Default Extension="jpeg" ContentType="image/jpeg"/>
  <Default Extension="gif" ContentType="image/gif"/>
  <Default Extension="svg" ContentType="image/sv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<sst xmlns="http://schemas.openxmlformats.org/spreadsheetml/2006/main" count="77" uniqueCount="77">
  <si>
    <t>Slow-Moving Inventory Alert and Turnover Analysis Template</t>
  </si>
  <si>
    <t>Calculate inventory age from last movement date and analyze slow-moving value share plus turnover.</t>
  </si>
  <si>
    <t>Metric</t>
  </si>
  <si>
    <t>Value</t>
  </si>
  <si>
    <t>Note</t>
  </si>
  <si>
    <t>Aging</t>
  </si>
  <si>
    <t>4 buckets</t>
  </si>
  <si>
    <t>30/60/90/180</t>
  </si>
  <si>
    <t>Share</t>
  </si>
  <si>
    <t>Inventory cash</t>
  </si>
  <si>
    <t>Turnover</t>
  </si>
  <si>
    <t>Monthly/quarterly</t>
  </si>
  <si>
    <t>Formula-driven</t>
  </si>
  <si>
    <t>Alert</t>
  </si>
  <si>
    <t>Red</t>
  </si>
  <si>
    <t>Long aging</t>
  </si>
  <si>
    <t>Slow-moving inventory input example</t>
  </si>
  <si>
    <t>Warehouse, last movement date, aging bucket, value share, and action priority are visible in one row.</t>
  </si>
  <si>
    <t>Input</t>
  </si>
  <si>
    <t>Warehouse</t>
  </si>
  <si>
    <t>South Hub</t>
  </si>
  <si>
    <t>Owner</t>
  </si>
  <si>
    <t>Mia Johnson</t>
  </si>
  <si>
    <t>Last movement</t>
  </si>
  <si>
    <t>2025-11-18</t>
  </si>
  <si>
    <t>Aging bucket</t>
  </si>
  <si>
    <t>180+ days</t>
  </si>
  <si>
    <t>Action</t>
  </si>
  <si>
    <t>Priority review</t>
  </si>
  <si>
    <t>Slow-Moving Inventory and Turnover Model</t>
  </si>
  <si>
    <t>Calculate days since last movement and assign each item to an aging bucket.</t>
  </si>
  <si>
    <t>Item</t>
  </si>
  <si>
    <t>Last movement date</t>
  </si>
  <si>
    <t>Quantity</t>
  </si>
  <si>
    <t>Unit cost</t>
  </si>
  <si>
    <t>Inventory value</t>
  </si>
  <si>
    <t>Days since movement</t>
  </si>
  <si>
    <t>Value share</t>
  </si>
  <si>
    <t>Monthly COGS</t>
  </si>
  <si>
    <t>Month start inventory</t>
  </si>
  <si>
    <t>Month end inventory</t>
  </si>
  <si>
    <t>Monthly turnover</t>
  </si>
  <si>
    <t>Quarterly COGS</t>
  </si>
  <si>
    <t>Quarter avg inventory</t>
  </si>
  <si>
    <t>Quarter turnover</t>
  </si>
  <si>
    <t>Backup sensors</t>
  </si>
  <si>
    <t>East Hub</t>
  </si>
  <si>
    <t>Shipping cartons</t>
  </si>
  <si>
    <t>Emily Carter</t>
  </si>
  <si>
    <t>Mountain Hub</t>
  </si>
  <si>
    <t>Connectors</t>
  </si>
  <si>
    <t>John Miller</t>
  </si>
  <si>
    <t>North Hub</t>
  </si>
  <si>
    <t>Legacy batteries</t>
  </si>
  <si>
    <t>Ryan Brooks</t>
  </si>
  <si>
    <t>Central Hub</t>
  </si>
  <si>
    <t>Cleaning supplies</t>
  </si>
  <si>
    <t>Olivia Davis</t>
  </si>
  <si>
    <t>West Hub</t>
  </si>
  <si>
    <t>Replacement harnesses</t>
  </si>
  <si>
    <t>Ethan Wilson</t>
  </si>
  <si>
    <t>Inventory Value by Aging Bucket</t>
  </si>
  <si>
    <t>0-30 days</t>
  </si>
  <si>
    <t>31-60 days</t>
  </si>
  <si>
    <t>61-90 days</t>
  </si>
  <si>
    <t>91-180 days</t>
  </si>
  <si>
    <t>Guide</t>
  </si>
  <si>
    <t>Start by filling the input area, then review the calculated outputs and charts. Colored cells mark items that need attention. Days since movement = difference between today and last movement date. Inventory turnover = cost of goods issued ÷ average inventory value.</t>
  </si>
  <si>
    <t>Step</t>
  </si>
  <si>
    <t>1</t>
  </si>
  <si>
    <t>Enter last movement date - Use date evidence rather than impression to judge aging.</t>
  </si>
  <si>
    <t>2</t>
  </si>
  <si>
    <t>Calculate inventory value - Quantity times unit cost shows the cash tied up.</t>
  </si>
  <si>
    <t>3</t>
  </si>
  <si>
    <t>Bucket by age - 30, 60, 90, and 180+ day groups clarify priority.</t>
  </si>
  <si>
    <t>4</t>
  </si>
  <si>
    <t>Track turnover - Monthly and quarterly turnover show whether inventory efficiency is improving.</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</si>
</sst>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1">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xf numFmtId="14" fontId="0" fillId="0" borderId="0" xfId="0" applyNumberFormat="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Inventory Value by Aging Bucket</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'Chart'!$B$3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'Chart'!$A$4:$A$8</f>
            </strRef>
          </cat>
          <val>
            <numRef>
              <f>'Chart'!$B$4:$B$8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3</v>
      </c>
      <c r="B7" t="s">
        <v>8</v>
      </c>
      <c r="C7" t="s">
        <v>9</v>
      </c>
    </row>
    <row r="8">
      <c r="A8" t="s">
        <v>10</v>
      </c>
      <c r="B8" t="s">
        <v>11</v>
      </c>
      <c r="C8" t="s">
        <v>12</v>
      </c>
    </row>
    <row r="9">
      <c r="A9" t="s">
        <v>13</v>
      </c>
      <c r="B9" t="s">
        <v>14</v>
      </c>
      <c r="C9" t="s">
        <v>15</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29</v>
      </c>
      <c r="B1" s="1"/>
      <c r="C1" s="1"/>
      <c r="D1" s="1"/>
      <c r="E1" s="1"/>
      <c r="F1" s="1"/>
      <c r="G1" s="1"/>
      <c r="H1" s="1"/>
      <c r="I1" s="1"/>
      <c r="J1" s="1"/>
      <c r="K1" s="1"/>
      <c r="L1" s="1"/>
      <c r="M1" s="1"/>
      <c r="N1" s="1"/>
      <c r="O1" s="1"/>
      <c r="P1" s="1"/>
      <c r="Q1" s="1"/>
    </row>
    <row r="2">
      <c r="A2" s="2" t="s">
        <v>30</v>
      </c>
      <c r="B2" s="2"/>
      <c r="C2" s="2"/>
      <c r="D2" s="2"/>
      <c r="E2" s="2"/>
      <c r="F2" s="2"/>
      <c r="G2" s="2"/>
      <c r="H2" s="2"/>
      <c r="I2" s="2"/>
      <c r="J2" s="2"/>
      <c r="K2" s="2"/>
      <c r="L2" s="2"/>
      <c r="M2" s="2"/>
      <c r="N2" s="2"/>
      <c r="O2" s="2"/>
      <c r="P2" s="2"/>
      <c r="Q2" s="2"/>
    </row>
    <row r="3"/>
    <row r="4">
      <c r="A4" s="3" t="s">
        <v>19</v>
      </c>
      <c r="B4" s="3" t="s">
        <v>31</v>
      </c>
      <c r="C4" s="3" t="s">
        <v>21</v>
      </c>
      <c r="D4" s="3" t="s">
        <v>32</v>
      </c>
      <c r="E4" s="3" t="s">
        <v>33</v>
      </c>
      <c r="F4" s="3" t="s">
        <v>34</v>
      </c>
      <c r="G4" s="3" t="s">
        <v>35</v>
      </c>
      <c r="H4" s="3" t="s">
        <v>36</v>
      </c>
      <c r="I4" s="3" t="s">
        <v>25</v>
      </c>
      <c r="J4" s="3" t="s">
        <v>37</v>
      </c>
      <c r="K4" s="3" t="s">
        <v>38</v>
      </c>
      <c r="L4" s="3" t="s">
        <v>39</v>
      </c>
      <c r="M4" s="3" t="s">
        <v>40</v>
      </c>
      <c r="N4" s="3" t="s">
        <v>41</v>
      </c>
      <c r="O4" s="3" t="s">
        <v>42</v>
      </c>
      <c r="P4" s="3" t="s">
        <v>43</v>
      </c>
      <c r="Q4" s="3" t="s">
        <v>44</v>
      </c>
    </row>
    <row r="5">
      <c r="A5" s="6" t="s">
        <v>20</v>
      </c>
      <c r="B5" s="6" t="s">
        <v>45</v>
      </c>
      <c r="C5" s="6" t="s">
        <v>22</v>
      </c>
      <c r="D5" s="9">
        <v>45979</v>
      </c>
      <c r="E5" s="4">
        <v>480</v>
      </c>
      <c r="F5" s="4">
        <v>86</v>
      </c>
      <c r="G5" s="7" t="str">
        <f>E5*F5</f>
      </c>
      <c r="H5" s="5" t="str">
        <f>DATEDIF(D5,TODAY(),"D")</f>
      </c>
      <c r="I5" s="5" t="str">
        <f>IF(H5&lt;30,"0-30 days",IF(H5&lt;60,"31-60 days",IF(H5&lt;90,"61-90 days",IF(H5&lt;180,"91-180 days","180+ days"))))</f>
      </c>
      <c r="J5" s="8" t="str">
        <f>G5/SUM($G$5:$G$10)</f>
      </c>
      <c r="K5" s="7">
        <v>22000</v>
      </c>
      <c r="L5" s="7">
        <v>44000</v>
      </c>
      <c r="M5" s="7">
        <v>41280</v>
      </c>
      <c r="N5" s="5" t="str">
        <f>K5/M5</f>
      </c>
      <c r="O5" s="7">
        <v>65000</v>
      </c>
      <c r="P5" s="7">
        <v>43000</v>
      </c>
      <c r="Q5" s="5" t="str">
        <f>O5/P5</f>
      </c>
    </row>
    <row r="6">
      <c r="A6" s="6" t="s">
        <v>46</v>
      </c>
      <c r="B6" s="6" t="s">
        <v>47</v>
      </c>
      <c r="C6" s="6" t="s">
        <v>48</v>
      </c>
      <c r="D6" s="9">
        <v>46037</v>
      </c>
      <c r="E6" s="4">
        <v>1200</v>
      </c>
      <c r="F6" s="4">
        <v>8</v>
      </c>
      <c r="G6" s="7" t="str">
        <f>E6*F6</f>
      </c>
      <c r="H6" s="5" t="str">
        <f>DATEDIF(D6,TODAY(),"D")</f>
      </c>
      <c r="I6" s="5" t="str">
        <f>IF(H6&lt;30,"0-30 days",IF(H6&lt;60,"31-60 days",IF(H6&lt;90,"61-90 days",IF(H6&lt;180,"91-180 days","180+ days"))))</f>
      </c>
      <c r="J6" s="8" t="str">
        <f>G6/SUM($G$5:$G$10)</f>
      </c>
      <c r="K6" s="7">
        <v>18000</v>
      </c>
      <c r="L6" s="7">
        <v>11000</v>
      </c>
      <c r="M6" s="7">
        <v>9600</v>
      </c>
      <c r="N6" s="5" t="str">
        <f>K6/M6</f>
      </c>
      <c r="O6" s="7">
        <v>52000</v>
      </c>
      <c r="P6" s="7">
        <v>10400</v>
      </c>
      <c r="Q6" s="5" t="str">
        <f>O6/P6</f>
      </c>
    </row>
    <row r="7">
      <c r="A7" s="6" t="s">
        <v>49</v>
      </c>
      <c r="B7" s="6" t="s">
        <v>50</v>
      </c>
      <c r="C7" s="6" t="s">
        <v>51</v>
      </c>
      <c r="D7" s="9">
        <v>46073</v>
      </c>
      <c r="E7" s="4">
        <v>760</v>
      </c>
      <c r="F7" s="4">
        <v>34</v>
      </c>
      <c r="G7" s="7" t="str">
        <f>E7*F7</f>
      </c>
      <c r="H7" s="5" t="str">
        <f>DATEDIF(D7,TODAY(),"D")</f>
      </c>
      <c r="I7" s="5" t="str">
        <f>IF(H7&lt;30,"0-30 days",IF(H7&lt;60,"31-60 days",IF(H7&lt;90,"61-90 days",IF(H7&lt;180,"91-180 days","180+ days"))))</f>
      </c>
      <c r="J7" s="8" t="str">
        <f>G7/SUM($G$5:$G$10)</f>
      </c>
      <c r="K7" s="7">
        <v>26000</v>
      </c>
      <c r="L7" s="7">
        <v>28000</v>
      </c>
      <c r="M7" s="7">
        <v>25840</v>
      </c>
      <c r="N7" s="5" t="str">
        <f>K7/M7</f>
      </c>
      <c r="O7" s="7">
        <v>83000</v>
      </c>
      <c r="P7" s="7">
        <v>27000</v>
      </c>
      <c r="Q7" s="5" t="str">
        <f>O7/P7</f>
      </c>
    </row>
    <row r="8">
      <c r="A8" s="6" t="s">
        <v>52</v>
      </c>
      <c r="B8" s="6" t="s">
        <v>53</v>
      </c>
      <c r="C8" s="6" t="s">
        <v>54</v>
      </c>
      <c r="D8" s="9">
        <v>45878</v>
      </c>
      <c r="E8" s="4">
        <v>300</v>
      </c>
      <c r="F8" s="4">
        <v>120</v>
      </c>
      <c r="G8" s="7" t="str">
        <f>E8*F8</f>
      </c>
      <c r="H8" s="5" t="str">
        <f>DATEDIF(D8,TODAY(),"D")</f>
      </c>
      <c r="I8" s="5" t="str">
        <f>IF(H8&lt;30,"0-30 days",IF(H8&lt;60,"31-60 days",IF(H8&lt;90,"61-90 days",IF(H8&lt;180,"91-180 days","180+ days"))))</f>
      </c>
      <c r="J8" s="8" t="str">
        <f>G8/SUM($G$5:$G$10)</f>
      </c>
      <c r="K8" s="7">
        <v>9000</v>
      </c>
      <c r="L8" s="7">
        <v>39000</v>
      </c>
      <c r="M8" s="7">
        <v>36000</v>
      </c>
      <c r="N8" s="5" t="str">
        <f>K8/M8</f>
      </c>
      <c r="O8" s="7">
        <v>21000</v>
      </c>
      <c r="P8" s="7">
        <v>37500</v>
      </c>
      <c r="Q8" s="5" t="str">
        <f>O8/P8</f>
      </c>
    </row>
    <row r="9">
      <c r="A9" s="6" t="s">
        <v>55</v>
      </c>
      <c r="B9" s="6" t="s">
        <v>56</v>
      </c>
      <c r="C9" s="6" t="s">
        <v>57</v>
      </c>
      <c r="D9" s="9">
        <v>46109</v>
      </c>
      <c r="E9" s="4">
        <v>520</v>
      </c>
      <c r="F9" s="4">
        <v>18</v>
      </c>
      <c r="G9" s="7" t="str">
        <f>E9*F9</f>
      </c>
      <c r="H9" s="5" t="str">
        <f>DATEDIF(D9,TODAY(),"D")</f>
      </c>
      <c r="I9" s="5" t="str">
        <f>IF(H9&lt;30,"0-30 days",IF(H9&lt;60,"31-60 days",IF(H9&lt;90,"61-90 days",IF(H9&lt;180,"91-180 days","180+ days"))))</f>
      </c>
      <c r="J9" s="8" t="str">
        <f>G9/SUM($G$5:$G$10)</f>
      </c>
      <c r="K9" s="7">
        <v>31000</v>
      </c>
      <c r="L9" s="7">
        <v>10000</v>
      </c>
      <c r="M9" s="7">
        <v>9360</v>
      </c>
      <c r="N9" s="5" t="str">
        <f>K9/M9</f>
      </c>
      <c r="O9" s="7">
        <v>91000</v>
      </c>
      <c r="P9" s="7">
        <v>9800</v>
      </c>
      <c r="Q9" s="5" t="str">
        <f>O9/P9</f>
      </c>
    </row>
    <row r="10">
      <c r="A10" s="6" t="s">
        <v>58</v>
      </c>
      <c r="B10" s="6" t="s">
        <v>59</v>
      </c>
      <c r="C10" s="6" t="s">
        <v>60</v>
      </c>
      <c r="D10" s="9">
        <v>46021</v>
      </c>
      <c r="E10" s="4">
        <v>260</v>
      </c>
      <c r="F10" s="4">
        <v>75</v>
      </c>
      <c r="G10" s="7" t="str">
        <f>E10*F10</f>
      </c>
      <c r="H10" s="5" t="str">
        <f>DATEDIF(D10,TODAY(),"D")</f>
      </c>
      <c r="I10" s="5" t="str">
        <f>IF(H10&lt;30,"0-30 days",IF(H10&lt;60,"31-60 days",IF(H10&lt;90,"61-90 days",IF(H10&lt;180,"91-180 days","180+ days"))))</f>
      </c>
      <c r="J10" s="8" t="str">
        <f>G10/SUM($G$5:$G$10)</f>
      </c>
      <c r="K10" s="7">
        <v>12000</v>
      </c>
      <c r="L10" s="7">
        <v>21000</v>
      </c>
      <c r="M10" s="7">
        <v>19500</v>
      </c>
      <c r="N10" s="5" t="str">
        <f>K10/M10</f>
      </c>
      <c r="O10" s="7">
        <v>34000</v>
      </c>
      <c r="P10" s="7">
        <v>20300</v>
      </c>
      <c r="Q10" s="5" t="str">
        <f>O10/P10</f>
      </c>
    </row>
  </sheetData>
  <mergeCells count="2">
    <mergeCell ref="A1:Q1"/>
    <mergeCell ref="A2:Q2"/>
  </mergeCells>
  <conditionalFormatting sqref="A5:Q10">
    <cfRule type="expression" dxfId="0" priority="1">
      <formula>=$H5&gt;=180</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16</v>
      </c>
      <c r="B1" s="1"/>
      <c r="C1" s="1"/>
      <c r="D1" s="1"/>
      <c r="E1" s="1"/>
      <c r="F1" s="1"/>
    </row>
    <row r="2">
      <c r="A2" s="2" t="s">
        <v>17</v>
      </c>
      <c r="B2" s="2"/>
      <c r="C2" s="2"/>
      <c r="D2" s="2"/>
      <c r="E2" s="2"/>
      <c r="F2" s="2"/>
    </row>
    <row r="3">
      <c r="A3" s="2"/>
      <c r="B3" s="2"/>
      <c r="C3" s="2"/>
      <c r="D3" s="2"/>
      <c r="E3" s="2"/>
      <c r="F3" s="2"/>
    </row>
    <row r="4"/>
    <row r="5">
      <c r="A5" s="3" t="s">
        <v>18</v>
      </c>
      <c r="B5" s="3" t="s">
        <v>3</v>
      </c>
    </row>
    <row r="6">
      <c r="A6" t="s">
        <v>19</v>
      </c>
      <c r="B6" t="s">
        <v>20</v>
      </c>
    </row>
    <row r="7">
      <c r="A7" t="s">
        <v>21</v>
      </c>
      <c r="B7" t="s">
        <v>22</v>
      </c>
    </row>
    <row r="8">
      <c r="A8" t="s">
        <v>23</v>
      </c>
      <c r="B8" t="s">
        <v>24</v>
      </c>
    </row>
    <row r="9">
      <c r="A9" t="s">
        <v>25</v>
      </c>
      <c r="B9" t="s">
        <v>26</v>
      </c>
    </row>
    <row r="10">
      <c r="A10" t="s">
        <v>27</v>
      </c>
      <c r="B10" t="s">
        <v>28</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61</v>
      </c>
      <c r="B1" s="1"/>
      <c r="C1" s="1"/>
      <c r="D1" s="1"/>
      <c r="E1" s="1"/>
      <c r="F1" s="1"/>
    </row>
    <row r="2"/>
    <row r="3">
      <c r="A3" s="3" t="s">
        <v>25</v>
      </c>
      <c r="B3" s="3" t="s">
        <v>35</v>
      </c>
    </row>
    <row r="4">
      <c r="A4" t="s">
        <v>62</v>
      </c>
      <c r="B4" t="str">
        <f>SUMIF('Inputs &amp; Model'!$I$5:$I$10,A4,'Inputs &amp; Model'!$G$5:$G$10)</f>
      </c>
    </row>
    <row r="5">
      <c r="A5" t="s">
        <v>63</v>
      </c>
      <c r="B5" t="str">
        <f>SUMIF('Inputs &amp; Model'!$I$5:$I$10,A5,'Inputs &amp; Model'!$G$5:$G$10)</f>
      </c>
    </row>
    <row r="6">
      <c r="A6" t="s">
        <v>64</v>
      </c>
      <c r="B6" t="str">
        <f>SUMIF('Inputs &amp; Model'!$I$5:$I$10,A6,'Inputs &amp; Model'!$G$5:$G$10)</f>
      </c>
    </row>
    <row r="7">
      <c r="A7" t="s">
        <v>65</v>
      </c>
      <c r="B7" t="str">
        <f>SUMIF('Inputs &amp; Model'!$I$5:$I$10,A7,'Inputs &amp; Model'!$G$5:$G$10)</f>
      </c>
    </row>
    <row r="8">
      <c r="A8" t="s">
        <v>26</v>
      </c>
      <c r="B8" t="str">
        <f>SUMIF('Inputs &amp; Model'!$I$5:$I$10,A8,'Inputs &amp; Model'!$G$5:$G$10)</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66</v>
      </c>
      <c r="B1" s="1"/>
      <c r="C1" s="1"/>
      <c r="D1" s="1"/>
      <c r="E1" s="1"/>
      <c r="F1" s="1"/>
    </row>
    <row r="2">
      <c r="A2" s="2" t="s">
        <v>67</v>
      </c>
      <c r="B2" s="2"/>
      <c r="C2" s="2"/>
      <c r="D2" s="2"/>
      <c r="E2" s="2"/>
      <c r="F2" s="2"/>
    </row>
    <row r="3">
      <c r="A3" s="2"/>
      <c r="B3" s="2"/>
      <c r="C3" s="2"/>
      <c r="D3" s="2"/>
      <c r="E3" s="2"/>
      <c r="F3" s="2"/>
    </row>
    <row r="4"/>
    <row r="5">
      <c r="A5" s="3" t="s">
        <v>68</v>
      </c>
      <c r="B5" s="3" t="s">
        <v>27</v>
      </c>
    </row>
    <row r="6">
      <c r="A6" t="s">
        <v>69</v>
      </c>
      <c r="B6" t="s">
        <v>70</v>
      </c>
    </row>
    <row r="7">
      <c r="A7" t="s">
        <v>71</v>
      </c>
      <c r="B7" t="s">
        <v>72</v>
      </c>
    </row>
    <row r="8">
      <c r="A8" t="s">
        <v>73</v>
      </c>
      <c r="B8" t="s">
        <v>74</v>
      </c>
    </row>
    <row r="9">
      <c r="A9" t="s">
        <v>75</v>
      </c>
      <c r="B9" t="s">
        <v>76</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Slow-Moving Inventory Alert and Turnover Analysis Template</dc:title>
  <dc:creator>Finite Field</dc:creator>
  <dc:description>Calculate inventory age from last movement date and analyze slow-moving value share plus turnover.</dc:description>
  <lastModifiedBy/>
  <dcterms:created xsi:type="dcterms:W3CDTF">2006-09-16T00:00:00Z</dcterms:created>
  <dcterms:modified xsi:type="dcterms:W3CDTF">2006-09-16T00:00:00Z</dcterms:modified>
  <category>Supply Chain</category>
</coreProperties>
</file>