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ms-office.vbaProject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153da3951c8d4176" Target="xl/workbook.xml" Type="http://schemas.openxmlformats.org/officeDocument/2006/relationships/officeDocument"></Relationship></Relationships>
</file>

<file path=xl/workbook.xml><?xml version="1.0" encoding="utf-8"?>
<workbook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bookViews>
    <workbookView/>
  </bookViews>
  <sheets>
    <sheet name="Návod k použití" sheetId="1" r:id="R44c0cb06026c45f0"/>
    <sheet name="Přehledový panel" sheetId="2" r:id="R309c69f160264d4d"/>
    <sheet name="Analýza stáří zásob" sheetId="3" r:id="Rc6394f9b76474105"/>
    <sheet name="Výpočet obrátky zásob" sheetId="4" r:id="Rcdb0bbf22e5748cb"/>
    <sheet name="Historie transakcí" sheetId="5" r:id="R586f8279c4a74ed7"/>
    <sheet name="Hlavní nastavení" sheetId="6" r:id="R2bfb73c956af4c7d"/>
  </sheets>
</workbook>
</file>

<file path=xl/sharedStrings.xml><?xml version="1.0" encoding="utf-8"?>
<sst xmlns="http://schemas.openxmlformats.org/spreadsheetml/2006/main" count="150" uniqueCount="150">
  <si>
    <t>Šablona pro upozornění na stagnující zásoby a analýzu obrátky</t>
  </si>
  <si>
    <t>Podporuje analýzu stáří zásob na základě data posledního výdeje a výpočet obrátky zásob pomocí nákladů na vydané zboží.</t>
  </si>
  <si>
    <t>Hlavní nastavení</t>
  </si>
  <si>
    <t>Analýza stáří zásob</t>
  </si>
  <si>
    <t>Výpočet obrátky zásob</t>
  </si>
  <si>
    <t>Přehledový panel</t>
  </si>
  <si>
    <t>Účel</t>
  </si>
  <si>
    <t>Dostatečné</t>
  </si>
  <si>
    <t>Počet položek</t>
  </si>
  <si>
    <t>Duben 2026</t>
  </si>
  <si>
    <t>Měsíčně</t>
  </si>
  <si>
    <t>Květen 2026</t>
  </si>
  <si>
    <t>Červen 2026</t>
  </si>
  <si>
    <t>Historie transakcí</t>
  </si>
  <si>
    <t>Pozastaveno</t>
  </si>
  <si>
    <t>Spotřební materiál</t>
  </si>
  <si>
    <t>Účel této šablony</t>
  </si>
  <si>
    <t>Vizualizuje zdraví držených zásob pro včasnou identifikaci položek neaktivních po dobu delší než 180 dní. V listu stáří se uplynulé dny automaticky počítají od data posledního výdeje. V listu obrátky se průměrné zásoby, obrátka a doba obratu počítají z počátečních/konečných hodnot a COGS.</t>
  </si>
  <si>
    <t>Pracovní postup (4 kroky)</t>
  </si>
  <si>
    <t>Podle potřeby upravte kategorie stáří zásob, kategorie produktů, sklady a typy transakcí.</t>
  </si>
  <si>
    <t>Aktualizujte vstupní pole jako kód položky, název zboží, datum posledního výdeje, aktuální zásobu a jednotkovou cenu.</t>
  </si>
  <si>
    <t>Zadejte počáteční a konečné zásoby a náklady na vydané zboží pro zobrazení měsíční a čtvrtletní obrátky.</t>
  </si>
  <si>
    <t>Zkontrolujte celkovou hodnotu zásob, hodnotu dlouhodobě stagnujících zásob, podíl hodnoty stagnujících zásob, obrátku a distribuci podle stáří.</t>
  </si>
  <si>
    <t>Legenda: Průvodce barvami buněk</t>
  </si>
  <si>
    <t>Typ buňky</t>
  </si>
  <si>
    <t>Barva</t>
  </si>
  <si>
    <t>Příklad</t>
  </si>
  <si>
    <t>Vstupní buňka</t>
  </si>
  <si>
    <t>Světle modrá</t>
  </si>
  <si>
    <t>Buňky, kam uživatel zadává data přímo.</t>
  </si>
  <si>
    <t>Aktuální zásoba, jednotková cena, počáteční hodnota zásob</t>
  </si>
  <si>
    <t>Automaticky vypočítaná buňka</t>
  </si>
  <si>
    <t>Světle šedá</t>
  </si>
  <si>
    <t>Buňky automaticky vypočítané vzorci. Neupravujte přímo.</t>
  </si>
  <si>
    <t>Hodnota zásob, uplynulé dny, obrátka</t>
  </si>
  <si>
    <t>Buňka s výběrem</t>
  </si>
  <si>
    <t>Světle žlutá</t>
  </si>
  <si>
    <t>Buňky s rozevíracím seznamem pro výběr.</t>
  </si>
  <si>
    <t>Kategorie, Sklad, Typ transakce</t>
  </si>
  <si>
    <t>Prioritní kontrola</t>
  </si>
  <si>
    <t>Světle červená</t>
  </si>
  <si>
    <t>Označuje dlouhodobě stagnující zásoby nad 180 dní.</t>
  </si>
  <si>
    <t>Priorita: Prioritní kontrola</t>
  </si>
  <si>
    <t>Světle zelená</t>
  </si>
  <si>
    <t>Označuje položky, které se stabilně obracejí.</t>
  </si>
  <si>
    <t>Priorita: Dostatečné</t>
  </si>
  <si>
    <t>Poznámka</t>
  </si>
  <si>
    <t>V listu analýzy stáří zásob se uplynulé dny počítají jako TODAY() - datum posledního výdeje. Položky nad 180 dní jsou zvýrazněny červeně jako 'Prioritní kontrola' pro identifikaci zásob s vysokým rizikem vázání kapitálu.</t>
  </si>
  <si>
    <t>Sledujte hodnotu zásob, podíl dlouhodobě stagnujících zásob, průměrnou obrátku a rozdělení stáří na jednom panelu.</t>
  </si>
  <si>
    <t>Datum aktualizace</t>
  </si>
  <si>
    <t>Celková hodnota zásob</t>
  </si>
  <si>
    <t>Hodnota dlouhodobě stagnujících zásob (nad 180 dní)</t>
  </si>
  <si>
    <t>Podíl hodnoty stagnujících zásob</t>
  </si>
  <si>
    <t>Aktuální hodnota všech skladových položek</t>
  </si>
  <si>
    <t>Hodnota zásob podléhajících prioritní kontrole</t>
  </si>
  <si>
    <t>Podíl na celkové hodnotě zásob</t>
  </si>
  <si>
    <t>Počet dlouhodobě stagnujících položek</t>
  </si>
  <si>
    <t>Měsíční průměrná obrátka zásob</t>
  </si>
  <si>
    <t>Čtvrtletní průměrná obrátka zásob</t>
  </si>
  <si>
    <t>Počet položek nad 180 dní</t>
  </si>
  <si>
    <t>Průměr měsíčních záznamů</t>
  </si>
  <si>
    <t>Průměr čtvrtletních záznamů</t>
  </si>
  <si>
    <t>Kategorie stáří zásob</t>
  </si>
  <si>
    <t>Hodnota zásob</t>
  </si>
  <si>
    <t>30 dní a méně</t>
  </si>
  <si>
    <t>60 dní a méně</t>
  </si>
  <si>
    <t>90 dní a méně</t>
  </si>
  <si>
    <t>180 dní a méně</t>
  </si>
  <si>
    <t>Nad 180 dní</t>
  </si>
  <si>
    <t>Jak číst: Pokud je podíl stagnujících zásob vysoký, zvažte podporu prodeje, slevy, vyjednávání o vrácení nebo sešrotování položek starších než 180 dní. Vyšší obrátka je lepší.</t>
  </si>
  <si>
    <t>Automaticky určuje kategorii stáří zásob a prioritu řešení na základě dnů uplynulých od posledního výdeje.</t>
  </si>
  <si>
    <t>Vstupní pole jsou světle modrá, výběrová pole světle žlutá a automaticky vypočítaná pole světle šedá. Položky nad 180 dní jsou zvýrazněny červeně jako 'Prioritní kontrola'.</t>
  </si>
  <si>
    <t>Kód položky</t>
  </si>
  <si>
    <t>Název zboží</t>
  </si>
  <si>
    <t>Kategorie</t>
  </si>
  <si>
    <t>Sklad</t>
  </si>
  <si>
    <t>Datum posledního výdeje</t>
  </si>
  <si>
    <t>Aktuální zásoba</t>
  </si>
  <si>
    <t>Jednotková cena</t>
  </si>
  <si>
    <t>Podíl hodnoty zásob</t>
  </si>
  <si>
    <t>Uplynulé dny</t>
  </si>
  <si>
    <t>Priorita řešení</t>
  </si>
  <si>
    <t>ITM-1001</t>
  </si>
  <si>
    <t>Řídicí deska AX-24</t>
  </si>
  <si>
    <t>Elektronické součástky</t>
  </si>
  <si>
    <t>Sklad Kanto 1</t>
  </si>
  <si>
    <t>2026-06-02 00:00:00</t>
  </si>
  <si>
    <t>ITM-1002</t>
  </si>
  <si>
    <t>Ochranná fólie proti vlhkosti 500mm</t>
  </si>
  <si>
    <t>Obalové materiály</t>
  </si>
  <si>
    <t>Logistické centrum Kansai</t>
  </si>
  <si>
    <t>2026-04-28 00:00:00</t>
  </si>
  <si>
    <t>ITM-1003</t>
  </si>
  <si>
    <t>Průmyslový senzor S-11</t>
  </si>
  <si>
    <t>Hotové výrobky</t>
  </si>
  <si>
    <t>Distribuční centrum Chubu</t>
  </si>
  <si>
    <t>2026-03-20 00:00:00</t>
  </si>
  <si>
    <t>ITM-1004</t>
  </si>
  <si>
    <t>Servisní motor M-7</t>
  </si>
  <si>
    <t>Náhradní díly</t>
  </si>
  <si>
    <t>Skladovací sklad Kjúšú</t>
  </si>
  <si>
    <t>2026-01-05 00:00:00</t>
  </si>
  <si>
    <t>ITM-1005</t>
  </si>
  <si>
    <t>Starší síťový adaptér 12V</t>
  </si>
  <si>
    <t>Satelitní sklad Tohoku</t>
  </si>
  <si>
    <t>2025-11-28 00:00:00</t>
  </si>
  <si>
    <t>Vypočítá průměrnou hodnotu zásob, obrátku zásob a dobu obratu podle měsíců a čtvrtletí.</t>
  </si>
  <si>
    <t>Zadejte počáteční zásoby, konečné zásoby a náklady na vydané zboží za období. Průměrné zásoby, obrátka a doba obratu se automaticky vypočítají.</t>
  </si>
  <si>
    <t>Období (Měsíc/Čtvrtletí)</t>
  </si>
  <si>
    <t>Typ období</t>
  </si>
  <si>
    <t>Dny v období</t>
  </si>
  <si>
    <t>Počáteční hodnota zásob</t>
  </si>
  <si>
    <t>Konečná hodnota zásob</t>
  </si>
  <si>
    <t>Průměrná hodnota zásob</t>
  </si>
  <si>
    <t>Náklady na vydané zboží (COGS)</t>
  </si>
  <si>
    <t>Obrátka zásob</t>
  </si>
  <si>
    <t>Doba obratu zásob (dny)</t>
  </si>
  <si>
    <t>2. čtvrtletí 2026</t>
  </si>
  <si>
    <t>Čtvrtletně</t>
  </si>
  <si>
    <t>Jednoduchý záznam pro zápis příjmů a výdejů pro každou položku.</t>
  </si>
  <si>
    <t>Toto je jednoduchá historie pro sledování pohybu podle kódu položky. Typ transakce lze zvolit z možností 'Příjem / Výdej'.</t>
  </si>
  <si>
    <t>ID transakce</t>
  </si>
  <si>
    <t>Datum</t>
  </si>
  <si>
    <t>Typ transakce</t>
  </si>
  <si>
    <t>Množství</t>
  </si>
  <si>
    <t>TRX-2026-0001</t>
  </si>
  <si>
    <t>2026-04-02 00:00:00</t>
  </si>
  <si>
    <t>Příjem</t>
  </si>
  <si>
    <t>Pravidelné doplnění</t>
  </si>
  <si>
    <t>TRX-2026-0002</t>
  </si>
  <si>
    <t>2026-04-18 00:00:00</t>
  </si>
  <si>
    <t>Výdej</t>
  </si>
  <si>
    <t>Zásilka do Kansai</t>
  </si>
  <si>
    <t>TRX-2026-0003</t>
  </si>
  <si>
    <t>2026-05-12 00:00:00</t>
  </si>
  <si>
    <t>Výdej pro projekt A</t>
  </si>
  <si>
    <t>TRX-2026-0004</t>
  </si>
  <si>
    <t>2026-05-28 00:00:00</t>
  </si>
  <si>
    <t>Doplnění náhradních dílů</t>
  </si>
  <si>
    <t>TRX-2026-0005</t>
  </si>
  <si>
    <t>2026-06-03 00:00:00</t>
  </si>
  <si>
    <t>Standardní zásilka</t>
  </si>
  <si>
    <t>Správa možností pro kategorie stáří zásob, kategorie produktů, sklady a typy transakcí.</t>
  </si>
  <si>
    <t>Definice kategorií stáří zásob</t>
  </si>
  <si>
    <t>Seznam kategorií</t>
  </si>
  <si>
    <t>Seznam skladů</t>
  </si>
  <si>
    <t>Maximální počet dní</t>
  </si>
  <si>
    <t>Název kategorie</t>
  </si>
  <si>
    <t>K ověření</t>
  </si>
  <si>
    <t>Záložní sklad ústředí</t>
  </si>
</sst>
</file>

<file path=xl/styles.xml><?xml version="1.0" encoding="utf-8"?>
<styleSheet xmlns="http://schemas.openxmlformats.org/spreadsheetml/2006/main">
  <numFmts count="7">
    <numFmt numFmtId="200" formatCode="0"/>
    <numFmt numFmtId="201" formatCode="yyyy-mm-dd"/>
    <numFmt numFmtId="202" formatCode="#,##0"/>
    <numFmt numFmtId="203" formatCode="#,##0&quot; 円&quot;"/>
    <numFmt numFmtId="204" formatCode="0.0%"/>
    <numFmt numFmtId="205" formatCode="0.00"/>
    <numFmt numFmtId="206" formatCode="0.0"/>
  </numFmts>
  <fonts count="12">
    <font>
      <sz val="11"/>
      <name val="Carlito"/>
    </font>
    <font>
      <sz val="10"/>
      <color rgb="FF1F2937"/>
      <name val="Yu Gothic"/>
    </font>
    <font>
      <b val="1"/>
      <sz val="16"/>
      <color rgb="FFFFFFFF"/>
      <name val="Yu Gothic"/>
    </font>
    <font>
      <sz val="10"/>
      <color rgb="FF64748B"/>
      <name val="Yu Gothic"/>
    </font>
    <font>
      <b val="1"/>
      <sz val="11"/>
      <color rgb="FFFFFFFF"/>
      <name val="Yu Gothic"/>
    </font>
    <font>
      <b val="1"/>
      <sz val="10"/>
      <color rgb="FFFFFFFF"/>
      <name val="Yu Gothic"/>
    </font>
    <font>
      <b val="1"/>
      <sz val="10"/>
      <color rgb="FF2D3748"/>
      <name val="Yu Gothic"/>
    </font>
    <font>
      <b val="1"/>
      <sz val="10"/>
      <color rgb="FF9B1C1C"/>
      <name val="Yu Gothic"/>
    </font>
    <font>
      <b val="1"/>
      <sz val="10"/>
      <color rgb="FF03543F"/>
      <name val="Yu Gothic"/>
    </font>
    <font>
      <b val="1"/>
      <sz val="9"/>
      <color rgb="FF64748B"/>
      <name val="Yu Gothic"/>
    </font>
    <font>
      <b val="1"/>
      <sz val="15"/>
      <color rgb="FF1B365D"/>
      <name val="Yu Gothic"/>
    </font>
    <font>
      <sz val="8"/>
      <color rgb="FF64748B"/>
      <name val="Yu Gothic"/>
    </font>
  </fonts>
  <fills count="11">
    <fill>
      <patternFill patternType="none"/>
    </fill>
    <fill>
      <patternFill patternType="gray125"/>
    </fill>
    <fill>
      <patternFill patternType="solid">
        <fgColor rgb="FF1B365D"/>
      </patternFill>
    </fill>
    <fill>
      <patternFill patternType="solid">
        <fgColor rgb="FF2D3748"/>
      </patternFill>
    </fill>
    <fill>
      <patternFill patternType="solid">
        <fgColor rgb="FFF7FAFC"/>
      </patternFill>
    </fill>
    <fill>
      <patternFill patternType="solid">
        <fgColor rgb="FFFEF3C7"/>
      </patternFill>
    </fill>
    <fill>
      <patternFill patternType="solid">
        <fgColor rgb="FFE2E8F0"/>
      </patternFill>
    </fill>
    <fill>
      <patternFill patternType="solid">
        <fgColor rgb="FFFFFFFF"/>
      </patternFill>
    </fill>
    <fill>
      <patternFill patternType="solid">
        <fgColor rgb="FFF0F4F8"/>
      </patternFill>
    </fill>
    <fill>
      <patternFill patternType="solid">
        <fgColor rgb="FFFDE8E8"/>
      </patternFill>
    </fill>
    <fill>
      <patternFill patternType="solid">
        <fgColor rgb="FFDEF7EC"/>
      </patternFill>
    </fill>
  </fills>
  <borders count="30">
    <border/>
    <border/>
    <border>
      <left style="thin">
        <color rgb="FFD7DEE8"/>
      </left>
      <top style="thin">
        <color rgb="FFD7DEE8"/>
      </top>
    </border>
    <border>
      <top style="thin">
        <color rgb="FFD7DEE8"/>
      </top>
    </border>
    <border>
      <right style="thin">
        <color rgb="FFD7DEE8"/>
      </right>
      <top style="thin">
        <color rgb="FFD7DEE8"/>
      </top>
    </border>
    <border>
      <left style="thin">
        <color rgb="FFD7DEE8"/>
      </left>
    </border>
    <border>
      <right style="thin">
        <color rgb="FFD7DEE8"/>
      </right>
    </border>
    <border>
      <left style="thin">
        <color rgb="FFD7DEE8"/>
      </left>
      <bottom style="thin">
        <color rgb="FFD7DEE8"/>
      </bottom>
    </border>
    <border>
      <bottom style="thin">
        <color rgb="FFD7DEE8"/>
      </bottom>
    </border>
    <border>
      <right style="thin">
        <color rgb="FFD7DEE8"/>
      </right>
      <bottom style="thin">
        <color rgb="FFD7DEE8"/>
      </bottom>
    </border>
    <border>
      <left style="thin">
        <color rgb="FFD7DEE8"/>
      </left>
      <top style="thin">
        <color rgb="FFD7DEE8"/>
      </top>
    </border>
    <border>
      <top style="thin">
        <color rgb="FFD7DEE8"/>
      </top>
    </border>
    <border>
      <right style="thin">
        <color rgb="FFD7DEE8"/>
      </right>
      <top style="thin">
        <color rgb="FFD7DEE8"/>
      </top>
    </border>
    <border>
      <left style="thin">
        <color rgb="FFD7DEE8"/>
      </left>
    </border>
    <border>
      <right style="thin">
        <color rgb="FFD7DEE8"/>
      </right>
    </border>
    <border>
      <left style="thin">
        <color rgb="FFD7DEE8"/>
      </left>
      <bottom style="thin">
        <color rgb="FFD7DEE8"/>
      </bottom>
    </border>
    <border>
      <bottom style="thin">
        <color rgb="FFD7DEE8"/>
      </bottom>
    </border>
    <border>
      <right style="thin">
        <color rgb="FFD7DEE8"/>
      </right>
      <bottom style="thin">
        <color rgb="FFD7DEE8"/>
      </bottom>
    </border>
    <border>
      <left style="thin">
        <color rgb="FFD7DEE8"/>
      </left>
      <right style="thin">
        <color rgb="FFD7DEE8"/>
      </right>
      <top style="thin">
        <color rgb="FFD7DEE8"/>
      </top>
    </border>
    <border>
      <left style="thin">
        <color rgb="FFD7DEE8"/>
      </left>
      <right style="thin">
        <color rgb="FFD7DEE8"/>
      </right>
    </border>
    <border>
      <left style="thin">
        <color rgb="FFD7DEE8"/>
      </left>
      <right style="thin">
        <color rgb="FFD7DEE8"/>
      </right>
      <bottom style="thin">
        <color rgb="FFD7DEE8"/>
      </bottom>
    </border>
    <border>
      <left style="thin">
        <color rgb="FFD7DEE8"/>
      </left>
      <right style="thin">
        <color rgb="FFD7DEE8"/>
      </right>
      <top style="thin">
        <color rgb="FFD7DEE8"/>
      </top>
    </border>
    <border>
      <left style="thin">
        <color rgb="FFD7DEE8"/>
      </left>
      <right style="thin">
        <color rgb="FFD7DEE8"/>
      </right>
    </border>
    <border>
      <left style="thin">
        <color rgb="FFD7DEE8"/>
      </left>
      <right style="thin">
        <color rgb="FFD7DEE8"/>
      </right>
      <bottom style="thin">
        <color rgb="FFD7DEE8"/>
      </bottom>
    </border>
    <border>
      <left style="thin">
        <color rgb="FFD7DEE8"/>
      </left>
      <top style="thin">
        <color rgb="FFD7DEE8"/>
      </top>
      <bottom style="thin">
        <color rgb="FFD7DEE8"/>
      </bottom>
    </border>
    <border>
      <top style="thin">
        <color rgb="FFD7DEE8"/>
      </top>
      <bottom style="thin">
        <color rgb="FFD7DEE8"/>
      </bottom>
    </border>
    <border>
      <right style="thin">
        <color rgb="FFD7DEE8"/>
      </right>
      <top style="thin">
        <color rgb="FFD7DEE8"/>
      </top>
      <bottom style="thin">
        <color rgb="FFD7DEE8"/>
      </bottom>
    </border>
    <border>
      <left style="thin">
        <color rgb="FFD7DEE8"/>
      </left>
      <top style="thin">
        <color rgb="FFD7DEE8"/>
      </top>
      <bottom style="thin">
        <color rgb="FFD7DEE8"/>
      </bottom>
    </border>
    <border>
      <top style="thin">
        <color rgb="FFD7DEE8"/>
      </top>
      <bottom style="thin">
        <color rgb="FFD7DEE8"/>
      </bottom>
    </border>
    <border>
      <right style="thin">
        <color rgb="FFD7DEE8"/>
      </right>
      <top style="thin">
        <color rgb="FFD7DEE8"/>
      </top>
      <bottom style="thin">
        <color rgb="FFD7DEE8"/>
      </bottom>
    </border>
  </borders>
  <cellStyleXfs count="1">
    <xf numFmtId="0" fontId="0" fillId="0" borderId="0"/>
  </cellStyleXfs>
  <cellXfs count="282">
    <xf numFmtId="0" fontId="0" fillId="0" borderId="0" xfId="0"/>
    <xf numFmtId="0" fontId="0" fillId="0" borderId="1" xfId="0" applyNumberFormat="true" applyFont="true" applyFill="true" applyBorder="true"/>
    <xf numFmtId="0" fontId="1" fillId="0" borderId="0" xfId="0" applyNumberFormat="true" applyFont="true" applyFill="true" applyBorder="true"/>
    <xf numFmtId="0" fontId="1" fillId="0" borderId="1" xfId="0" applyNumberFormat="true" applyFont="true" applyFill="true" applyBorder="true"/>
    <xf numFmtId="0" fontId="1" fillId="0" borderId="0" xfId="0" applyNumberFormat="true" applyFont="true" applyFill="true" applyBorder="true" applyAlignment="true">
      <alignment vertical="center"/>
    </xf>
    <xf numFmtId="0" fontId="1" fillId="0" borderId="1" xfId="0" applyNumberFormat="true" applyFont="true" applyFill="true" applyBorder="true" applyAlignment="true">
      <alignment vertical="center"/>
    </xf>
    <xf numFmtId="0" fontId="1" fillId="0" borderId="0" xfId="0" applyNumberFormat="true" applyFont="true" applyFill="true" applyBorder="true" applyAlignment="true">
      <alignment vertical="center" wrapText="true"/>
    </xf>
    <xf numFmtId="0" fontId="1" fillId="0" borderId="1" xfId="0" applyNumberFormat="true" applyFont="true" applyFill="true" applyBorder="true" applyAlignment="true">
      <alignment vertical="center" wrapText="true"/>
    </xf>
    <xf numFmtId="0" fontId="1" fillId="2" borderId="0" xfId="0" applyNumberFormat="true" applyFont="true" applyFill="true" applyBorder="true" applyAlignment="true">
      <alignment vertical="center" wrapText="true"/>
    </xf>
    <xf numFmtId="0" fontId="1" fillId="2" borderId="1" xfId="0" applyNumberFormat="true" applyFont="true" applyFill="true" applyBorder="true" applyAlignment="true">
      <alignment vertical="center" wrapText="true"/>
    </xf>
    <xf numFmtId="0" fontId="2" fillId="2" borderId="0" xfId="0" applyNumberFormat="true" applyFont="true" applyFill="true" applyBorder="true" applyAlignment="true">
      <alignment vertical="center" wrapText="true"/>
    </xf>
    <xf numFmtId="0" fontId="2" fillId="2" borderId="1" xfId="0" applyNumberFormat="true" applyFont="true" applyFill="true" applyBorder="true" applyAlignment="true">
      <alignment vertical="center" wrapText="true"/>
    </xf>
    <xf numFmtId="0" fontId="2" fillId="2" borderId="0" xfId="0" applyNumberFormat="true" applyFont="true" applyFill="true" applyBorder="true" applyAlignment="true">
      <alignment horizontal="left" vertical="center" wrapText="true"/>
    </xf>
    <xf numFmtId="0" fontId="2" fillId="2" borderId="1" xfId="0" applyNumberFormat="true" applyFont="true" applyFill="true" applyBorder="true" applyAlignment="true">
      <alignment horizontal="left" vertical="center" wrapText="true"/>
    </xf>
    <xf numFmtId="0" fontId="3" fillId="0" borderId="0" xfId="0" applyNumberFormat="true" applyFont="true" applyFill="true" applyBorder="true" applyAlignment="true">
      <alignment vertical="center" wrapText="true"/>
    </xf>
    <xf numFmtId="0" fontId="3" fillId="0" borderId="1" xfId="0" applyNumberFormat="true" applyFont="true" applyFill="true" applyBorder="true" applyAlignment="true">
      <alignment vertical="center" wrapText="true"/>
    </xf>
    <xf numFmtId="0" fontId="3" fillId="0" borderId="0" xfId="0" applyNumberFormat="true" applyFont="true" applyFill="true" applyBorder="true" applyAlignment="true">
      <alignment horizontal="left" vertical="center" wrapText="true"/>
    </xf>
    <xf numFmtId="0" fontId="3" fillId="0" borderId="1" xfId="0" applyNumberFormat="true" applyFont="true" applyFill="true" applyBorder="true" applyAlignment="true">
      <alignment horizontal="left" vertical="center" wrapText="true"/>
    </xf>
    <xf numFmtId="0" fontId="1" fillId="3" borderId="0" xfId="0" applyNumberFormat="true" applyFont="true" applyFill="true" applyBorder="true" applyAlignment="true">
      <alignment vertical="center" wrapText="true"/>
    </xf>
    <xf numFmtId="0" fontId="1" fillId="3" borderId="1" xfId="0" applyNumberFormat="true" applyFont="true" applyFill="true" applyBorder="true" applyAlignment="true">
      <alignment vertical="center" wrapText="true"/>
    </xf>
    <xf numFmtId="0" fontId="4" fillId="3" borderId="0" xfId="0" applyNumberFormat="true" applyFont="true" applyFill="true" applyBorder="true" applyAlignment="true">
      <alignment vertical="center" wrapText="true"/>
    </xf>
    <xf numFmtId="0" fontId="4" fillId="3" borderId="1" xfId="0" applyNumberFormat="true" applyFont="true" applyFill="true" applyBorder="true" applyAlignment="true">
      <alignment vertical="center" wrapText="true"/>
    </xf>
    <xf numFmtId="0" fontId="4" fillId="3" borderId="0" xfId="0" applyNumberFormat="true" applyFont="true" applyFill="true" applyBorder="true" applyAlignment="true">
      <alignment horizontal="center" vertical="center" wrapText="true"/>
    </xf>
    <xf numFmtId="0" fontId="4" fillId="3" borderId="1" xfId="0" applyNumberFormat="true" applyFont="true" applyFill="true" applyBorder="true" applyAlignment="true">
      <alignment horizontal="center" vertical="center" wrapText="true"/>
    </xf>
    <xf numFmtId="0" fontId="1" fillId="0" borderId="2" xfId="0" applyNumberFormat="true" applyFont="true" applyFill="true" applyBorder="true" applyAlignment="true">
      <alignment vertical="center" wrapText="true"/>
    </xf>
    <xf numFmtId="0" fontId="1" fillId="0" borderId="3" xfId="0" applyNumberFormat="true" applyFont="true" applyFill="true" applyBorder="true" applyAlignment="true">
      <alignment vertical="center" wrapText="true"/>
    </xf>
    <xf numFmtId="0" fontId="1" fillId="0" borderId="4" xfId="0" applyNumberFormat="true" applyFont="true" applyFill="true" applyBorder="true" applyAlignment="true">
      <alignment vertical="center" wrapText="true"/>
    </xf>
    <xf numFmtId="0" fontId="1" fillId="0" borderId="5" xfId="0" applyNumberFormat="true" applyFont="true" applyFill="true" applyBorder="true" applyAlignment="true">
      <alignment vertical="center" wrapText="true"/>
    </xf>
    <xf numFmtId="0" fontId="1" fillId="0" borderId="6" xfId="0" applyNumberFormat="true" applyFont="true" applyFill="true" applyBorder="true" applyAlignment="true">
      <alignment vertical="center" wrapText="true"/>
    </xf>
    <xf numFmtId="0" fontId="1" fillId="0" borderId="7" xfId="0" applyNumberFormat="true" applyFont="true" applyFill="true" applyBorder="true" applyAlignment="true">
      <alignment vertical="center" wrapText="true"/>
    </xf>
    <xf numFmtId="0" fontId="1" fillId="0" borderId="8" xfId="0" applyNumberFormat="true" applyFont="true" applyFill="true" applyBorder="true" applyAlignment="true">
      <alignment vertical="center" wrapText="true"/>
    </xf>
    <xf numFmtId="0" fontId="1" fillId="0" borderId="9" xfId="0" applyNumberFormat="true" applyFont="true" applyFill="true" applyBorder="true" applyAlignment="true">
      <alignment vertical="center" wrapText="true"/>
    </xf>
    <xf numFmtId="0" fontId="1" fillId="0" borderId="10" xfId="0" applyNumberFormat="true" applyFont="true" applyFill="true" applyBorder="true" applyAlignment="true">
      <alignment vertical="center" wrapText="true"/>
    </xf>
    <xf numFmtId="0" fontId="1" fillId="0" borderId="11" xfId="0" applyNumberFormat="true" applyFont="true" applyFill="true" applyBorder="true" applyAlignment="true">
      <alignment vertical="center" wrapText="true"/>
    </xf>
    <xf numFmtId="0" fontId="1" fillId="0" borderId="12" xfId="0" applyNumberFormat="true" applyFont="true" applyFill="true" applyBorder="true" applyAlignment="true">
      <alignment vertical="center" wrapText="true"/>
    </xf>
    <xf numFmtId="0" fontId="1" fillId="0" borderId="13" xfId="0" applyNumberFormat="true" applyFont="true" applyFill="true" applyBorder="true" applyAlignment="true">
      <alignment vertical="center" wrapText="true"/>
    </xf>
    <xf numFmtId="0" fontId="1" fillId="0" borderId="14" xfId="0" applyNumberFormat="true" applyFont="true" applyFill="true" applyBorder="true" applyAlignment="true">
      <alignment vertical="center" wrapText="true"/>
    </xf>
    <xf numFmtId="0" fontId="1" fillId="0" borderId="15" xfId="0" applyNumberFormat="true" applyFont="true" applyFill="true" applyBorder="true" applyAlignment="true">
      <alignment vertical="center" wrapText="true"/>
    </xf>
    <xf numFmtId="0" fontId="1" fillId="0" borderId="16" xfId="0" applyNumberFormat="true" applyFont="true" applyFill="true" applyBorder="true" applyAlignment="true">
      <alignment vertical="center" wrapText="true"/>
    </xf>
    <xf numFmtId="0" fontId="1" fillId="0" borderId="17" xfId="0" applyNumberFormat="true" applyFont="true" applyFill="true" applyBorder="true" applyAlignment="true">
      <alignment vertical="center" wrapText="true"/>
    </xf>
    <xf numFmtId="0" fontId="1" fillId="0" borderId="18" xfId="0" applyNumberFormat="true" applyFont="true" applyFill="true" applyBorder="true" applyAlignment="true">
      <alignment vertical="center" wrapText="true"/>
    </xf>
    <xf numFmtId="0" fontId="1" fillId="0" borderId="19" xfId="0" applyNumberFormat="true" applyFont="true" applyFill="true" applyBorder="true" applyAlignment="true">
      <alignment vertical="center" wrapText="true"/>
    </xf>
    <xf numFmtId="0" fontId="1" fillId="0" borderId="20" xfId="0" applyNumberFormat="true" applyFont="true" applyFill="true" applyBorder="true" applyAlignment="true">
      <alignment vertical="center" wrapText="true"/>
    </xf>
    <xf numFmtId="0" fontId="1" fillId="0" borderId="21" xfId="0" applyNumberFormat="true" applyFont="true" applyFill="true" applyBorder="true" applyAlignment="true">
      <alignment vertical="center" wrapText="true"/>
    </xf>
    <xf numFmtId="0" fontId="1" fillId="0" borderId="22" xfId="0" applyNumberFormat="true" applyFont="true" applyFill="true" applyBorder="true" applyAlignment="true">
      <alignment vertical="center" wrapText="true"/>
    </xf>
    <xf numFmtId="0" fontId="1" fillId="0" borderId="23" xfId="0" applyNumberFormat="true" applyFont="true" applyFill="true" applyBorder="true" applyAlignment="true">
      <alignment vertical="center" wrapText="true"/>
    </xf>
    <xf numFmtId="0" fontId="1" fillId="2" borderId="2" xfId="0" applyNumberFormat="true" applyFont="true" applyFill="true" applyBorder="true" applyAlignment="true">
      <alignment vertical="center" wrapText="true"/>
    </xf>
    <xf numFmtId="0" fontId="1" fillId="2" borderId="3" xfId="0" applyNumberFormat="true" applyFont="true" applyFill="true" applyBorder="true" applyAlignment="true">
      <alignment vertical="center" wrapText="true"/>
    </xf>
    <xf numFmtId="0" fontId="1" fillId="2" borderId="4" xfId="0" applyNumberFormat="true" applyFont="true" applyFill="true" applyBorder="true" applyAlignment="true">
      <alignment vertical="center" wrapText="true"/>
    </xf>
    <xf numFmtId="0" fontId="1" fillId="2" borderId="10" xfId="0" applyNumberFormat="true" applyFont="true" applyFill="true" applyBorder="true" applyAlignment="true">
      <alignment vertical="center" wrapText="true"/>
    </xf>
    <xf numFmtId="0" fontId="1" fillId="2" borderId="11" xfId="0" applyNumberFormat="true" applyFont="true" applyFill="true" applyBorder="true" applyAlignment="true">
      <alignment vertical="center" wrapText="true"/>
    </xf>
    <xf numFmtId="0" fontId="1" fillId="2" borderId="12" xfId="0" applyNumberFormat="true" applyFont="true" applyFill="true" applyBorder="true" applyAlignment="true">
      <alignment vertical="center" wrapText="true"/>
    </xf>
    <xf numFmtId="0" fontId="1" fillId="2" borderId="18" xfId="0" applyNumberFormat="true" applyFont="true" applyFill="true" applyBorder="true" applyAlignment="true">
      <alignment vertical="center" wrapText="true"/>
    </xf>
    <xf numFmtId="0" fontId="1" fillId="2" borderId="21" xfId="0" applyNumberFormat="true" applyFont="true" applyFill="true" applyBorder="true" applyAlignment="true">
      <alignment vertical="center" wrapText="true"/>
    </xf>
    <xf numFmtId="0" fontId="5" fillId="2" borderId="2" xfId="0" applyNumberFormat="true" applyFont="true" applyFill="true" applyBorder="true" applyAlignment="true">
      <alignment vertical="center" wrapText="true"/>
    </xf>
    <xf numFmtId="0" fontId="5" fillId="2" borderId="3" xfId="0" applyNumberFormat="true" applyFont="true" applyFill="true" applyBorder="true" applyAlignment="true">
      <alignment vertical="center" wrapText="true"/>
    </xf>
    <xf numFmtId="0" fontId="5" fillId="2" borderId="4" xfId="0" applyNumberFormat="true" applyFont="true" applyFill="true" applyBorder="true" applyAlignment="true">
      <alignment vertical="center" wrapText="true"/>
    </xf>
    <xf numFmtId="0" fontId="5" fillId="2" borderId="10" xfId="0" applyNumberFormat="true" applyFont="true" applyFill="true" applyBorder="true" applyAlignment="true">
      <alignment vertical="center" wrapText="true"/>
    </xf>
    <xf numFmtId="0" fontId="5" fillId="2" borderId="11" xfId="0" applyNumberFormat="true" applyFont="true" applyFill="true" applyBorder="true" applyAlignment="true">
      <alignment vertical="center" wrapText="true"/>
    </xf>
    <xf numFmtId="0" fontId="5" fillId="2" borderId="12" xfId="0" applyNumberFormat="true" applyFont="true" applyFill="true" applyBorder="true" applyAlignment="true">
      <alignment vertical="center" wrapText="true"/>
    </xf>
    <xf numFmtId="0" fontId="5" fillId="2" borderId="2" xfId="0" applyNumberFormat="true" applyFont="true" applyFill="true" applyBorder="true" applyAlignment="true">
      <alignment horizontal="center" vertical="center" wrapText="true"/>
    </xf>
    <xf numFmtId="0" fontId="5" fillId="2" borderId="3" xfId="0" applyNumberFormat="true" applyFont="true" applyFill="true" applyBorder="true" applyAlignment="true">
      <alignment horizontal="center" vertical="center" wrapText="true"/>
    </xf>
    <xf numFmtId="0" fontId="5" fillId="2" borderId="4" xfId="0" applyNumberFormat="true" applyFont="true" applyFill="true" applyBorder="true" applyAlignment="true">
      <alignment horizontal="center" vertical="center" wrapText="true"/>
    </xf>
    <xf numFmtId="0" fontId="5" fillId="2" borderId="10" xfId="0" applyNumberFormat="true" applyFont="true" applyFill="true" applyBorder="true" applyAlignment="true">
      <alignment horizontal="center" vertical="center" wrapText="true"/>
    </xf>
    <xf numFmtId="0" fontId="5" fillId="2" borderId="11" xfId="0" applyNumberFormat="true" applyFont="true" applyFill="true" applyBorder="true" applyAlignment="true">
      <alignment horizontal="center" vertical="center" wrapText="true"/>
    </xf>
    <xf numFmtId="0" fontId="5" fillId="2" borderId="12" xfId="0" applyNumberFormat="true" applyFont="true" applyFill="true" applyBorder="true" applyAlignment="true">
      <alignment horizontal="center" vertical="center" wrapText="true"/>
    </xf>
    <xf numFmtId="0" fontId="5" fillId="2" borderId="18" xfId="0" applyNumberFormat="true" applyFont="true" applyFill="true" applyBorder="true" applyAlignment="true">
      <alignment vertical="center" wrapText="true"/>
    </xf>
    <xf numFmtId="0" fontId="5" fillId="2" borderId="21" xfId="0" applyNumberFormat="true" applyFont="true" applyFill="true" applyBorder="true" applyAlignment="true">
      <alignment vertical="center" wrapText="true"/>
    </xf>
    <xf numFmtId="0" fontId="5" fillId="2" borderId="18" xfId="0" applyNumberFormat="true" applyFont="true" applyFill="true" applyBorder="true" applyAlignment="true">
      <alignment horizontal="center" vertical="center" wrapText="true"/>
    </xf>
    <xf numFmtId="0" fontId="5" fillId="2" borderId="21" xfId="0" applyNumberFormat="true" applyFont="true" applyFill="true" applyBorder="true" applyAlignment="true">
      <alignment horizontal="center" vertical="center" wrapText="true"/>
    </xf>
    <xf numFmtId="200" fontId="1" fillId="0" borderId="5" xfId="0" applyNumberFormat="true" applyFont="true" applyFill="true" applyBorder="true" applyAlignment="true">
      <alignment vertical="center" wrapText="true"/>
    </xf>
    <xf numFmtId="200" fontId="1" fillId="0" borderId="7" xfId="0" applyNumberFormat="true" applyFont="true" applyFill="true" applyBorder="true" applyAlignment="true">
      <alignment vertical="center" wrapText="true"/>
    </xf>
    <xf numFmtId="200" fontId="1" fillId="0" borderId="13" xfId="0" applyNumberFormat="true" applyFont="true" applyFill="true" applyBorder="true" applyAlignment="true">
      <alignment vertical="center" wrapText="true"/>
    </xf>
    <xf numFmtId="200" fontId="1" fillId="0" borderId="15" xfId="0" applyNumberFormat="true" applyFont="true" applyFill="true" applyBorder="true" applyAlignment="true">
      <alignment vertical="center" wrapText="true"/>
    </xf>
    <xf numFmtId="200" fontId="1" fillId="4" borderId="5" xfId="0" applyNumberFormat="true" applyFont="true" applyFill="true" applyBorder="true" applyAlignment="true">
      <alignment vertical="center" wrapText="true"/>
    </xf>
    <xf numFmtId="0" fontId="1" fillId="4" borderId="0" xfId="0" applyNumberFormat="true" applyFont="true" applyFill="true" applyBorder="true" applyAlignment="true">
      <alignment vertical="center" wrapText="true"/>
    </xf>
    <xf numFmtId="0" fontId="1" fillId="4" borderId="6" xfId="0" applyNumberFormat="true" applyFont="true" applyFill="true" applyBorder="true" applyAlignment="true">
      <alignment vertical="center" wrapText="true"/>
    </xf>
    <xf numFmtId="200" fontId="1" fillId="4" borderId="7" xfId="0" applyNumberFormat="true" applyFont="true" applyFill="true" applyBorder="true" applyAlignment="true">
      <alignment vertical="center" wrapText="true"/>
    </xf>
    <xf numFmtId="0" fontId="1" fillId="4" borderId="8" xfId="0" applyNumberFormat="true" applyFont="true" applyFill="true" applyBorder="true" applyAlignment="true">
      <alignment vertical="center" wrapText="true"/>
    </xf>
    <xf numFmtId="0" fontId="1" fillId="4" borderId="9" xfId="0" applyNumberFormat="true" applyFont="true" applyFill="true" applyBorder="true" applyAlignment="true">
      <alignment vertical="center" wrapText="true"/>
    </xf>
    <xf numFmtId="200" fontId="1" fillId="4" borderId="13" xfId="0" applyNumberFormat="true" applyFont="true" applyFill="true" applyBorder="true" applyAlignment="true">
      <alignment vertical="center" wrapText="true"/>
    </xf>
    <xf numFmtId="0" fontId="1" fillId="4" borderId="1" xfId="0" applyNumberFormat="true" applyFont="true" applyFill="true" applyBorder="true" applyAlignment="true">
      <alignment vertical="center" wrapText="true"/>
    </xf>
    <xf numFmtId="0" fontId="1" fillId="4" borderId="14" xfId="0" applyNumberFormat="true" applyFont="true" applyFill="true" applyBorder="true" applyAlignment="true">
      <alignment vertical="center" wrapText="true"/>
    </xf>
    <xf numFmtId="200" fontId="1" fillId="4" borderId="15" xfId="0" applyNumberFormat="true" applyFont="true" applyFill="true" applyBorder="true" applyAlignment="true">
      <alignment vertical="center" wrapText="true"/>
    </xf>
    <xf numFmtId="0" fontId="1" fillId="4" borderId="16" xfId="0" applyNumberFormat="true" applyFont="true" applyFill="true" applyBorder="true" applyAlignment="true">
      <alignment vertical="center" wrapText="true"/>
    </xf>
    <xf numFmtId="0" fontId="1" fillId="4" borderId="17" xfId="0" applyNumberFormat="true" applyFont="true" applyFill="true" applyBorder="true" applyAlignment="true">
      <alignment vertical="center" wrapText="true"/>
    </xf>
    <xf numFmtId="0" fontId="1" fillId="5" borderId="19" xfId="0" applyNumberFormat="true" applyFont="true" applyFill="true" applyBorder="true" applyAlignment="true">
      <alignment vertical="center" wrapText="true"/>
    </xf>
    <xf numFmtId="0" fontId="1" fillId="5" borderId="20" xfId="0" applyNumberFormat="true" applyFont="true" applyFill="true" applyBorder="true" applyAlignment="true">
      <alignment vertical="center" wrapText="true"/>
    </xf>
    <xf numFmtId="0" fontId="1" fillId="5" borderId="22" xfId="0" applyNumberFormat="true" applyFont="true" applyFill="true" applyBorder="true" applyAlignment="true">
      <alignment vertical="center" wrapText="true"/>
    </xf>
    <xf numFmtId="0" fontId="1" fillId="5" borderId="23" xfId="0" applyNumberFormat="true" applyFont="true" applyFill="true" applyBorder="true" applyAlignment="true">
      <alignment vertical="center" wrapText="true"/>
    </xf>
    <xf numFmtId="0" fontId="1" fillId="4" borderId="2" xfId="0" applyNumberFormat="true" applyFont="true" applyFill="true" applyBorder="true" applyAlignment="true">
      <alignment vertical="center" wrapText="true"/>
    </xf>
    <xf numFmtId="0" fontId="1" fillId="4" borderId="3" xfId="0" applyNumberFormat="true" applyFont="true" applyFill="true" applyBorder="true" applyAlignment="true">
      <alignment vertical="center" wrapText="true"/>
    </xf>
    <xf numFmtId="0" fontId="1" fillId="4" borderId="4" xfId="0" applyNumberFormat="true" applyFont="true" applyFill="true" applyBorder="true" applyAlignment="true">
      <alignment vertical="center" wrapText="true"/>
    </xf>
    <xf numFmtId="0" fontId="1" fillId="4" borderId="7" xfId="0" applyNumberFormat="true" applyFont="true" applyFill="true" applyBorder="true" applyAlignment="true">
      <alignment vertical="center" wrapText="true"/>
    </xf>
    <xf numFmtId="0" fontId="1" fillId="4" borderId="10" xfId="0" applyNumberFormat="true" applyFont="true" applyFill="true" applyBorder="true" applyAlignment="true">
      <alignment vertical="center" wrapText="true"/>
    </xf>
    <xf numFmtId="0" fontId="1" fillId="4" borderId="11" xfId="0" applyNumberFormat="true" applyFont="true" applyFill="true" applyBorder="true" applyAlignment="true">
      <alignment vertical="center" wrapText="true"/>
    </xf>
    <xf numFmtId="0" fontId="1" fillId="4" borderId="12" xfId="0" applyNumberFormat="true" applyFont="true" applyFill="true" applyBorder="true" applyAlignment="true">
      <alignment vertical="center" wrapText="true"/>
    </xf>
    <xf numFmtId="0" fontId="1" fillId="4" borderId="15" xfId="0" applyNumberFormat="true" applyFont="true" applyFill="true" applyBorder="true" applyAlignment="true">
      <alignment vertical="center" wrapText="true"/>
    </xf>
    <xf numFmtId="0" fontId="1" fillId="4" borderId="2" xfId="0" applyNumberFormat="true" applyFont="true" applyFill="true" applyBorder="true" applyAlignment="true">
      <alignment vertical="top" wrapText="true"/>
    </xf>
    <xf numFmtId="0" fontId="1" fillId="4" borderId="3" xfId="0" applyNumberFormat="true" applyFont="true" applyFill="true" applyBorder="true" applyAlignment="true">
      <alignment vertical="top" wrapText="true"/>
    </xf>
    <xf numFmtId="0" fontId="1" fillId="4" borderId="4" xfId="0" applyNumberFormat="true" applyFont="true" applyFill="true" applyBorder="true" applyAlignment="true">
      <alignment vertical="top" wrapText="true"/>
    </xf>
    <xf numFmtId="0" fontId="1" fillId="4" borderId="7" xfId="0" applyNumberFormat="true" applyFont="true" applyFill="true" applyBorder="true" applyAlignment="true">
      <alignment vertical="top" wrapText="true"/>
    </xf>
    <xf numFmtId="0" fontId="1" fillId="4" borderId="8" xfId="0" applyNumberFormat="true" applyFont="true" applyFill="true" applyBorder="true" applyAlignment="true">
      <alignment vertical="top" wrapText="true"/>
    </xf>
    <xf numFmtId="0" fontId="1" fillId="4" borderId="9" xfId="0" applyNumberFormat="true" applyFont="true" applyFill="true" applyBorder="true" applyAlignment="true">
      <alignment vertical="top" wrapText="true"/>
    </xf>
    <xf numFmtId="0" fontId="1" fillId="4" borderId="10" xfId="0" applyNumberFormat="true" applyFont="true" applyFill="true" applyBorder="true" applyAlignment="true">
      <alignment vertical="top" wrapText="true"/>
    </xf>
    <xf numFmtId="0" fontId="1" fillId="4" borderId="11" xfId="0" applyNumberFormat="true" applyFont="true" applyFill="true" applyBorder="true" applyAlignment="true">
      <alignment vertical="top" wrapText="true"/>
    </xf>
    <xf numFmtId="0" fontId="1" fillId="4" borderId="12" xfId="0" applyNumberFormat="true" applyFont="true" applyFill="true" applyBorder="true" applyAlignment="true">
      <alignment vertical="top" wrapText="true"/>
    </xf>
    <xf numFmtId="0" fontId="1" fillId="4" borderId="15" xfId="0" applyNumberFormat="true" applyFont="true" applyFill="true" applyBorder="true" applyAlignment="true">
      <alignment vertical="top" wrapText="true"/>
    </xf>
    <xf numFmtId="0" fontId="1" fillId="4" borderId="16" xfId="0" applyNumberFormat="true" applyFont="true" applyFill="true" applyBorder="true" applyAlignment="true">
      <alignment vertical="top" wrapText="true"/>
    </xf>
    <xf numFmtId="0" fontId="1" fillId="4" borderId="17" xfId="0" applyNumberFormat="true" applyFont="true" applyFill="true" applyBorder="true" applyAlignment="true">
      <alignment vertical="top" wrapText="true"/>
    </xf>
    <xf numFmtId="0" fontId="5" fillId="2" borderId="0" xfId="0" applyNumberFormat="true" applyFont="true" applyFill="true" applyBorder="true" applyAlignment="true">
      <alignment vertical="center" wrapText="true"/>
    </xf>
    <xf numFmtId="0" fontId="5" fillId="2" borderId="1" xfId="0" applyNumberFormat="true" applyFont="true" applyFill="true" applyBorder="true" applyAlignment="true">
      <alignment vertical="center" wrapText="true"/>
    </xf>
    <xf numFmtId="0" fontId="5" fillId="2" borderId="0" xfId="0" applyNumberFormat="true" applyFont="true" applyFill="true" applyBorder="true" applyAlignment="true">
      <alignment horizontal="center" vertical="center" wrapText="true"/>
    </xf>
    <xf numFmtId="0" fontId="5" fillId="2" borderId="1" xfId="0" applyNumberFormat="true" applyFont="true" applyFill="true" applyBorder="true" applyAlignment="true">
      <alignment horizontal="center" vertical="center" wrapText="true"/>
    </xf>
    <xf numFmtId="0" fontId="1" fillId="2" borderId="5" xfId="0" applyNumberFormat="true" applyFont="true" applyFill="true" applyBorder="true" applyAlignment="true">
      <alignment vertical="center" wrapText="true"/>
    </xf>
    <xf numFmtId="0" fontId="1" fillId="2" borderId="7" xfId="0" applyNumberFormat="true" applyFont="true" applyFill="true" applyBorder="true" applyAlignment="true">
      <alignment vertical="center" wrapText="true"/>
    </xf>
    <xf numFmtId="0" fontId="1" fillId="2" borderId="13" xfId="0" applyNumberFormat="true" applyFont="true" applyFill="true" applyBorder="true" applyAlignment="true">
      <alignment vertical="center" wrapText="true"/>
    </xf>
    <xf numFmtId="0" fontId="1" fillId="2" borderId="15" xfId="0" applyNumberFormat="true" applyFont="true" applyFill="true" applyBorder="true" applyAlignment="true">
      <alignment vertical="center" wrapText="true"/>
    </xf>
    <xf numFmtId="0" fontId="4" fillId="2" borderId="2" xfId="0" applyNumberFormat="true" applyFont="true" applyFill="true" applyBorder="true" applyAlignment="true">
      <alignment horizontal="center" vertical="center" wrapText="true"/>
    </xf>
    <xf numFmtId="0" fontId="4" fillId="2" borderId="5" xfId="0" applyNumberFormat="true" applyFont="true" applyFill="true" applyBorder="true" applyAlignment="true">
      <alignment vertical="center" wrapText="true"/>
    </xf>
    <xf numFmtId="0" fontId="4" fillId="2" borderId="7" xfId="0" applyNumberFormat="true" applyFont="true" applyFill="true" applyBorder="true" applyAlignment="true">
      <alignment vertical="center" wrapText="true"/>
    </xf>
    <xf numFmtId="0" fontId="4" fillId="2" borderId="10" xfId="0" applyNumberFormat="true" applyFont="true" applyFill="true" applyBorder="true" applyAlignment="true">
      <alignment horizontal="center" vertical="center" wrapText="true"/>
    </xf>
    <xf numFmtId="0" fontId="4" fillId="2" borderId="13" xfId="0" applyNumberFormat="true" applyFont="true" applyFill="true" applyBorder="true" applyAlignment="true">
      <alignment vertical="center" wrapText="true"/>
    </xf>
    <xf numFmtId="0" fontId="4" fillId="2" borderId="15" xfId="0" applyNumberFormat="true" applyFont="true" applyFill="true" applyBorder="true" applyAlignment="true">
      <alignment vertical="center" wrapText="true"/>
    </xf>
    <xf numFmtId="0" fontId="5" fillId="6" borderId="3" xfId="0" applyNumberFormat="true" applyFont="true" applyFill="true" applyBorder="true" applyAlignment="true">
      <alignment horizontal="center" vertical="center" wrapText="true"/>
    </xf>
    <xf numFmtId="0" fontId="1" fillId="6" borderId="0" xfId="0" applyNumberFormat="true" applyFont="true" applyFill="true" applyBorder="true" applyAlignment="true">
      <alignment vertical="center" wrapText="true"/>
    </xf>
    <xf numFmtId="0" fontId="1" fillId="6" borderId="8" xfId="0" applyNumberFormat="true" applyFont="true" applyFill="true" applyBorder="true" applyAlignment="true">
      <alignment vertical="center" wrapText="true"/>
    </xf>
    <xf numFmtId="0" fontId="5" fillId="6" borderId="11" xfId="0" applyNumberFormat="true" applyFont="true" applyFill="true" applyBorder="true" applyAlignment="true">
      <alignment horizontal="center" vertical="center" wrapText="true"/>
    </xf>
    <xf numFmtId="0" fontId="1" fillId="6" borderId="1" xfId="0" applyNumberFormat="true" applyFont="true" applyFill="true" applyBorder="true" applyAlignment="true">
      <alignment vertical="center" wrapText="true"/>
    </xf>
    <xf numFmtId="0" fontId="1" fillId="6" borderId="16" xfId="0" applyNumberFormat="true" applyFont="true" applyFill="true" applyBorder="true" applyAlignment="true">
      <alignment vertical="center" wrapText="true"/>
    </xf>
    <xf numFmtId="0" fontId="6" fillId="6" borderId="3" xfId="0" applyNumberFormat="true" applyFont="true" applyFill="true" applyBorder="true" applyAlignment="true">
      <alignment horizontal="center" vertical="center" wrapText="true"/>
    </xf>
    <xf numFmtId="0" fontId="6" fillId="6" borderId="0" xfId="0" applyNumberFormat="true" applyFont="true" applyFill="true" applyBorder="true" applyAlignment="true">
      <alignment vertical="center" wrapText="true"/>
    </xf>
    <xf numFmtId="0" fontId="6" fillId="6" borderId="8" xfId="0" applyNumberFormat="true" applyFont="true" applyFill="true" applyBorder="true" applyAlignment="true">
      <alignment vertical="center" wrapText="true"/>
    </xf>
    <xf numFmtId="0" fontId="6" fillId="6" borderId="11" xfId="0" applyNumberFormat="true" applyFont="true" applyFill="true" applyBorder="true" applyAlignment="true">
      <alignment horizontal="center" vertical="center" wrapText="true"/>
    </xf>
    <xf numFmtId="0" fontId="6" fillId="6" borderId="1" xfId="0" applyNumberFormat="true" applyFont="true" applyFill="true" applyBorder="true" applyAlignment="true">
      <alignment vertical="center" wrapText="true"/>
    </xf>
    <xf numFmtId="0" fontId="6" fillId="6" borderId="16" xfId="0" applyNumberFormat="true" applyFont="true" applyFill="true" applyBorder="true" applyAlignment="true">
      <alignment vertical="center" wrapText="true"/>
    </xf>
    <xf numFmtId="0" fontId="5" fillId="7" borderId="4" xfId="0" applyNumberFormat="true" applyFont="true" applyFill="true" applyBorder="true" applyAlignment="true">
      <alignment horizontal="center" vertical="center" wrapText="true"/>
    </xf>
    <xf numFmtId="0" fontId="1" fillId="7" borderId="6" xfId="0" applyNumberFormat="true" applyFont="true" applyFill="true" applyBorder="true" applyAlignment="true">
      <alignment vertical="center" wrapText="true"/>
    </xf>
    <xf numFmtId="0" fontId="1" fillId="7" borderId="9" xfId="0" applyNumberFormat="true" applyFont="true" applyFill="true" applyBorder="true" applyAlignment="true">
      <alignment vertical="center" wrapText="true"/>
    </xf>
    <xf numFmtId="0" fontId="5" fillId="7" borderId="12" xfId="0" applyNumberFormat="true" applyFont="true" applyFill="true" applyBorder="true" applyAlignment="true">
      <alignment horizontal="center" vertical="center" wrapText="true"/>
    </xf>
    <xf numFmtId="0" fontId="1" fillId="7" borderId="14" xfId="0" applyNumberFormat="true" applyFont="true" applyFill="true" applyBorder="true" applyAlignment="true">
      <alignment vertical="center" wrapText="true"/>
    </xf>
    <xf numFmtId="0" fontId="1" fillId="7" borderId="17" xfId="0" applyNumberFormat="true" applyFont="true" applyFill="true" applyBorder="true" applyAlignment="true">
      <alignment vertical="center" wrapText="true"/>
    </xf>
    <xf numFmtId="0" fontId="1" fillId="8" borderId="3" xfId="0" applyNumberFormat="true" applyFont="true" applyFill="true" applyBorder="true" applyAlignment="true">
      <alignment vertical="center" wrapText="true"/>
    </xf>
    <xf numFmtId="0" fontId="1" fillId="8" borderId="11" xfId="0" applyNumberFormat="true" applyFont="true" applyFill="true" applyBorder="true" applyAlignment="true">
      <alignment vertical="center" wrapText="true"/>
    </xf>
    <xf numFmtId="0" fontId="1" fillId="5" borderId="0" xfId="0" applyNumberFormat="true" applyFont="true" applyFill="true" applyBorder="true" applyAlignment="true">
      <alignment vertical="center" wrapText="true"/>
    </xf>
    <xf numFmtId="0" fontId="1" fillId="5" borderId="1" xfId="0" applyNumberFormat="true" applyFont="true" applyFill="true" applyBorder="true" applyAlignment="true">
      <alignment vertical="center" wrapText="true"/>
    </xf>
    <xf numFmtId="0" fontId="1" fillId="9" borderId="0" xfId="0" applyNumberFormat="true" applyFont="true" applyFill="true" applyBorder="true" applyAlignment="true">
      <alignment vertical="center" wrapText="true"/>
    </xf>
    <xf numFmtId="0" fontId="1" fillId="9" borderId="1" xfId="0" applyNumberFormat="true" applyFont="true" applyFill="true" applyBorder="true" applyAlignment="true">
      <alignment vertical="center" wrapText="true"/>
    </xf>
    <xf numFmtId="0" fontId="7" fillId="9" borderId="0" xfId="0" applyNumberFormat="true" applyFont="true" applyFill="true" applyBorder="true" applyAlignment="true">
      <alignment vertical="center" wrapText="true"/>
    </xf>
    <xf numFmtId="0" fontId="7" fillId="9" borderId="1" xfId="0" applyNumberFormat="true" applyFont="true" applyFill="true" applyBorder="true" applyAlignment="true">
      <alignment vertical="center" wrapText="true"/>
    </xf>
    <xf numFmtId="0" fontId="1" fillId="10" borderId="8" xfId="0" applyNumberFormat="true" applyFont="true" applyFill="true" applyBorder="true" applyAlignment="true">
      <alignment vertical="center" wrapText="true"/>
    </xf>
    <xf numFmtId="0" fontId="1" fillId="10" borderId="16" xfId="0" applyNumberFormat="true" applyFont="true" applyFill="true" applyBorder="true" applyAlignment="true">
      <alignment vertical="center" wrapText="true"/>
    </xf>
    <xf numFmtId="0" fontId="8" fillId="10" borderId="8" xfId="0" applyNumberFormat="true" applyFont="true" applyFill="true" applyBorder="true" applyAlignment="true">
      <alignment vertical="center" wrapText="true"/>
    </xf>
    <xf numFmtId="0" fontId="8" fillId="10" borderId="16" xfId="0" applyNumberFormat="true" applyFont="true" applyFill="true" applyBorder="true" applyAlignment="true">
      <alignment vertical="center" wrapText="true"/>
    </xf>
    <xf numFmtId="0" fontId="3" fillId="4" borderId="0" xfId="0" applyNumberFormat="true" applyFont="true" applyFill="true" applyBorder="true" applyAlignment="true">
      <alignment vertical="center" wrapText="true"/>
    </xf>
    <xf numFmtId="0" fontId="3" fillId="4" borderId="1" xfId="0" applyNumberFormat="true" applyFont="true" applyFill="true" applyBorder="true" applyAlignment="true">
      <alignment vertical="center" wrapText="true"/>
    </xf>
    <xf numFmtId="0" fontId="3" fillId="4" borderId="24" xfId="0" applyNumberFormat="true" applyFont="true" applyFill="true" applyBorder="true" applyAlignment="true">
      <alignment vertical="center" wrapText="true"/>
    </xf>
    <xf numFmtId="0" fontId="3" fillId="4" borderId="25" xfId="0" applyNumberFormat="true" applyFont="true" applyFill="true" applyBorder="true" applyAlignment="true">
      <alignment vertical="center" wrapText="true"/>
    </xf>
    <xf numFmtId="0" fontId="3" fillId="4" borderId="26" xfId="0" applyNumberFormat="true" applyFont="true" applyFill="true" applyBorder="true" applyAlignment="true">
      <alignment vertical="center" wrapText="true"/>
    </xf>
    <xf numFmtId="0" fontId="3" fillId="4" borderId="27" xfId="0" applyNumberFormat="true" applyFont="true" applyFill="true" applyBorder="true" applyAlignment="true">
      <alignment vertical="center" wrapText="true"/>
    </xf>
    <xf numFmtId="0" fontId="3" fillId="4" borderId="28" xfId="0" applyNumberFormat="true" applyFont="true" applyFill="true" applyBorder="true" applyAlignment="true">
      <alignment vertical="center" wrapText="true"/>
    </xf>
    <xf numFmtId="0" fontId="3" fillId="4" borderId="29" xfId="0" applyNumberFormat="true" applyFont="true" applyFill="true" applyBorder="true" applyAlignment="true">
      <alignment vertical="center" wrapText="true"/>
    </xf>
    <xf numFmtId="0" fontId="1" fillId="8" borderId="0" xfId="0" applyNumberFormat="true" applyFont="true" applyFill="true" applyBorder="true" applyAlignment="true">
      <alignment vertical="center" wrapText="true"/>
    </xf>
    <xf numFmtId="0" fontId="1" fillId="8" borderId="1" xfId="0" applyNumberFormat="true" applyFont="true" applyFill="true" applyBorder="true" applyAlignment="true">
      <alignment vertical="center" wrapText="true"/>
    </xf>
    <xf numFmtId="201" fontId="1" fillId="8" borderId="0" xfId="0" applyNumberFormat="true" applyFont="true" applyFill="true" applyBorder="true" applyAlignment="true">
      <alignment vertical="center" wrapText="true"/>
    </xf>
    <xf numFmtId="201" fontId="1" fillId="8" borderId="1" xfId="0" applyNumberFormat="true" applyFont="true" applyFill="true" applyBorder="true" applyAlignment="true">
      <alignment vertical="center" wrapText="true"/>
    </xf>
    <xf numFmtId="202" fontId="1" fillId="8" borderId="0" xfId="0" applyNumberFormat="true" applyFont="true" applyFill="true" applyBorder="true" applyAlignment="true">
      <alignment vertical="center" wrapText="true"/>
    </xf>
    <xf numFmtId="202" fontId="1" fillId="8" borderId="1" xfId="0" applyNumberFormat="true" applyFont="true" applyFill="true" applyBorder="true" applyAlignment="true">
      <alignment vertical="center" wrapText="true"/>
    </xf>
    <xf numFmtId="203" fontId="1" fillId="8" borderId="0" xfId="0" applyNumberFormat="true" applyFont="true" applyFill="true" applyBorder="true" applyAlignment="true">
      <alignment vertical="center" wrapText="true"/>
    </xf>
    <xf numFmtId="203" fontId="1" fillId="4" borderId="0" xfId="0" applyNumberFormat="true" applyFont="true" applyFill="true" applyBorder="true" applyAlignment="true">
      <alignment vertical="center" wrapText="true"/>
    </xf>
    <xf numFmtId="203" fontId="1" fillId="8" borderId="1" xfId="0" applyNumberFormat="true" applyFont="true" applyFill="true" applyBorder="true" applyAlignment="true">
      <alignment vertical="center" wrapText="true"/>
    </xf>
    <xf numFmtId="203" fontId="1" fillId="4" borderId="1" xfId="0" applyNumberFormat="true" applyFont="true" applyFill="true" applyBorder="true" applyAlignment="true">
      <alignment vertical="center" wrapText="true"/>
    </xf>
    <xf numFmtId="204" fontId="1" fillId="4" borderId="0" xfId="0" applyNumberFormat="true" applyFont="true" applyFill="true" applyBorder="true" applyAlignment="true">
      <alignment vertical="center" wrapText="true"/>
    </xf>
    <xf numFmtId="204" fontId="1" fillId="4" borderId="1" xfId="0" applyNumberFormat="true" applyFont="true" applyFill="true" applyBorder="true" applyAlignment="true">
      <alignment vertical="center" wrapText="true"/>
    </xf>
    <xf numFmtId="200" fontId="1" fillId="4" borderId="0" xfId="0" applyNumberFormat="true" applyFont="true" applyFill="true" applyBorder="true" applyAlignment="true">
      <alignment vertical="center" wrapText="true"/>
    </xf>
    <xf numFmtId="200" fontId="1" fillId="4" borderId="1" xfId="0" applyNumberFormat="true" applyFont="true" applyFill="true" applyBorder="true" applyAlignment="true">
      <alignment vertical="center" wrapText="true"/>
    </xf>
    <xf numFmtId="0" fontId="1" fillId="8" borderId="5" xfId="0" applyNumberFormat="true" applyFont="true" applyFill="true" applyBorder="true" applyAlignment="true">
      <alignment vertical="center" wrapText="true"/>
    </xf>
    <xf numFmtId="0" fontId="1" fillId="8" borderId="7" xfId="0" applyNumberFormat="true" applyFont="true" applyFill="true" applyBorder="true" applyAlignment="true">
      <alignment vertical="center" wrapText="true"/>
    </xf>
    <xf numFmtId="0" fontId="1" fillId="8" borderId="8" xfId="0" applyNumberFormat="true" applyFont="true" applyFill="true" applyBorder="true" applyAlignment="true">
      <alignment vertical="center" wrapText="true"/>
    </xf>
    <xf numFmtId="0" fontId="1" fillId="5" borderId="8" xfId="0" applyNumberFormat="true" applyFont="true" applyFill="true" applyBorder="true" applyAlignment="true">
      <alignment vertical="center" wrapText="true"/>
    </xf>
    <xf numFmtId="201" fontId="1" fillId="8" borderId="8" xfId="0" applyNumberFormat="true" applyFont="true" applyFill="true" applyBorder="true" applyAlignment="true">
      <alignment vertical="center" wrapText="true"/>
    </xf>
    <xf numFmtId="202" fontId="1" fillId="8" borderId="8" xfId="0" applyNumberFormat="true" applyFont="true" applyFill="true" applyBorder="true" applyAlignment="true">
      <alignment vertical="center" wrapText="true"/>
    </xf>
    <xf numFmtId="203" fontId="1" fillId="8" borderId="8" xfId="0" applyNumberFormat="true" applyFont="true" applyFill="true" applyBorder="true" applyAlignment="true">
      <alignment vertical="center" wrapText="true"/>
    </xf>
    <xf numFmtId="203" fontId="1" fillId="4" borderId="8" xfId="0" applyNumberFormat="true" applyFont="true" applyFill="true" applyBorder="true" applyAlignment="true">
      <alignment vertical="center" wrapText="true"/>
    </xf>
    <xf numFmtId="204" fontId="1" fillId="4" borderId="8" xfId="0" applyNumberFormat="true" applyFont="true" applyFill="true" applyBorder="true" applyAlignment="true">
      <alignment vertical="center" wrapText="true"/>
    </xf>
    <xf numFmtId="200" fontId="1" fillId="4" borderId="8" xfId="0" applyNumberFormat="true" applyFont="true" applyFill="true" applyBorder="true" applyAlignment="true">
      <alignment vertical="center" wrapText="true"/>
    </xf>
    <xf numFmtId="0" fontId="1" fillId="8" borderId="13" xfId="0" applyNumberFormat="true" applyFont="true" applyFill="true" applyBorder="true" applyAlignment="true">
      <alignment vertical="center" wrapText="true"/>
    </xf>
    <xf numFmtId="0" fontId="1" fillId="8" borderId="15" xfId="0" applyNumberFormat="true" applyFont="true" applyFill="true" applyBorder="true" applyAlignment="true">
      <alignment vertical="center" wrapText="true"/>
    </xf>
    <xf numFmtId="0" fontId="1" fillId="8" borderId="16" xfId="0" applyNumberFormat="true" applyFont="true" applyFill="true" applyBorder="true" applyAlignment="true">
      <alignment vertical="center" wrapText="true"/>
    </xf>
    <xf numFmtId="0" fontId="1" fillId="5" borderId="16" xfId="0" applyNumberFormat="true" applyFont="true" applyFill="true" applyBorder="true" applyAlignment="true">
      <alignment vertical="center" wrapText="true"/>
    </xf>
    <xf numFmtId="201" fontId="1" fillId="8" borderId="16" xfId="0" applyNumberFormat="true" applyFont="true" applyFill="true" applyBorder="true" applyAlignment="true">
      <alignment vertical="center" wrapText="true"/>
    </xf>
    <xf numFmtId="202" fontId="1" fillId="8" borderId="16" xfId="0" applyNumberFormat="true" applyFont="true" applyFill="true" applyBorder="true" applyAlignment="true">
      <alignment vertical="center" wrapText="true"/>
    </xf>
    <xf numFmtId="203" fontId="1" fillId="8" borderId="16" xfId="0" applyNumberFormat="true" applyFont="true" applyFill="true" applyBorder="true" applyAlignment="true">
      <alignment vertical="center" wrapText="true"/>
    </xf>
    <xf numFmtId="203" fontId="1" fillId="4" borderId="16" xfId="0" applyNumberFormat="true" applyFont="true" applyFill="true" applyBorder="true" applyAlignment="true">
      <alignment vertical="center" wrapText="true"/>
    </xf>
    <xf numFmtId="204" fontId="1" fillId="4" borderId="16" xfId="0" applyNumberFormat="true" applyFont="true" applyFill="true" applyBorder="true" applyAlignment="true">
      <alignment vertical="center" wrapText="true"/>
    </xf>
    <xf numFmtId="200" fontId="1" fillId="4" borderId="16" xfId="0" applyNumberFormat="true" applyFont="true" applyFill="true" applyBorder="true" applyAlignment="true">
      <alignment vertical="center" wrapText="true"/>
    </xf>
    <xf numFmtId="200" fontId="1" fillId="8" borderId="0" xfId="0" applyNumberFormat="true" applyFont="true" applyFill="true" applyBorder="true" applyAlignment="true">
      <alignment vertical="center" wrapText="true"/>
    </xf>
    <xf numFmtId="200" fontId="1" fillId="8" borderId="1" xfId="0" applyNumberFormat="true" applyFont="true" applyFill="true" applyBorder="true" applyAlignment="true">
      <alignment vertical="center" wrapText="true"/>
    </xf>
    <xf numFmtId="205" fontId="1" fillId="4" borderId="0" xfId="0" applyNumberFormat="true" applyFont="true" applyFill="true" applyBorder="true" applyAlignment="true">
      <alignment vertical="center" wrapText="true"/>
    </xf>
    <xf numFmtId="205" fontId="1" fillId="4" borderId="1" xfId="0" applyNumberFormat="true" applyFont="true" applyFill="true" applyBorder="true" applyAlignment="true">
      <alignment vertical="center" wrapText="true"/>
    </xf>
    <xf numFmtId="206" fontId="1" fillId="4" borderId="0" xfId="0" applyNumberFormat="true" applyFont="true" applyFill="true" applyBorder="true" applyAlignment="true">
      <alignment vertical="center" wrapText="true"/>
    </xf>
    <xf numFmtId="206" fontId="1" fillId="4" borderId="1" xfId="0" applyNumberFormat="true" applyFont="true" applyFill="true" applyBorder="true" applyAlignment="true">
      <alignment vertical="center" wrapText="true"/>
    </xf>
    <xf numFmtId="206" fontId="1" fillId="4" borderId="6" xfId="0" applyNumberFormat="true" applyFont="true" applyFill="true" applyBorder="true" applyAlignment="true">
      <alignment vertical="center" wrapText="true"/>
    </xf>
    <xf numFmtId="200" fontId="1" fillId="8" borderId="8" xfId="0" applyNumberFormat="true" applyFont="true" applyFill="true" applyBorder="true" applyAlignment="true">
      <alignment vertical="center" wrapText="true"/>
    </xf>
    <xf numFmtId="205" fontId="1" fillId="4" borderId="8" xfId="0" applyNumberFormat="true" applyFont="true" applyFill="true" applyBorder="true" applyAlignment="true">
      <alignment vertical="center" wrapText="true"/>
    </xf>
    <xf numFmtId="206" fontId="1" fillId="4" borderId="9" xfId="0" applyNumberFormat="true" applyFont="true" applyFill="true" applyBorder="true" applyAlignment="true">
      <alignment vertical="center" wrapText="true"/>
    </xf>
    <xf numFmtId="206" fontId="1" fillId="4" borderId="14" xfId="0" applyNumberFormat="true" applyFont="true" applyFill="true" applyBorder="true" applyAlignment="true">
      <alignment vertical="center" wrapText="true"/>
    </xf>
    <xf numFmtId="200" fontId="1" fillId="8" borderId="16" xfId="0" applyNumberFormat="true" applyFont="true" applyFill="true" applyBorder="true" applyAlignment="true">
      <alignment vertical="center" wrapText="true"/>
    </xf>
    <xf numFmtId="205" fontId="1" fillId="4" borderId="16" xfId="0" applyNumberFormat="true" applyFont="true" applyFill="true" applyBorder="true" applyAlignment="true">
      <alignment vertical="center" wrapText="true"/>
    </xf>
    <xf numFmtId="206" fontId="1" fillId="4" borderId="17" xfId="0" applyNumberFormat="true" applyFont="true" applyFill="true" applyBorder="true" applyAlignment="true">
      <alignment vertical="center" wrapText="true"/>
    </xf>
    <xf numFmtId="0" fontId="1" fillId="8" borderId="6" xfId="0" applyNumberFormat="true" applyFont="true" applyFill="true" applyBorder="true" applyAlignment="true">
      <alignment vertical="center" wrapText="true"/>
    </xf>
    <xf numFmtId="0" fontId="1" fillId="8" borderId="9" xfId="0" applyNumberFormat="true" applyFont="true" applyFill="true" applyBorder="true" applyAlignment="true">
      <alignment vertical="center" wrapText="true"/>
    </xf>
    <xf numFmtId="0" fontId="1" fillId="8" borderId="14" xfId="0" applyNumberFormat="true" applyFont="true" applyFill="true" applyBorder="true" applyAlignment="true">
      <alignment vertical="center" wrapText="true"/>
    </xf>
    <xf numFmtId="0" fontId="1" fillId="8" borderId="17" xfId="0" applyNumberFormat="true" applyFont="true" applyFill="true" applyBorder="true" applyAlignment="true">
      <alignment vertical="center" wrapText="true"/>
    </xf>
    <xf numFmtId="201" fontId="1" fillId="0" borderId="0" xfId="0" applyNumberFormat="true" applyFont="true" applyFill="true" applyBorder="true" applyAlignment="true">
      <alignment vertical="center" wrapText="true"/>
    </xf>
    <xf numFmtId="201" fontId="1" fillId="0" borderId="1" xfId="0" applyNumberFormat="true" applyFont="true" applyFill="true" applyBorder="true" applyAlignment="true">
      <alignment vertical="center" wrapText="true"/>
    </xf>
    <xf numFmtId="201" fontId="1" fillId="4" borderId="0" xfId="0" applyNumberFormat="true" applyFont="true" applyFill="true" applyBorder="true" applyAlignment="true">
      <alignment vertical="center" wrapText="true"/>
    </xf>
    <xf numFmtId="201" fontId="1" fillId="4" borderId="1" xfId="0" applyNumberFormat="true" applyFont="true" applyFill="true" applyBorder="true" applyAlignment="true">
      <alignment vertical="center" wrapText="true"/>
    </xf>
    <xf numFmtId="0" fontId="1" fillId="4" borderId="24" xfId="0" applyNumberFormat="true" applyFont="true" applyFill="true" applyBorder="true" applyAlignment="true">
      <alignment vertical="center" wrapText="true"/>
    </xf>
    <xf numFmtId="201" fontId="1" fillId="4" borderId="26" xfId="0" applyNumberFormat="true" applyFont="true" applyFill="true" applyBorder="true" applyAlignment="true">
      <alignment vertical="center" wrapText="true"/>
    </xf>
    <xf numFmtId="0" fontId="1" fillId="4" borderId="27" xfId="0" applyNumberFormat="true" applyFont="true" applyFill="true" applyBorder="true" applyAlignment="true">
      <alignment vertical="center" wrapText="true"/>
    </xf>
    <xf numFmtId="201" fontId="1" fillId="4" borderId="29" xfId="0" applyNumberFormat="true" applyFont="true" applyFill="true" applyBorder="true" applyAlignment="true">
      <alignment vertical="center" wrapText="true"/>
    </xf>
    <xf numFmtId="0" fontId="6" fillId="4" borderId="24" xfId="0" applyNumberFormat="true" applyFont="true" applyFill="true" applyBorder="true" applyAlignment="true">
      <alignment vertical="center" wrapText="true"/>
    </xf>
    <xf numFmtId="0" fontId="6" fillId="4" borderId="27" xfId="0" applyNumberFormat="true" applyFont="true" applyFill="true" applyBorder="true" applyAlignment="true">
      <alignment vertical="center" wrapText="true"/>
    </xf>
    <xf numFmtId="0" fontId="1" fillId="7" borderId="0" xfId="0" applyNumberFormat="true" applyFont="true" applyFill="true" applyBorder="true" applyAlignment="true">
      <alignment vertical="center" wrapText="true"/>
    </xf>
    <xf numFmtId="0" fontId="1" fillId="7" borderId="1" xfId="0" applyNumberFormat="true" applyFont="true" applyFill="true" applyBorder="true" applyAlignment="true">
      <alignment vertical="center" wrapText="true"/>
    </xf>
    <xf numFmtId="0" fontId="1" fillId="7" borderId="2" xfId="0" applyNumberFormat="true" applyFont="true" applyFill="true" applyBorder="true" applyAlignment="true">
      <alignment vertical="center" wrapText="true"/>
    </xf>
    <xf numFmtId="0" fontId="1" fillId="7" borderId="4" xfId="0" applyNumberFormat="true" applyFont="true" applyFill="true" applyBorder="true" applyAlignment="true">
      <alignment vertical="center" wrapText="true"/>
    </xf>
    <xf numFmtId="0" fontId="1" fillId="7" borderId="5" xfId="0" applyNumberFormat="true" applyFont="true" applyFill="true" applyBorder="true" applyAlignment="true">
      <alignment vertical="center" wrapText="true"/>
    </xf>
    <xf numFmtId="0" fontId="1" fillId="7" borderId="7" xfId="0" applyNumberFormat="true" applyFont="true" applyFill="true" applyBorder="true" applyAlignment="true">
      <alignment vertical="center" wrapText="true"/>
    </xf>
    <xf numFmtId="0" fontId="1" fillId="7" borderId="10" xfId="0" applyNumberFormat="true" applyFont="true" applyFill="true" applyBorder="true" applyAlignment="true">
      <alignment vertical="center" wrapText="true"/>
    </xf>
    <xf numFmtId="0" fontId="1" fillId="7" borderId="12" xfId="0" applyNumberFormat="true" applyFont="true" applyFill="true" applyBorder="true" applyAlignment="true">
      <alignment vertical="center" wrapText="true"/>
    </xf>
    <xf numFmtId="0" fontId="1" fillId="7" borderId="13" xfId="0" applyNumberFormat="true" applyFont="true" applyFill="true" applyBorder="true" applyAlignment="true">
      <alignment vertical="center" wrapText="true"/>
    </xf>
    <xf numFmtId="0" fontId="1" fillId="7" borderId="15" xfId="0" applyNumberFormat="true" applyFont="true" applyFill="true" applyBorder="true" applyAlignment="true">
      <alignment vertical="center" wrapText="true"/>
    </xf>
    <xf numFmtId="0" fontId="9" fillId="7" borderId="2" xfId="0" applyNumberFormat="true" applyFont="true" applyFill="true" applyBorder="true" applyAlignment="true">
      <alignment vertical="center" wrapText="true"/>
    </xf>
    <xf numFmtId="0" fontId="9" fillId="7" borderId="10" xfId="0" applyNumberFormat="true" applyFont="true" applyFill="true" applyBorder="true" applyAlignment="true">
      <alignment vertical="center" wrapText="true"/>
    </xf>
    <xf numFmtId="0" fontId="10" fillId="7" borderId="5" xfId="0" applyNumberFormat="true" applyFont="true" applyFill="true" applyBorder="true" applyAlignment="true">
      <alignment vertical="center" wrapText="true"/>
    </xf>
    <xf numFmtId="0" fontId="10" fillId="7" borderId="13" xfId="0" applyNumberFormat="true" applyFont="true" applyFill="true" applyBorder="true" applyAlignment="true">
      <alignment vertical="center" wrapText="true"/>
    </xf>
    <xf numFmtId="203" fontId="10" fillId="7" borderId="5" xfId="0" applyNumberFormat="true" applyFont="true" applyFill="true" applyBorder="true" applyAlignment="true">
      <alignment vertical="center" wrapText="true"/>
    </xf>
    <xf numFmtId="203" fontId="10" fillId="7" borderId="13" xfId="0" applyNumberFormat="true" applyFont="true" applyFill="true" applyBorder="true" applyAlignment="true">
      <alignment vertical="center" wrapText="true"/>
    </xf>
    <xf numFmtId="0" fontId="11" fillId="7" borderId="7" xfId="0" applyNumberFormat="true" applyFont="true" applyFill="true" applyBorder="true" applyAlignment="true">
      <alignment vertical="center" wrapText="true"/>
    </xf>
    <xf numFmtId="0" fontId="11" fillId="7" borderId="15" xfId="0" applyNumberFormat="true" applyFont="true" applyFill="true" applyBorder="true" applyAlignment="true">
      <alignment vertical="center" wrapText="true"/>
    </xf>
    <xf numFmtId="0" fontId="9" fillId="7" borderId="2" xfId="0" applyNumberFormat="true" applyFont="true" applyFill="true" applyBorder="true" applyAlignment="true">
      <alignment horizontal="center" vertical="center" wrapText="true"/>
    </xf>
    <xf numFmtId="0" fontId="1" fillId="7" borderId="4" xfId="0" applyNumberFormat="true" applyFont="true" applyFill="true" applyBorder="true" applyAlignment="true">
      <alignment horizontal="center" vertical="center" wrapText="true"/>
    </xf>
    <xf numFmtId="203" fontId="10" fillId="7" borderId="5" xfId="0" applyNumberFormat="true" applyFont="true" applyFill="true" applyBorder="true" applyAlignment="true">
      <alignment horizontal="center" vertical="center" wrapText="true"/>
    </xf>
    <xf numFmtId="0" fontId="1" fillId="7" borderId="6" xfId="0" applyNumberFormat="true" applyFont="true" applyFill="true" applyBorder="true" applyAlignment="true">
      <alignment horizontal="center" vertical="center" wrapText="true"/>
    </xf>
    <xf numFmtId="0" fontId="11" fillId="7" borderId="7" xfId="0" applyNumberFormat="true" applyFont="true" applyFill="true" applyBorder="true" applyAlignment="true">
      <alignment horizontal="center" vertical="center" wrapText="true"/>
    </xf>
    <xf numFmtId="0" fontId="1" fillId="7" borderId="9" xfId="0" applyNumberFormat="true" applyFont="true" applyFill="true" applyBorder="true" applyAlignment="true">
      <alignment horizontal="center" vertical="center" wrapText="true"/>
    </xf>
    <xf numFmtId="0" fontId="9" fillId="7" borderId="10" xfId="0" applyNumberFormat="true" applyFont="true" applyFill="true" applyBorder="true" applyAlignment="true">
      <alignment horizontal="center" vertical="center" wrapText="true"/>
    </xf>
    <xf numFmtId="0" fontId="1" fillId="7" borderId="12" xfId="0" applyNumberFormat="true" applyFont="true" applyFill="true" applyBorder="true" applyAlignment="true">
      <alignment horizontal="center" vertical="center" wrapText="true"/>
    </xf>
    <xf numFmtId="203" fontId="10" fillId="7" borderId="13" xfId="0" applyNumberFormat="true" applyFont="true" applyFill="true" applyBorder="true" applyAlignment="true">
      <alignment horizontal="center" vertical="center" wrapText="true"/>
    </xf>
    <xf numFmtId="0" fontId="1" fillId="7" borderId="14" xfId="0" applyNumberFormat="true" applyFont="true" applyFill="true" applyBorder="true" applyAlignment="true">
      <alignment horizontal="center" vertical="center" wrapText="true"/>
    </xf>
    <xf numFmtId="0" fontId="11" fillId="7" borderId="15" xfId="0" applyNumberFormat="true" applyFont="true" applyFill="true" applyBorder="true" applyAlignment="true">
      <alignment horizontal="center" vertical="center" wrapText="true"/>
    </xf>
    <xf numFmtId="0" fontId="1" fillId="7" borderId="17" xfId="0" applyNumberFormat="true" applyFont="true" applyFill="true" applyBorder="true" applyAlignment="true">
      <alignment horizontal="center" vertical="center" wrapText="true"/>
    </xf>
    <xf numFmtId="204" fontId="10" fillId="7" borderId="5" xfId="0" applyNumberFormat="true" applyFont="true" applyFill="true" applyBorder="true" applyAlignment="true">
      <alignment vertical="center" wrapText="true"/>
    </xf>
    <xf numFmtId="204" fontId="10" fillId="7" borderId="13" xfId="0" applyNumberFormat="true" applyFont="true" applyFill="true" applyBorder="true" applyAlignment="true">
      <alignment vertical="center" wrapText="true"/>
    </xf>
    <xf numFmtId="204" fontId="10" fillId="7" borderId="5" xfId="0" applyNumberFormat="true" applyFont="true" applyFill="true" applyBorder="true" applyAlignment="true">
      <alignment horizontal="center" vertical="center" wrapText="true"/>
    </xf>
    <xf numFmtId="204" fontId="10" fillId="7" borderId="13" xfId="0" applyNumberFormat="true" applyFont="true" applyFill="true" applyBorder="true" applyAlignment="true">
      <alignment horizontal="center" vertical="center" wrapText="true"/>
    </xf>
    <xf numFmtId="202" fontId="10" fillId="7" borderId="5" xfId="0" applyNumberFormat="true" applyFont="true" applyFill="true" applyBorder="true" applyAlignment="true">
      <alignment vertical="center" wrapText="true"/>
    </xf>
    <xf numFmtId="202" fontId="10" fillId="7" borderId="13" xfId="0" applyNumberFormat="true" applyFont="true" applyFill="true" applyBorder="true" applyAlignment="true">
      <alignment vertical="center" wrapText="true"/>
    </xf>
    <xf numFmtId="202" fontId="10" fillId="7" borderId="5" xfId="0" applyNumberFormat="true" applyFont="true" applyFill="true" applyBorder="true" applyAlignment="true">
      <alignment horizontal="center" vertical="center" wrapText="true"/>
    </xf>
    <xf numFmtId="202" fontId="10" fillId="7" borderId="13" xfId="0" applyNumberFormat="true" applyFont="true" applyFill="true" applyBorder="true" applyAlignment="true">
      <alignment horizontal="center" vertical="center" wrapText="true"/>
    </xf>
    <xf numFmtId="205" fontId="10" fillId="7" borderId="5" xfId="0" applyNumberFormat="true" applyFont="true" applyFill="true" applyBorder="true" applyAlignment="true">
      <alignment vertical="center" wrapText="true"/>
    </xf>
    <xf numFmtId="205" fontId="10" fillId="7" borderId="13" xfId="0" applyNumberFormat="true" applyFont="true" applyFill="true" applyBorder="true" applyAlignment="true">
      <alignment vertical="center" wrapText="true"/>
    </xf>
    <xf numFmtId="205" fontId="10" fillId="7" borderId="5" xfId="0" applyNumberFormat="true" applyFont="true" applyFill="true" applyBorder="true" applyAlignment="true">
      <alignment horizontal="center" vertical="center" wrapText="true"/>
    </xf>
    <xf numFmtId="205" fontId="10" fillId="7" borderId="13" xfId="0" applyNumberFormat="true" applyFont="true" applyFill="true" applyBorder="true" applyAlignment="true">
      <alignment horizontal="center" vertical="center" wrapText="true"/>
    </xf>
    <xf numFmtId="0" fontId="1" fillId="4" borderId="5" xfId="0" applyNumberFormat="true" applyFont="true" applyFill="true" applyBorder="true" applyAlignment="true">
      <alignment vertical="center" wrapText="true"/>
    </xf>
    <xf numFmtId="0" fontId="1" fillId="4" borderId="13" xfId="0" applyNumberFormat="true" applyFont="true" applyFill="true" applyBorder="true" applyAlignment="true">
      <alignment vertical="center" wrapText="true"/>
    </xf>
    <xf numFmtId="202" fontId="1" fillId="4" borderId="0" xfId="0" applyNumberFormat="true" applyFont="true" applyFill="true" applyBorder="true" applyAlignment="true">
      <alignment vertical="center" wrapText="true"/>
    </xf>
    <xf numFmtId="202" fontId="1" fillId="4" borderId="8" xfId="0" applyNumberFormat="true" applyFont="true" applyFill="true" applyBorder="true" applyAlignment="true">
      <alignment vertical="center" wrapText="true"/>
    </xf>
    <xf numFmtId="202" fontId="1" fillId="4" borderId="1" xfId="0" applyNumberFormat="true" applyFont="true" applyFill="true" applyBorder="true" applyAlignment="true">
      <alignment vertical="center" wrapText="true"/>
    </xf>
    <xf numFmtId="202" fontId="1" fillId="4" borderId="16" xfId="0" applyNumberFormat="true" applyFont="true" applyFill="true" applyBorder="true" applyAlignment="true">
      <alignment vertical="center" wrapText="true"/>
    </xf>
    <xf numFmtId="203" fontId="1" fillId="4" borderId="6" xfId="0" applyNumberFormat="true" applyFont="true" applyFill="true" applyBorder="true" applyAlignment="true">
      <alignment vertical="center" wrapText="true"/>
    </xf>
    <xf numFmtId="203" fontId="1" fillId="4" borderId="9" xfId="0" applyNumberFormat="true" applyFont="true" applyFill="true" applyBorder="true" applyAlignment="true">
      <alignment vertical="center" wrapText="true"/>
    </xf>
    <xf numFmtId="203" fontId="1" fillId="4" borderId="14" xfId="0" applyNumberFormat="true" applyFont="true" applyFill="true" applyBorder="true" applyAlignment="true">
      <alignment vertical="center" wrapText="true"/>
    </xf>
    <xf numFmtId="203" fontId="1" fillId="4" borderId="17" xfId="0" applyNumberFormat="true" applyFont="true" applyFill="true" applyBorder="true" applyAlignment="true">
      <alignment vertical="center" wrapText="true"/>
    </xf>
    <xf numFmtId="0" fontId="1" fillId="4" borderId="5" xfId="0" applyNumberFormat="true" applyFont="true" applyFill="true" applyBorder="true" applyAlignment="true">
      <alignment vertical="top" wrapText="true"/>
    </xf>
    <xf numFmtId="0" fontId="1" fillId="4" borderId="0" xfId="0" applyNumberFormat="true" applyFont="true" applyFill="true" applyBorder="true" applyAlignment="true">
      <alignment vertical="top" wrapText="true"/>
    </xf>
    <xf numFmtId="0" fontId="1" fillId="4" borderId="6" xfId="0" applyNumberFormat="true" applyFont="true" applyFill="true" applyBorder="true" applyAlignment="true">
      <alignment vertical="top" wrapText="true"/>
    </xf>
    <xf numFmtId="0" fontId="1" fillId="4" borderId="13" xfId="0" applyNumberFormat="true" applyFont="true" applyFill="true" applyBorder="true" applyAlignment="true">
      <alignment vertical="top" wrapText="true"/>
    </xf>
    <xf numFmtId="0" fontId="1" fillId="4" borderId="1" xfId="0" applyNumberFormat="true" applyFont="true" applyFill="true" applyBorder="true" applyAlignment="true">
      <alignment vertical="top" wrapText="true"/>
    </xf>
    <xf numFmtId="0" fontId="1" fillId="4" borderId="14" xfId="0" applyNumberFormat="true" applyFont="true" applyFill="true" applyBorder="true" applyAlignment="true">
      <alignment vertical="top" wrapText="true"/>
    </xf>
  </cellXfs>
  <cellStyles count="1">
    <cellStyle name="Normal" xfId="0"/>
  </cellStyles>
  <dxfs count="9"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723B13"/>
      </font>
      <fill>
        <patternFill patternType="solid">
          <bgColor rgb="FFFDF6B2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723B13"/>
      </font>
      <fill>
        <patternFill patternType="solid">
          <bgColor rgb="FFFDF6B2"/>
        </patternFill>
      </fill>
    </dxf>
    <dxf>
      <font>
        <b val="1"/>
        <color rgb="FF03543F"/>
      </font>
      <fill>
        <patternFill patternType="solid">
          <bgColor rgb="FFDEF7EC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  <dxf>
      <font>
        <b val="1"/>
        <color rgb="FF9B1C1C"/>
      </font>
      <fill>
        <patternFill patternType="solid">
          <bgColor rgb="FFFDE8E8"/>
        </patternFill>
      </fill>
    </dxf>
  </dxfs>
</styleSheet>
</file>

<file path=xl/_rels/workbook.xml.rels><?xml version="1.0" encoding="UTF-8"?>
<Relationships xmlns="http://schemas.openxmlformats.org/package/2006/relationships"><Relationship Id="Rd9d63d9d97844d1d" Target="styles.xml" Type="http://schemas.openxmlformats.org/officeDocument/2006/relationships/styles"></Relationship><Relationship Id="Racb31cdef36549ec" Target="theme/theme1.xml" Type="http://schemas.openxmlformats.org/officeDocument/2006/relationships/theme"></Relationship><Relationship Id="R145af03c98974225" Target="sharedStrings.xml" Type="http://schemas.openxmlformats.org/officeDocument/2006/relationships/sharedStrings"></Relationship><Relationship Id="R44c0cb06026c45f0" Target="worksheets/sheet1.xml" Type="http://schemas.openxmlformats.org/officeDocument/2006/relationships/worksheet"></Relationship><Relationship Id="R309c69f160264d4d" Target="worksheets/sheet2.xml" Type="http://schemas.openxmlformats.org/officeDocument/2006/relationships/worksheet"></Relationship><Relationship Id="Rc6394f9b76474105" Target="worksheets/sheet3.xml" Type="http://schemas.openxmlformats.org/officeDocument/2006/relationships/worksheet"></Relationship><Relationship Id="Rcdb0bbf22e5748cb" Target="worksheets/sheet4.xml" Type="http://schemas.openxmlformats.org/officeDocument/2006/relationships/worksheet"></Relationship><Relationship Id="R586f8279c4a74ed7" Target="worksheets/sheet5.xml" Type="http://schemas.openxmlformats.org/officeDocument/2006/relationships/worksheet"></Relationship><Relationship Id="R2bfb73c956af4c7d" Target="worksheets/sheet6.xml" Type="http://schemas.openxmlformats.org/officeDocument/2006/relationships/worksheet"></Relationship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charts/chart1.xml" Id="Raa81ec8792fd4e4c" /></Relationships>
</file>

<file path=xl/drawings/charts/chart1.xml><?xml version="1.0" encoding="utf-8"?>
<c:chartSpace xmlns:c="http://schemas.openxmlformats.org/drawingml/2006/chart">
  <c:lang val="en-US"/>
  <c:roundedCorners val="0"/>
  <c:chart>
    <c:title>
      <c:tx>
        <c: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在庫年齢区分別 在庫金額分布</a:t>
            </a:r>
          </a:p>
        </c:rich>
      </c:tx>
      <c:overlay val="0"/>
    </c:title>
    <c:autoTitleDeleted val="0"/>
    <c:plotArea>
      <c:layout/>
      <c:barChart>
        <c:barDir val="col"/>
        <c:varyColors val="0"/>
        <c:ser>
          <c:idx val="0"/>
          <c:order val="0"/>
          <c:tx>
            <c:v>在庫金額</c:v>
          </c:tx>
          <c:cat>
            <c:strRef>
              <c:f>'Přehledový panel'!$B$14:$B$18</c:f>
              <c:strCache>
                <c:ptCount val="0"/>
              </c:strCache>
            </c:strRef>
          </c:cat>
          <c:val>
            <c:numRef>
              <c:f>'Přehledový panel'!$D$14:$D$18</c:f>
              <c:numCache>
                <c:formatCode>#,##0" 円"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xmlns:a="http://schemas.openxmlformats.org/drawingml/2006/main" w="9525">
              <a:solidFill>
                <a:srgbClr val="CCCCCC"/>
              </a:solidFill>
              <a:prstDash val="dash"/>
            </a:ln>
          </c:spPr>
        </c:majorGridlines>
        <c:title>
          <c:overlay val="0"/>
          <c:tx>
            <c: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r>
                  <a:rPr sz="750" b="1"/>
                  <a:t>在庫年齢区分</a:t>
                </a:r>
              </a:p>
            </c:rich>
          </c:tx>
          <c:txPr>
            <a:bodyPr xmlns:a="http://schemas.openxmlformats.org/drawingml/2006/main" anchorCtr="1"/>
            <a:lstStyle xmlns:a="http://schemas.openxmlformats.org/drawingml/2006/main"/>
            <a:p xmlns:a="http://schemas.openxmlformats.org/drawingml/2006/main">
              <a:pPr>
                <a:defRPr sz="750" b="1"/>
              </a:pPr>
            </a:p>
          </c:txPr>
        </c:title>
        <c:numFmt formatCode=""/>
        <c:majorTickMark val="none"/>
        <c:minorTickMark val="none"/>
        <c:tickLblPos val="nextTo"/>
        <c:spPr>
          <a:ln xmlns:a="http://schemas.openxmlformats.org/drawingml/2006/main" w="9525">
            <a:solidFill>
              <a:srgbClr val="D7DEE8"/>
            </a:solidFill>
            <a:prstDash val="solid"/>
          </a:ln>
        </c:spPr>
        <c:txPr>
          <a:bodyPr xmlns:a="http://schemas.openxmlformats.org/drawingml/2006/main" anchorCtr="1"/>
          <a:lstStyle xmlns:a="http://schemas.openxmlformats.org/drawingml/2006/main"/>
          <a:p xmlns:a="http://schemas.openxmlformats.org/drawingml/2006/main">
            <a:pPr>
              <a:defRPr sz="675"/>
            </a:pPr>
          </a:p>
        </c:txPr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xmlns:a="http://schemas.openxmlformats.org/drawingml/2006/main" w="9525">
              <a:solidFill>
                <a:srgbClr val="E5E7EB"/>
              </a:solidFill>
              <a:prstDash val="solid"/>
            </a:ln>
          </c:spPr>
        </c:majorGridlines>
        <c:title>
          <c:overlay val="0"/>
          <c:tx>
            <c:rich>
              <a:bodyPr xmlns:a="http://schemas.openxmlformats.org/drawingml/2006/main"/>
              <a:lstStyle xmlns:a="http://schemas.openxmlformats.org/drawingml/2006/main"/>
              <a:p xmlns:a="http://schemas.openxmlformats.org/drawingml/2006/main">
                <a:r>
                  <a:rPr sz="750" b="1"/>
                  <a:t>在庫金額</a:t>
                </a:r>
              </a:p>
            </c:rich>
          </c:tx>
          <c:txPr>
            <a:bodyPr xmlns:a="http://schemas.openxmlformats.org/drawingml/2006/main" anchorCtr="1"/>
            <a:lstStyle xmlns:a="http://schemas.openxmlformats.org/drawingml/2006/main"/>
            <a:p xmlns:a="http://schemas.openxmlformats.org/drawingml/2006/main">
              <a:pPr>
                <a:defRPr sz="750" b="1"/>
              </a:pPr>
            </a:p>
          </c:txPr>
        </c:title>
        <c:numFmt formatCode="#,##0&quot; 円&quot;" sourceLinked="0"/>
        <c:majorTickMark val="none"/>
        <c:minorTickMark val="none"/>
        <c:crossAx val="48650112"/>
        <c:crosses val="autoZero"/>
        <c:crossBetween val="between"/>
      </c:valAx>
    </c:plotArea>
    <c:plotVisOnly val="1"/>
  </c:chart>
  <c:spPr>
    <a:ln xmlns:a="http://schemas.openxmlformats.org/drawingml/2006/main"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oneCellAnchor>
    <xdr:from>
      <xdr:col>5</xdr:col>
      <xdr:colOff>0</xdr:colOff>
      <xdr:row>12</xdr:row>
      <xdr:rowOff>0</xdr:rowOff>
    </xdr:from>
    <xdr:ext cx="5905500" cy="3238500"/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aa81ec8792fd4e4c"/>
        </a:graphicData>
      </a:graphic>
    </xdr:graphicFrame>
    <xdr:clientData/>
  </xdr:oneCellAnchor>
</xdr:wsDr>
</file>

<file path=xl/tables/table1.xml><?xml version="1.0" encoding="utf-8"?>
<x:table xmlns:x="http://schemas.openxmlformats.org/spreadsheetml/2006/main" id="1" name="InventoryAgeTable" displayName="InventoryAgeTable" ref="A5:L200" headerRowCount="1">
  <x:tableColumns count="12">
    <x:tableColumn id="1" name="Kód položky"/>
    <x:tableColumn id="2" name="Název zboží"/>
    <x:tableColumn id="3" name="Kategorie"/>
    <x:tableColumn id="4" name="Sklad"/>
    <x:tableColumn id="5" name="Datum posledního výdeje"/>
    <x:tableColumn id="6" name="Aktuální zásoba"/>
    <x:tableColumn id="7" name="Jednotková cena"/>
    <x:tableColumn id="8" name="Hodnota zásob"/>
    <x:tableColumn id="9" name="Podíl hodnoty zásob"/>
    <x:tableColumn id="10" name="Uplynulé dny"/>
    <x:tableColumn id="11" name="Kategorie stáří zásob"/>
    <x:tableColumn id="12" name="Priorita řešení"/>
  </x:tableColumns>
  <x:tableStyleInfo name="TableStyleMedium2" showRowStripes="1"/>
</x:table>
</file>

<file path=xl/tables/table2.xml><?xml version="1.0" encoding="utf-8"?>
<x:table xmlns:x="http://schemas.openxmlformats.org/spreadsheetml/2006/main" id="2" name="TurnoverCalculationTable" displayName="TurnoverCalculationTable" ref="A5:I100" headerRowCount="1">
  <x:tableColumns count="9">
    <x:tableColumn id="1" name="Období (Měsíc/Čtvrtletí)"/>
    <x:tableColumn id="2" name="Typ období"/>
    <x:tableColumn id="3" name="Dny v období"/>
    <x:tableColumn id="4" name="Počáteční hodnota zásob"/>
    <x:tableColumn id="5" name="Konečná hodnota zásob"/>
    <x:tableColumn id="6" name="Průměrná hodnota zásob"/>
    <x:tableColumn id="7" name="Náklady na vydané zboží (COGS)"/>
    <x:tableColumn id="8" name="Obrátka zásob"/>
    <x:tableColumn id="9" name="Doba obratu zásob (dny)"/>
  </x:tableColumns>
  <x:tableStyleInfo name="TableStyleMedium2" showRowStripes="1"/>
</x:table>
</file>

<file path=xl/tables/table3.xml><?xml version="1.0" encoding="utf-8"?>
<x:table xmlns:x="http://schemas.openxmlformats.org/spreadsheetml/2006/main" id="3" name="TransactionHistoryTable" displayName="TransactionHistoryTable" ref="A5:G150" headerRowCount="1">
  <x:tableColumns count="7">
    <x:tableColumn id="1" name="ID transakce"/>
    <x:tableColumn id="2" name="Datum"/>
    <x:tableColumn id="3" name="Typ transakce"/>
    <x:tableColumn id="4" name="Kód položky"/>
    <x:tableColumn id="5" name="Množství"/>
    <x:tableColumn id="6" name="Jednotková cena"/>
    <x:tableColumn id="7" name="Poznámka"/>
  </x:tableColumns>
  <x:tableStyleInfo name="TableStyleMedium2" showRowStripes="1"/>
</x:table>
</file>

<file path=xl/theme/theme1.xml><?xml version="1.0" encoding="utf-8"?>
<a:theme xmlns:a="http://schemas.openxmlformats.org/drawingml/2006/main" xmlns:r="http://schemas.openxmlformats.org/officeDocument/2006/relationships" name="Modern Supply Chain Navy">
  <a:themeElements>
    <a:clrScheme name="Modern Supply Chain Navy">
      <a:dk1>
        <a:srgbClr val="2D3748"/>
      </a:dk1>
      <a:lt1>
        <a:srgbClr val="FFFFFF"/>
      </a:lt1>
      <a:dk2>
        <a:srgbClr val="0E2841"/>
      </a:dk2>
      <a:lt2>
        <a:srgbClr val="F7FAFC"/>
      </a:lt2>
      <a:accent1>
        <a:srgbClr val="1B365D"/>
      </a:accent1>
      <a:accent2>
        <a:srgbClr val="0F766E"/>
      </a:accent2>
      <a:accent3>
        <a:srgbClr val="64748B"/>
      </a:accent3>
      <a:accent4>
        <a:srgbClr val="94A3B8"/>
      </a:accent4>
      <a:accent5>
        <a:srgbClr val="CBD5E1"/>
      </a:accent5>
      <a:accent6>
        <a:srgbClr val="E2E8F0"/>
      </a:accent6>
      <a:hlink>
        <a:srgbClr val="2563EB"/>
      </a:hlink>
      <a:folHlink>
        <a:srgbClr val="7C3AE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Modern Supply Chain Navy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1.xml" Id="R97d14a57d9894b36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table" Target="../tables/table1.xml" Id="R407ab6a3f6fc4342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../tables/table2.xml" Id="Rd65c7308aa214cb0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../tables/table3.xml" Id="R169e94c71f3d4c94" /></Relationships>
</file>

<file path=xl/worksheets/sheet1.xml><?xml version="1.0" encoding="utf-8"?>
<worksheet xmlns:x="http://schemas.openxmlformats.org/spreadsheetml/2006/main" xmlns="http://schemas.openxmlformats.org/spreadsheetml/2006/main">
  <sheetViews>
    <sheetView tabSelected="true" workbookViewId="0"/>
  </sheetViews>
  <sheetFormatPr defaultRowHeight="15"/>
  <cols>
    <col customWidth="true" max="1" min="1" width="12"/>
    <col customWidth="true" max="2" min="2" width="18"/>
    <col customWidth="true" max="3" min="3" width="58"/>
    <col customWidth="true" max="4" min="4" width="30"/>
    <col customWidth="true" max="8" min="5" width="14"/>
  </cols>
  <sheetData>
    <row r="1" ht="30" customHeight="true">
      <c r="A1" s="12" t="s">
        <v>0</v>
      </c>
      <c r="B1" s="12"/>
      <c r="C1" s="12"/>
      <c r="D1" s="12"/>
      <c r="E1" s="12"/>
      <c r="F1" s="12"/>
      <c r="G1" s="12"/>
      <c r="H1" s="12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0" customHeight="true">
      <c r="A2" s="16" t="s">
        <v>1</v>
      </c>
      <c r="B2" s="16"/>
      <c r="C2" s="16"/>
      <c r="D2" s="16"/>
      <c r="E2" s="16"/>
      <c r="F2" s="16"/>
      <c r="G2" s="16"/>
      <c r="H2" s="1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0" customHeight="true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16</v>
      </c>
      <c r="B4" s="22" t="str">
        <v>このテンプレートのÚčel</v>
      </c>
      <c r="C4" s="22" t="str">
        <v>このテンプレートのÚčel</v>
      </c>
      <c r="D4" s="22" t="str">
        <v>このテンプレートのÚčel</v>
      </c>
      <c r="E4" s="22" t="str">
        <v>このテンプレートのÚčel</v>
      </c>
      <c r="F4" s="22" t="str">
        <v>このテンプレートのÚčel</v>
      </c>
      <c r="G4" s="22" t="str">
        <v>このテンプレートのÚčel</v>
      </c>
      <c r="H4" s="22" t="str">
        <v>このテンプレートのÚčel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20" customHeight="true">
      <c r="A5" s="98" t="s">
        <v>17</v>
      </c>
      <c r="B5" s="99"/>
      <c r="C5" s="99"/>
      <c r="D5" s="99"/>
      <c r="E5" s="99"/>
      <c r="F5" s="99"/>
      <c r="G5" s="99"/>
      <c r="H5" s="100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20" customHeight="true">
      <c r="A6" s="101"/>
      <c r="B6" s="102"/>
      <c r="C6" s="102"/>
      <c r="D6" s="102"/>
      <c r="E6" s="102"/>
      <c r="F6" s="102"/>
      <c r="G6" s="102"/>
      <c r="H6" s="103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20" customHeight="true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26" customHeight="true">
      <c r="A8" s="22" t="s">
        <v>18</v>
      </c>
      <c r="B8" s="22" t="str">
        <v>Akceの流れ（4ステップ）</v>
      </c>
      <c r="C8" s="22" t="str">
        <v>Akceの流れ（4ステップ）</v>
      </c>
      <c r="D8" s="22" t="str">
        <v>Akceの流れ（4ステップ）</v>
      </c>
      <c r="E8" s="22" t="str">
        <v>Akceの流れ（4ステップ）</v>
      </c>
      <c r="F8" s="22" t="str">
        <v>Akceの流れ（4ステップ）</v>
      </c>
      <c r="G8" s="22" t="str">
        <v>Akceの流れ（4ステップ）</v>
      </c>
      <c r="H8" s="22" t="str">
        <v>Akceの流れ（4ステップ）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20" customHeight="true">
      <c r="A9" s="118" t="str">
        <v>1</v>
      </c>
      <c r="B9" s="130" t="s">
        <v>2</v>
      </c>
      <c r="C9" s="136" t="s">
        <v>19</v>
      </c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20" customHeight="true">
      <c r="A10" s="119" t="str">
        <v>2</v>
      </c>
      <c r="B10" s="131" t="s">
        <v>3</v>
      </c>
      <c r="C10" s="137" t="s">
        <v>20</v>
      </c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20" customHeight="true">
      <c r="A11" s="119" t="str">
        <v>3</v>
      </c>
      <c r="B11" s="131" t="s">
        <v>4</v>
      </c>
      <c r="C11" s="137" t="s">
        <v>21</v>
      </c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20" customHeight="true">
      <c r="A12" s="120" t="str">
        <v>4</v>
      </c>
      <c r="B12" s="132" t="s">
        <v>5</v>
      </c>
      <c r="C12" s="138" t="s">
        <v>22</v>
      </c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20" customHeight="true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20" customHeight="true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26" customHeight="true">
      <c r="A15" s="22" t="s">
        <v>23</v>
      </c>
      <c r="B15" s="22" t="str">
        <v>凡例：セルの色分けガイド</v>
      </c>
      <c r="C15" s="22" t="str">
        <v>凡例：セルの色分けガイド</v>
      </c>
      <c r="D15" s="22" t="str">
        <v>凡例：セルの色分けガイド</v>
      </c>
      <c r="E15" s="22" t="str">
        <v>凡例：セルの色分けガイド</v>
      </c>
      <c r="F15" s="22" t="str">
        <v>凡例：セルの色分けガイド</v>
      </c>
      <c r="G15" s="22" t="str">
        <v>凡例：セルの色分けガイド</v>
      </c>
      <c r="H15" s="22" t="str">
        <v>凡例：セルの色分けガイド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20" customHeight="true">
      <c r="A16" s="112" t="s">
        <v>24</v>
      </c>
      <c r="B16" s="112" t="s">
        <v>25</v>
      </c>
      <c r="C16" s="112" t="s">
        <v>6</v>
      </c>
      <c r="D16" s="112" t="s">
        <v>26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20" customHeight="true">
      <c r="A17" s="24" t="s">
        <v>27</v>
      </c>
      <c r="B17" s="142" t="s">
        <v>28</v>
      </c>
      <c r="C17" s="25" t="s">
        <v>29</v>
      </c>
      <c r="D17" s="26" t="s">
        <v>30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20" customHeight="true">
      <c r="A18" s="27" t="s">
        <v>31</v>
      </c>
      <c r="B18" s="75" t="s">
        <v>32</v>
      </c>
      <c r="C18" s="6" t="s">
        <v>33</v>
      </c>
      <c r="D18" s="28" t="s">
        <v>34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20" customHeight="true">
      <c r="A19" s="27" t="s">
        <v>35</v>
      </c>
      <c r="B19" s="144" t="s">
        <v>36</v>
      </c>
      <c r="C19" s="6" t="s">
        <v>37</v>
      </c>
      <c r="D19" s="28" t="s">
        <v>38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20" customHeight="true">
      <c r="A20" s="27" t="s">
        <v>39</v>
      </c>
      <c r="B20" s="148" t="s">
        <v>40</v>
      </c>
      <c r="C20" s="6" t="s">
        <v>41</v>
      </c>
      <c r="D20" s="28" t="s">
        <v>42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20" customHeight="true">
      <c r="A21" s="29" t="s">
        <v>7</v>
      </c>
      <c r="B21" s="152" t="s">
        <v>43</v>
      </c>
      <c r="C21" s="30" t="s">
        <v>44</v>
      </c>
      <c r="D21" s="31" t="s">
        <v>45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20" customHeight="true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26" customHeight="true">
      <c r="A23" s="22" t="s">
        <v>46</v>
      </c>
      <c r="B23" s="22" t="str">
        <v>補足</v>
      </c>
      <c r="C23" s="22" t="str">
        <v>補足</v>
      </c>
      <c r="D23" s="22" t="str">
        <v>補足</v>
      </c>
      <c r="E23" s="22" t="str">
        <v>補足</v>
      </c>
      <c r="F23" s="22" t="str">
        <v>補足</v>
      </c>
      <c r="G23" s="22" t="str">
        <v>補足</v>
      </c>
      <c r="H23" s="22" t="str">
        <v>補足</v>
      </c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20" customHeight="true">
      <c r="A24" s="90" t="s">
        <v>47</v>
      </c>
      <c r="B24" s="91"/>
      <c r="C24" s="91"/>
      <c r="D24" s="91"/>
      <c r="E24" s="91"/>
      <c r="F24" s="91"/>
      <c r="G24" s="91"/>
      <c r="H24" s="92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20" customHeight="true">
      <c r="A25" s="93"/>
      <c r="B25" s="78"/>
      <c r="C25" s="78"/>
      <c r="D25" s="78"/>
      <c r="E25" s="78"/>
      <c r="F25" s="78"/>
      <c r="G25" s="78"/>
      <c r="H25" s="79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20" customHeight="true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20" customHeight="true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20" customHeight="true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20" customHeight="true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</sheetData>
  <mergeCells count="8">
    <mergeCell ref="A1:H1"/>
    <mergeCell ref="A2:H2"/>
    <mergeCell ref="A4:H4"/>
    <mergeCell ref="A5:H6"/>
    <mergeCell ref="A8:H8"/>
    <mergeCell ref="A15:H15"/>
    <mergeCell ref="A23:H23"/>
    <mergeCell ref="A24:H25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</worksheet>
</file>

<file path=xl/worksheets/sheet2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4"/>
    <col customWidth="true" max="13" min="2" width="16"/>
  </cols>
  <sheetData>
    <row r="1" ht="30" customHeight="true">
      <c r="A1" s="12" t="s">
        <v>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0" customHeight="true">
      <c r="A2" s="16" t="s">
        <v>48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0" customHeight="true">
      <c r="A3" s="222" t="s">
        <v>49</v>
      </c>
      <c r="B3" s="219" t="n">
        <f>TODAY()</f>
        <v>46186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0" customHeight="tru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26" customHeight="true">
      <c r="A5" s="6"/>
      <c r="B5" s="242" t="s">
        <v>50</v>
      </c>
      <c r="C5" s="243"/>
      <c r="D5" s="242" t="s">
        <v>51</v>
      </c>
      <c r="E5" s="243"/>
      <c r="F5" s="242" t="s">
        <v>52</v>
      </c>
      <c r="G5" s="243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20" customHeight="true">
      <c r="A6" s="6"/>
      <c r="B6" s="244" t="n">
        <f>SUM('Analýza stáří zásob'!$H$6:$H$200)</f>
        <v>1195500</v>
      </c>
      <c r="C6" s="245"/>
      <c r="D6" s="244" t="n">
        <f>SUMIF('Analýza stáří zásob'!$K$6:$K$200,'Hlavní nastavení'!$B$10,'Analýza stáří zásob'!$H$6:$H$200)</f>
        <v>199500</v>
      </c>
      <c r="E6" s="245"/>
      <c r="F6" s="256" t="n">
        <f>IF(SUM('Analýza stáří zásob'!$H$6:$H$200)=0,0,SUMIF('Analýza stáří zásob'!$K$6:$K$200,'Hlavní nastavení'!$B$10,'Analýza stáří zásob'!$H$6:$H$200)/SUM('Analýza stáří zásob'!$H$6:$H$200))</f>
        <v>0.1668757841907152</v>
      </c>
      <c r="G6" s="245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20" customHeight="true">
      <c r="A7" s="6"/>
      <c r="B7" s="246" t="s">
        <v>53</v>
      </c>
      <c r="C7" s="247"/>
      <c r="D7" s="246" t="s">
        <v>54</v>
      </c>
      <c r="E7" s="247"/>
      <c r="F7" s="246" t="s">
        <v>55</v>
      </c>
      <c r="G7" s="247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20" customHeight="true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26" customHeight="true">
      <c r="A9" s="6"/>
      <c r="B9" s="242" t="s">
        <v>56</v>
      </c>
      <c r="C9" s="243"/>
      <c r="D9" s="242" t="s">
        <v>57</v>
      </c>
      <c r="E9" s="243"/>
      <c r="F9" s="242" t="s">
        <v>58</v>
      </c>
      <c r="G9" s="243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20" customHeight="true">
      <c r="A10" s="6"/>
      <c r="B10" s="260" t="n">
        <f>COUNTIF('Analýza stáří zásob'!$K$6:$K$200,'Hlavní nastavení'!$B$10)</f>
        <v>1</v>
      </c>
      <c r="C10" s="245"/>
      <c r="D10" s="264" t="n">
        <f>AVERAGEIF('Výpočet obrátky zásob'!$B$6:$B$100,"Měsíčně",'Výpočet obrátky zásob'!$H$6:$H$100)</f>
        <v>0.4653493141962383</v>
      </c>
      <c r="E10" s="245"/>
      <c r="F10" s="264" t="n">
        <f>AVERAGEIF('Výpočet obrátky zásob'!$B$6:$B$100,"四半期",'Výpočet obrátky zásob'!$H$6:$H$100)</f>
        <v>1.3907009021512837</v>
      </c>
      <c r="G10" s="245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20" customHeight="true">
      <c r="A11" s="6"/>
      <c r="B11" s="246" t="s">
        <v>59</v>
      </c>
      <c r="C11" s="247"/>
      <c r="D11" s="246" t="s">
        <v>60</v>
      </c>
      <c r="E11" s="247"/>
      <c r="F11" s="246" t="s">
        <v>61</v>
      </c>
      <c r="G11" s="247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20" customHeight="true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26" customHeight="true">
      <c r="A13" s="6"/>
      <c r="B13" s="60" t="s">
        <v>62</v>
      </c>
      <c r="C13" s="61" t="s">
        <v>8</v>
      </c>
      <c r="D13" s="62" t="s">
        <v>63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20" customHeight="true">
      <c r="A14" s="6"/>
      <c r="B14" s="266" t="s">
        <v>64</v>
      </c>
      <c r="C14" s="268" t="n">
        <f>COUNTIF('Analýza stáří zásob'!$K$6:$K$200,B14)</f>
        <v>1</v>
      </c>
      <c r="D14" s="272" t="n">
        <f>SUMIF('Analýza stáří zásob'!$K$6:$K$200,B14,'Analýza stáří zásob'!$H$6:$H$200)</f>
        <v>222000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20" customHeight="true">
      <c r="A15" s="6"/>
      <c r="B15" s="266" t="s">
        <v>65</v>
      </c>
      <c r="C15" s="268" t="n">
        <f>COUNTIF('Analýza stáří zásob'!$K$6:$K$200,B15)</f>
        <v>1</v>
      </c>
      <c r="D15" s="272" t="n">
        <f>SUMIF('Analýza stáří zásob'!$K$6:$K$200,B15,'Analýza stáří zásob'!$H$6:$H$200)</f>
        <v>76800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20" customHeight="true">
      <c r="A16" s="6"/>
      <c r="B16" s="266" t="s">
        <v>66</v>
      </c>
      <c r="C16" s="268" t="n">
        <f>COUNTIF('Analýza stáří zásob'!$K$6:$K$200,B16)</f>
        <v>1</v>
      </c>
      <c r="D16" s="272" t="n">
        <f>SUMIF('Analýza stáří zásob'!$K$6:$K$200,B16,'Analýza stáří zásob'!$H$6:$H$200)</f>
        <v>349600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20" customHeight="true">
      <c r="A17" s="6"/>
      <c r="B17" s="266" t="s">
        <v>67</v>
      </c>
      <c r="C17" s="268" t="n">
        <f>COUNTIF('Analýza stáří zásob'!$K$6:$K$200,B17)</f>
        <v>1</v>
      </c>
      <c r="D17" s="272" t="n">
        <f>SUMIF('Analýza stáří zásob'!$K$6:$K$200,B17,'Analýza stáří zásob'!$H$6:$H$200)</f>
        <v>347600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20" customHeight="true">
      <c r="A18" s="6"/>
      <c r="B18" s="93" t="s">
        <v>68</v>
      </c>
      <c r="C18" s="269" t="n">
        <f>COUNTIF('Analýza stáří zásob'!$K$6:$K$200,B18)</f>
        <v>1</v>
      </c>
      <c r="D18" s="273" t="n">
        <f>SUMIF('Analýza stáří zásob'!$K$6:$K$200,B18,'Analýza stáří zásob'!$H$6:$H$200)</f>
        <v>199500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20" customHeight="true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24" customHeight="true">
      <c r="A20" s="6"/>
      <c r="B20" s="98" t="s">
        <v>69</v>
      </c>
      <c r="C20" s="99"/>
      <c r="D20" s="99"/>
      <c r="E20" s="100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24" customHeight="true">
      <c r="A21" s="6"/>
      <c r="B21" s="276"/>
      <c r="C21" s="277"/>
      <c r="D21" s="277"/>
      <c r="E21" s="278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24" customHeight="true">
      <c r="A22" s="6"/>
      <c r="B22" s="276"/>
      <c r="C22" s="277"/>
      <c r="D22" s="277"/>
      <c r="E22" s="278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24" customHeight="true">
      <c r="A23" s="6"/>
      <c r="B23" s="276"/>
      <c r="C23" s="277"/>
      <c r="D23" s="277"/>
      <c r="E23" s="278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24" customHeight="true">
      <c r="A24" s="6"/>
      <c r="B24" s="101"/>
      <c r="C24" s="102"/>
      <c r="D24" s="102"/>
      <c r="E24" s="103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20" customHeight="true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</sheetData>
  <mergeCells count="21">
    <mergeCell ref="A1:M1"/>
    <mergeCell ref="A2:M2"/>
    <mergeCell ref="B5:C5"/>
    <mergeCell ref="B6:C6"/>
    <mergeCell ref="B7:C7"/>
    <mergeCell ref="D5:E5"/>
    <mergeCell ref="D6:E6"/>
    <mergeCell ref="D7:E7"/>
    <mergeCell ref="F5:G5"/>
    <mergeCell ref="F6:G6"/>
    <mergeCell ref="F7:G7"/>
    <mergeCell ref="B9:C9"/>
    <mergeCell ref="B10:C10"/>
    <mergeCell ref="B11:C11"/>
    <mergeCell ref="D9:E9"/>
    <mergeCell ref="D10:E10"/>
    <mergeCell ref="D11:E11"/>
    <mergeCell ref="F9:G9"/>
    <mergeCell ref="F10:G10"/>
    <mergeCell ref="F11:G11"/>
    <mergeCell ref="B20:E24"/>
  </mergeCells>
  <conditionalFormatting sqref="D6:E6">
    <cfRule type="expression" dxfId="7" priority="1">
      <formula>D6&gt;0</formula>
    </cfRule>
  </conditionalFormatting>
  <conditionalFormatting sqref="F6:G6">
    <cfRule type="expression" dxfId="8" priority="2">
      <formula>F6&gt;0.2</formula>
    </cfRule>
  </conditionalFormatting>
  <conditionalFormatting sqref="D14:D18">
    <cfRule type="dataBar" priority="3">
      <dataBar>
        <cfvo type="min"/>
        <cfvo type="max"/>
        <color rgb="1B365D"/>
      </dataBar>
      <extLst>
        <x:ext xmlns:x14="http://schemas.microsoft.com/office/spreadsheetml/2009/9/main" uri="{B025F937-C7B1-47D3-B67F-A62EFF666E3E}">
          <x14:id>{420A8DBC-9828-B4A0-7D2A-DE80DB9A92DD}</x14:id>
        </x:ext>
      </extLst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  <drawing r:id="R97d14a57d9894b36"/>
  <extLst>
    <x:ext xmlns:x14="http://schemas.microsoft.com/office/spreadsheetml/2009/9/main" xmlns:xm="http://schemas.microsoft.com/office/excel/2006/main" uri="{78C0D931-6437-407d-A8EE-F0AAD7539E65}">
      <x14:conditionalFormattings>
        <x14:conditionalFormatting>
          <x14:cfRule type="dataBar" priority="3" id="{420A8DBC-9828-B4A0-7D2A-DE80DB9A92DD}">
            <x14:dataBar gradient="1">
              <x14:cfvo type="min"/>
              <x14:cfvo type="max"/>
              <x14:fillColor rgb="1B365D"/>
            </x14:dataBar>
          </x14:cfRule>
          <xm:sqref>D14:D18</xm:sqref>
        </x14:conditionalFormatting>
      </x14:conditionalFormattings>
    </x:ext>
  </extLst>
</worksheet>
</file>

<file path=xl/worksheets/sheet3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4"/>
    <col customWidth="true" max="2" min="2" width="26"/>
    <col customWidth="true" max="3" min="3" width="16"/>
    <col customWidth="true" max="4" min="4" width="22"/>
    <col customWidth="true" max="5" min="5" width="14"/>
    <col customWidth="true" max="6" min="6" width="12"/>
    <col customWidth="true" max="7" min="7" width="13"/>
    <col customWidth="true" max="8" min="8" width="15"/>
    <col customWidth="true" max="9" min="9" width="16"/>
    <col customWidth="true" max="10" min="10" width="12"/>
    <col customWidth="true" max="12" min="11" width="16"/>
  </cols>
  <sheetData>
    <row r="1" ht="30" customHeight="true">
      <c r="A1" s="12" t="s">
        <v>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70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156" t="s">
        <v>71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8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26" customHeight="true">
      <c r="A5" s="60" t="s">
        <v>72</v>
      </c>
      <c r="B5" s="61" t="s">
        <v>73</v>
      </c>
      <c r="C5" s="61" t="s">
        <v>74</v>
      </c>
      <c r="D5" s="61" t="s">
        <v>75</v>
      </c>
      <c r="E5" s="61" t="s">
        <v>76</v>
      </c>
      <c r="F5" s="61" t="s">
        <v>77</v>
      </c>
      <c r="G5" s="61" t="s">
        <v>78</v>
      </c>
      <c r="H5" s="61" t="s">
        <v>63</v>
      </c>
      <c r="I5" s="61" t="s">
        <v>79</v>
      </c>
      <c r="J5" s="61" t="s">
        <v>80</v>
      </c>
      <c r="K5" s="61" t="s">
        <v>62</v>
      </c>
      <c r="L5" s="62" t="s">
        <v>81</v>
      </c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20" customHeight="true">
      <c r="A6" s="176" t="s">
        <v>82</v>
      </c>
      <c r="B6" s="162" t="s">
        <v>83</v>
      </c>
      <c r="C6" s="144" t="s">
        <v>84</v>
      </c>
      <c r="D6" s="144" t="s">
        <v>85</v>
      </c>
      <c r="E6" s="164" t="s">
        <v>86</v>
      </c>
      <c r="F6" s="166" t="n">
        <v>120</v>
      </c>
      <c r="G6" s="168" t="n">
        <v>1850</v>
      </c>
      <c r="H6" s="169" t="n">
        <f>IF(OR(F6="",G6=""),"",F6*G6)</f>
        <v>222000</v>
      </c>
      <c r="I6" s="172" t="n">
        <f>IF(H6="","",IF(SUM($H$6:$H$200)=0,"",H6/SUM($H$6:$H$200)))</f>
        <v>0.18569636135508155</v>
      </c>
      <c r="J6" s="174" t="n">
        <f>IF(E6="","",TODAY()-E6)</f>
        <v>11</v>
      </c>
      <c r="K6" s="75" t="str">
        <f>IF(J6="","",IF(J6&lt;='Hlavní nastavení'!$A$6,'Hlavní nastavení'!$B$6,IF(J6&lt;='Hlavní nastavení'!$A$7,'Hlavní nastavení'!$B$7,IF(J6&lt;='Hlavní nastavení'!$A$8,'Hlavní nastavení'!$B$8,IF(J6&lt;='Hlavní nastavení'!$A$9,'Hlavní nastavení'!$B$9,'Hlavní nastavení'!$B$10)))))</f>
        <v>30日以下</v>
      </c>
      <c r="L6" s="76" t="str">
        <f>IF(K6="","",IF(K6='Hlavní nastavení'!$B$10,'Hlavní nastavení'!$C$10,IF(OR(K6='Hlavní nastavení'!$B$6,K6='Hlavní nastavení'!$B$7),'Hlavní nastavení'!$C$6,IF(K6='Hlavní nastavení'!$B$8,'Hlavní nastavení'!$C$8,'Hlavní nastavení'!$C$9))))</f>
        <v>Dostatečné</v>
      </c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20" customHeight="true">
      <c r="A7" s="176" t="s">
        <v>87</v>
      </c>
      <c r="B7" s="162" t="s">
        <v>88</v>
      </c>
      <c r="C7" s="144" t="s">
        <v>89</v>
      </c>
      <c r="D7" s="144" t="s">
        <v>90</v>
      </c>
      <c r="E7" s="164" t="s">
        <v>91</v>
      </c>
      <c r="F7" s="166" t="n">
        <v>640</v>
      </c>
      <c r="G7" s="168" t="n">
        <v>120</v>
      </c>
      <c r="H7" s="169" t="n">
        <f>IF(OR(F7="",G7=""),"",F7*G7)</f>
        <v>76800</v>
      </c>
      <c r="I7" s="172" t="n">
        <f>IF(H7="","",IF(SUM($H$6:$H$200)=0,"",H7/SUM($H$6:$H$200)))</f>
        <v>0.06424090338770388</v>
      </c>
      <c r="J7" s="174" t="n">
        <f>IF(E7="","",TODAY()-E7)</f>
        <v>46</v>
      </c>
      <c r="K7" s="75" t="str">
        <f>IF(J7="","",IF(J7&lt;='Hlavní nastavení'!$A$6,'Hlavní nastavení'!$B$6,IF(J7&lt;='Hlavní nastavení'!$A$7,'Hlavní nastavení'!$B$7,IF(J7&lt;='Hlavní nastavení'!$A$8,'Hlavní nastavení'!$B$8,IF(J7&lt;='Hlavní nastavení'!$A$9,'Hlavní nastavení'!$B$9,'Hlavní nastavení'!$B$10)))))</f>
        <v>60日以下</v>
      </c>
      <c r="L7" s="76" t="str">
        <f>IF(K7="","",IF(K7='Hlavní nastavení'!$B$10,'Hlavní nastavení'!$C$10,IF(OR(K7='Hlavní nastavení'!$B$6,K7='Hlavní nastavení'!$B$7),'Hlavní nastavení'!$C$6,IF(K7='Hlavní nastavení'!$B$8,'Hlavní nastavení'!$C$8,'Hlavní nastavení'!$C$9))))</f>
        <v>Dostatečné</v>
      </c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20" customHeight="true">
      <c r="A8" s="176" t="s">
        <v>92</v>
      </c>
      <c r="B8" s="162" t="s">
        <v>93</v>
      </c>
      <c r="C8" s="144" t="s">
        <v>94</v>
      </c>
      <c r="D8" s="144" t="s">
        <v>95</v>
      </c>
      <c r="E8" s="164" t="s">
        <v>96</v>
      </c>
      <c r="F8" s="166" t="n">
        <v>38</v>
      </c>
      <c r="G8" s="168" t="n">
        <v>9200</v>
      </c>
      <c r="H8" s="169" t="n">
        <f>IF(OR(F8="",G8=""),"",F8*G8)</f>
        <v>349600</v>
      </c>
      <c r="I8" s="172" t="n">
        <f>IF(H8="","",IF(SUM($H$6:$H$200)=0,"",H8/SUM($H$6:$H$200)))</f>
        <v>0.29242994562944374</v>
      </c>
      <c r="J8" s="174" t="n">
        <f>IF(E8="","",TODAY()-E8)</f>
        <v>85</v>
      </c>
      <c r="K8" s="75" t="str">
        <f>IF(J8="","",IF(J8&lt;='Hlavní nastavení'!$A$6,'Hlavní nastavení'!$B$6,IF(J8&lt;='Hlavní nastavení'!$A$7,'Hlavní nastavení'!$B$7,IF(J8&lt;='Hlavní nastavení'!$A$8,'Hlavní nastavení'!$B$8,IF(J8&lt;='Hlavní nastavení'!$A$9,'Hlavní nastavení'!$B$9,'Hlavní nastavení'!$B$10)))))</f>
        <v>90日以下</v>
      </c>
      <c r="L8" s="76" t="str">
        <f>IF(K8="","",IF(K8='Hlavní nastavení'!$B$10,'Hlavní nastavení'!$C$10,IF(OR(K8='Hlavní nastavení'!$B$6,K8='Hlavní nastavení'!$B$7),'Hlavní nastavení'!$C$6,IF(K8='Hlavní nastavení'!$B$8,'Hlavní nastavení'!$C$8,'Hlavní nastavení'!$C$9))))</f>
        <v>Pozastaveno</v>
      </c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20" customHeight="true">
      <c r="A9" s="176" t="s">
        <v>97</v>
      </c>
      <c r="B9" s="162" t="s">
        <v>98</v>
      </c>
      <c r="C9" s="144" t="s">
        <v>99</v>
      </c>
      <c r="D9" s="144" t="s">
        <v>100</v>
      </c>
      <c r="E9" s="164" t="s">
        <v>101</v>
      </c>
      <c r="F9" s="166" t="n">
        <v>22</v>
      </c>
      <c r="G9" s="168" t="n">
        <v>15800</v>
      </c>
      <c r="H9" s="169" t="n">
        <f>IF(OR(F9="",G9=""),"",F9*G9)</f>
        <v>347600</v>
      </c>
      <c r="I9" s="172" t="n">
        <f>IF(H9="","",IF(SUM($H$6:$H$200)=0,"",H9/SUM($H$6:$H$200)))</f>
        <v>0.2907570054370556</v>
      </c>
      <c r="J9" s="174" t="n">
        <f>IF(E9="","",TODAY()-E9)</f>
        <v>159</v>
      </c>
      <c r="K9" s="75" t="str">
        <f>IF(J9="","",IF(J9&lt;='Hlavní nastavení'!$A$6,'Hlavní nastavení'!$B$6,IF(J9&lt;='Hlavní nastavení'!$A$7,'Hlavní nastavení'!$B$7,IF(J9&lt;='Hlavní nastavení'!$A$8,'Hlavní nastavení'!$B$8,IF(J9&lt;='Hlavní nastavení'!$A$9,'Hlavní nastavení'!$B$9,'Hlavní nastavení'!$B$10)))))</f>
        <v>180日以下</v>
      </c>
      <c r="L9" s="76" t="str">
        <f>IF(K9="","",IF(K9='Hlavní nastavení'!$B$10,'Hlavní nastavení'!$C$10,IF(OR(K9='Hlavní nastavení'!$B$6,K9='Hlavní nastavení'!$B$7),'Hlavní nastavení'!$C$6,IF(K9='Hlavní nastavení'!$B$8,'Hlavní nastavení'!$C$8,'Hlavní nastavení'!$C$9))))</f>
        <v>要確認</v>
      </c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20" customHeight="true">
      <c r="A10" s="176" t="s">
        <v>102</v>
      </c>
      <c r="B10" s="162" t="s">
        <v>103</v>
      </c>
      <c r="C10" s="144" t="s">
        <v>84</v>
      </c>
      <c r="D10" s="144" t="s">
        <v>104</v>
      </c>
      <c r="E10" s="164" t="s">
        <v>105</v>
      </c>
      <c r="F10" s="166" t="n">
        <v>95</v>
      </c>
      <c r="G10" s="168" t="n">
        <v>2100</v>
      </c>
      <c r="H10" s="169" t="n">
        <f>IF(OR(F10="",G10=""),"",F10*G10)</f>
        <v>199500</v>
      </c>
      <c r="I10" s="172" t="n">
        <f>IF(H10="","",IF(SUM($H$6:$H$200)=0,"",H10/SUM($H$6:$H$200)))</f>
        <v>0.1668757841907152</v>
      </c>
      <c r="J10" s="174" t="n">
        <f>IF(E10="","",TODAY()-E10)</f>
        <v>197</v>
      </c>
      <c r="K10" s="75" t="str">
        <f>IF(J10="","",IF(J10&lt;='Hlavní nastavení'!$A$6,'Hlavní nastavení'!$B$6,IF(J10&lt;='Hlavní nastavení'!$A$7,'Hlavní nastavení'!$B$7,IF(J10&lt;='Hlavní nastavení'!$A$8,'Hlavní nastavení'!$B$8,IF(J10&lt;='Hlavní nastavení'!$A$9,'Hlavní nastavení'!$B$9,'Hlavní nastavení'!$B$10)))))</f>
        <v>180日超</v>
      </c>
      <c r="L10" s="76" t="str">
        <f>IF(K10="","",IF(K10='Hlavní nastavení'!$B$10,'Hlavní nastavení'!$C$10,IF(OR(K10='Hlavní nastavení'!$B$6,K10='Hlavní nastavení'!$B$7),'Hlavní nastavení'!$C$6,IF(K10='Hlavní nastavení'!$B$8,'Hlavní nastavení'!$C$8,'Hlavní nastavení'!$C$9))))</f>
        <v>優先整理</v>
      </c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20" customHeight="true">
      <c r="A11" s="176"/>
      <c r="B11" s="162"/>
      <c r="C11" s="144"/>
      <c r="D11" s="144"/>
      <c r="E11" s="164"/>
      <c r="F11" s="166"/>
      <c r="G11" s="168"/>
      <c r="H11" s="169" t="str">
        <f>IF(OR(F11="",G11=""),"",F11*G11)</f>
      </c>
      <c r="I11" s="172" t="str">
        <f>IF(H11="","",IF(SUM($H$6:$H$200)=0,"",H11/SUM($H$6:$H$200)))</f>
      </c>
      <c r="J11" s="174" t="str">
        <f>IF(E11="","",TODAY()-E11)</f>
      </c>
      <c r="K11" s="75" t="str">
        <f>IF(J11="","",IF(J11&lt;='Hlavní nastavení'!$A$6,'Hlavní nastavení'!$B$6,IF(J11&lt;='Hlavní nastavení'!$A$7,'Hlavní nastavení'!$B$7,IF(J11&lt;='Hlavní nastavení'!$A$8,'Hlavní nastavení'!$B$8,IF(J11&lt;='Hlavní nastavení'!$A$9,'Hlavní nastavení'!$B$9,'Hlavní nastavení'!$B$10)))))</f>
      </c>
      <c r="L11" s="76" t="str">
        <f>IF(K11="","",IF(K11='Hlavní nastavení'!$B$10,'Hlavní nastavení'!$C$10,IF(OR(K11='Hlavní nastavení'!$B$6,K11='Hlavní nastavení'!$B$7),'Hlavní nastavení'!$C$6,IF(K11='Hlavní nastavení'!$B$8,'Hlavní nastavení'!$C$8,'Hlavní nastavení'!$C$9))))</f>
      </c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20" customHeight="true">
      <c r="A12" s="176"/>
      <c r="B12" s="162"/>
      <c r="C12" s="144"/>
      <c r="D12" s="144"/>
      <c r="E12" s="164"/>
      <c r="F12" s="166"/>
      <c r="G12" s="168"/>
      <c r="H12" s="169" t="str">
        <f>IF(OR(F12="",G12=""),"",F12*G12)</f>
      </c>
      <c r="I12" s="172" t="str">
        <f>IF(H12="","",IF(SUM($H$6:$H$200)=0,"",H12/SUM($H$6:$H$200)))</f>
      </c>
      <c r="J12" s="174" t="str">
        <f>IF(E12="","",TODAY()-E12)</f>
      </c>
      <c r="K12" s="75" t="str">
        <f>IF(J12="","",IF(J12&lt;='Hlavní nastavení'!$A$6,'Hlavní nastavení'!$B$6,IF(J12&lt;='Hlavní nastavení'!$A$7,'Hlavní nastavení'!$B$7,IF(J12&lt;='Hlavní nastavení'!$A$8,'Hlavní nastavení'!$B$8,IF(J12&lt;='Hlavní nastavení'!$A$9,'Hlavní nastavení'!$B$9,'Hlavní nastavení'!$B$10)))))</f>
      </c>
      <c r="L12" s="76" t="str">
        <f>IF(K12="","",IF(K12='Hlavní nastavení'!$B$10,'Hlavní nastavení'!$C$10,IF(OR(K12='Hlavní nastavení'!$B$6,K12='Hlavní nastavení'!$B$7),'Hlavní nastavení'!$C$6,IF(K12='Hlavní nastavení'!$B$8,'Hlavní nastavení'!$C$8,'Hlavní nastavení'!$C$9))))</f>
      </c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20" customHeight="true">
      <c r="A13" s="176"/>
      <c r="B13" s="162"/>
      <c r="C13" s="144"/>
      <c r="D13" s="144"/>
      <c r="E13" s="164"/>
      <c r="F13" s="166"/>
      <c r="G13" s="168"/>
      <c r="H13" s="169" t="str">
        <f>IF(OR(F13="",G13=""),"",F13*G13)</f>
      </c>
      <c r="I13" s="172" t="str">
        <f>IF(H13="","",IF(SUM($H$6:$H$200)=0,"",H13/SUM($H$6:$H$200)))</f>
      </c>
      <c r="J13" s="174" t="str">
        <f>IF(E13="","",TODAY()-E13)</f>
      </c>
      <c r="K13" s="75" t="str">
        <f>IF(J13="","",IF(J13&lt;='Hlavní nastavení'!$A$6,'Hlavní nastavení'!$B$6,IF(J13&lt;='Hlavní nastavení'!$A$7,'Hlavní nastavení'!$B$7,IF(J13&lt;='Hlavní nastavení'!$A$8,'Hlavní nastavení'!$B$8,IF(J13&lt;='Hlavní nastavení'!$A$9,'Hlavní nastavení'!$B$9,'Hlavní nastavení'!$B$10)))))</f>
      </c>
      <c r="L13" s="76" t="str">
        <f>IF(K13="","",IF(K13='Hlavní nastavení'!$B$10,'Hlavní nastavení'!$C$10,IF(OR(K13='Hlavní nastavení'!$B$6,K13='Hlavní nastavení'!$B$7),'Hlavní nastavení'!$C$6,IF(K13='Hlavní nastavení'!$B$8,'Hlavní nastavení'!$C$8,'Hlavní nastavení'!$C$9))))</f>
      </c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20" customHeight="true">
      <c r="A14" s="176"/>
      <c r="B14" s="162"/>
      <c r="C14" s="144"/>
      <c r="D14" s="144"/>
      <c r="E14" s="164"/>
      <c r="F14" s="166"/>
      <c r="G14" s="168"/>
      <c r="H14" s="169" t="str">
        <f>IF(OR(F14="",G14=""),"",F14*G14)</f>
      </c>
      <c r="I14" s="172" t="str">
        <f>IF(H14="","",IF(SUM($H$6:$H$200)=0,"",H14/SUM($H$6:$H$200)))</f>
      </c>
      <c r="J14" s="174" t="str">
        <f>IF(E14="","",TODAY()-E14)</f>
      </c>
      <c r="K14" s="75" t="str">
        <f>IF(J14="","",IF(J14&lt;='Hlavní nastavení'!$A$6,'Hlavní nastavení'!$B$6,IF(J14&lt;='Hlavní nastavení'!$A$7,'Hlavní nastavení'!$B$7,IF(J14&lt;='Hlavní nastavení'!$A$8,'Hlavní nastavení'!$B$8,IF(J14&lt;='Hlavní nastavení'!$A$9,'Hlavní nastavení'!$B$9,'Hlavní nastavení'!$B$10)))))</f>
      </c>
      <c r="L14" s="76" t="str">
        <f>IF(K14="","",IF(K14='Hlavní nastavení'!$B$10,'Hlavní nastavení'!$C$10,IF(OR(K14='Hlavní nastavení'!$B$6,K14='Hlavní nastavení'!$B$7),'Hlavní nastavení'!$C$6,IF(K14='Hlavní nastavení'!$B$8,'Hlavní nastavení'!$C$8,'Hlavní nastavení'!$C$9))))</f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20" customHeight="true">
      <c r="A15" s="176"/>
      <c r="B15" s="162"/>
      <c r="C15" s="144"/>
      <c r="D15" s="144"/>
      <c r="E15" s="164"/>
      <c r="F15" s="166"/>
      <c r="G15" s="168"/>
      <c r="H15" s="169" t="str">
        <f>IF(OR(F15="",G15=""),"",F15*G15)</f>
      </c>
      <c r="I15" s="172" t="str">
        <f>IF(H15="","",IF(SUM($H$6:$H$200)=0,"",H15/SUM($H$6:$H$200)))</f>
      </c>
      <c r="J15" s="174" t="str">
        <f>IF(E15="","",TODAY()-E15)</f>
      </c>
      <c r="K15" s="75" t="str">
        <f>IF(J15="","",IF(J15&lt;='Hlavní nastavení'!$A$6,'Hlavní nastavení'!$B$6,IF(J15&lt;='Hlavní nastavení'!$A$7,'Hlavní nastavení'!$B$7,IF(J15&lt;='Hlavní nastavení'!$A$8,'Hlavní nastavení'!$B$8,IF(J15&lt;='Hlavní nastavení'!$A$9,'Hlavní nastavení'!$B$9,'Hlavní nastavení'!$B$10)))))</f>
      </c>
      <c r="L15" s="76" t="str">
        <f>IF(K15="","",IF(K15='Hlavní nastavení'!$B$10,'Hlavní nastavení'!$C$10,IF(OR(K15='Hlavní nastavení'!$B$6,K15='Hlavní nastavení'!$B$7),'Hlavní nastavení'!$C$6,IF(K15='Hlavní nastavení'!$B$8,'Hlavní nastavení'!$C$8,'Hlavní nastavení'!$C$9))))</f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20" customHeight="true">
      <c r="A16" s="176"/>
      <c r="B16" s="162"/>
      <c r="C16" s="144"/>
      <c r="D16" s="144"/>
      <c r="E16" s="164"/>
      <c r="F16" s="166"/>
      <c r="G16" s="168"/>
      <c r="H16" s="169" t="str">
        <f>IF(OR(F16="",G16=""),"",F16*G16)</f>
      </c>
      <c r="I16" s="172" t="str">
        <f>IF(H16="","",IF(SUM($H$6:$H$200)=0,"",H16/SUM($H$6:$H$200)))</f>
      </c>
      <c r="J16" s="174" t="str">
        <f>IF(E16="","",TODAY()-E16)</f>
      </c>
      <c r="K16" s="75" t="str">
        <f>IF(J16="","",IF(J16&lt;='Hlavní nastavení'!$A$6,'Hlavní nastavení'!$B$6,IF(J16&lt;='Hlavní nastavení'!$A$7,'Hlavní nastavení'!$B$7,IF(J16&lt;='Hlavní nastavení'!$A$8,'Hlavní nastavení'!$B$8,IF(J16&lt;='Hlavní nastavení'!$A$9,'Hlavní nastavení'!$B$9,'Hlavní nastavení'!$B$10)))))</f>
      </c>
      <c r="L16" s="76" t="str">
        <f>IF(K16="","",IF(K16='Hlavní nastavení'!$B$10,'Hlavní nastavení'!$C$10,IF(OR(K16='Hlavní nastavení'!$B$6,K16='Hlavní nastavení'!$B$7),'Hlavní nastavení'!$C$6,IF(K16='Hlavní nastavení'!$B$8,'Hlavní nastavení'!$C$8,'Hlavní nastavení'!$C$9))))</f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20" customHeight="true">
      <c r="A17" s="176"/>
      <c r="B17" s="162"/>
      <c r="C17" s="144"/>
      <c r="D17" s="144"/>
      <c r="E17" s="164"/>
      <c r="F17" s="166"/>
      <c r="G17" s="168"/>
      <c r="H17" s="169" t="str">
        <f>IF(OR(F17="",G17=""),"",F17*G17)</f>
      </c>
      <c r="I17" s="172" t="str">
        <f>IF(H17="","",IF(SUM($H$6:$H$200)=0,"",H17/SUM($H$6:$H$200)))</f>
      </c>
      <c r="J17" s="174" t="str">
        <f>IF(E17="","",TODAY()-E17)</f>
      </c>
      <c r="K17" s="75" t="str">
        <f>IF(J17="","",IF(J17&lt;='Hlavní nastavení'!$A$6,'Hlavní nastavení'!$B$6,IF(J17&lt;='Hlavní nastavení'!$A$7,'Hlavní nastavení'!$B$7,IF(J17&lt;='Hlavní nastavení'!$A$8,'Hlavní nastavení'!$B$8,IF(J17&lt;='Hlavní nastavení'!$A$9,'Hlavní nastavení'!$B$9,'Hlavní nastavení'!$B$10)))))</f>
      </c>
      <c r="L17" s="76" t="str">
        <f>IF(K17="","",IF(K17='Hlavní nastavení'!$B$10,'Hlavní nastavení'!$C$10,IF(OR(K17='Hlavní nastavení'!$B$6,K17='Hlavní nastavení'!$B$7),'Hlavní nastavení'!$C$6,IF(K17='Hlavní nastavení'!$B$8,'Hlavní nastavení'!$C$8,'Hlavní nastavení'!$C$9))))</f>
      </c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20" customHeight="true">
      <c r="A18" s="176"/>
      <c r="B18" s="162"/>
      <c r="C18" s="144"/>
      <c r="D18" s="144"/>
      <c r="E18" s="164"/>
      <c r="F18" s="166"/>
      <c r="G18" s="168"/>
      <c r="H18" s="169" t="str">
        <f>IF(OR(F18="",G18=""),"",F18*G18)</f>
      </c>
      <c r="I18" s="172" t="str">
        <f>IF(H18="","",IF(SUM($H$6:$H$200)=0,"",H18/SUM($H$6:$H$200)))</f>
      </c>
      <c r="J18" s="174" t="str">
        <f>IF(E18="","",TODAY()-E18)</f>
      </c>
      <c r="K18" s="75" t="str">
        <f>IF(J18="","",IF(J18&lt;='Hlavní nastavení'!$A$6,'Hlavní nastavení'!$B$6,IF(J18&lt;='Hlavní nastavení'!$A$7,'Hlavní nastavení'!$B$7,IF(J18&lt;='Hlavní nastavení'!$A$8,'Hlavní nastavení'!$B$8,IF(J18&lt;='Hlavní nastavení'!$A$9,'Hlavní nastavení'!$B$9,'Hlavní nastavení'!$B$10)))))</f>
      </c>
      <c r="L18" s="76" t="str">
        <f>IF(K18="","",IF(K18='Hlavní nastavení'!$B$10,'Hlavní nastavení'!$C$10,IF(OR(K18='Hlavní nastavení'!$B$6,K18='Hlavní nastavení'!$B$7),'Hlavní nastavení'!$C$6,IF(K18='Hlavní nastavení'!$B$8,'Hlavní nastavení'!$C$8,'Hlavní nastavení'!$C$9))))</f>
      </c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20" customHeight="true">
      <c r="A19" s="176"/>
      <c r="B19" s="162"/>
      <c r="C19" s="144"/>
      <c r="D19" s="144"/>
      <c r="E19" s="164"/>
      <c r="F19" s="166"/>
      <c r="G19" s="168"/>
      <c r="H19" s="169" t="str">
        <f>IF(OR(F19="",G19=""),"",F19*G19)</f>
      </c>
      <c r="I19" s="172" t="str">
        <f>IF(H19="","",IF(SUM($H$6:$H$200)=0,"",H19/SUM($H$6:$H$200)))</f>
      </c>
      <c r="J19" s="174" t="str">
        <f>IF(E19="","",TODAY()-E19)</f>
      </c>
      <c r="K19" s="75" t="str">
        <f>IF(J19="","",IF(J19&lt;='Hlavní nastavení'!$A$6,'Hlavní nastavení'!$B$6,IF(J19&lt;='Hlavní nastavení'!$A$7,'Hlavní nastavení'!$B$7,IF(J19&lt;='Hlavní nastavení'!$A$8,'Hlavní nastavení'!$B$8,IF(J19&lt;='Hlavní nastavení'!$A$9,'Hlavní nastavení'!$B$9,'Hlavní nastavení'!$B$10)))))</f>
      </c>
      <c r="L19" s="76" t="str">
        <f>IF(K19="","",IF(K19='Hlavní nastavení'!$B$10,'Hlavní nastavení'!$C$10,IF(OR(K19='Hlavní nastavení'!$B$6,K19='Hlavní nastavení'!$B$7),'Hlavní nastavení'!$C$6,IF(K19='Hlavní nastavení'!$B$8,'Hlavní nastavení'!$C$8,'Hlavní nastavení'!$C$9))))</f>
      </c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20" customHeight="true">
      <c r="A20" s="176"/>
      <c r="B20" s="162"/>
      <c r="C20" s="144"/>
      <c r="D20" s="144"/>
      <c r="E20" s="164"/>
      <c r="F20" s="166"/>
      <c r="G20" s="168"/>
      <c r="H20" s="169" t="str">
        <f>IF(OR(F20="",G20=""),"",F20*G20)</f>
      </c>
      <c r="I20" s="172" t="str">
        <f>IF(H20="","",IF(SUM($H$6:$H$200)=0,"",H20/SUM($H$6:$H$200)))</f>
      </c>
      <c r="J20" s="174" t="str">
        <f>IF(E20="","",TODAY()-E20)</f>
      </c>
      <c r="K20" s="75" t="str">
        <f>IF(J20="","",IF(J20&lt;='Hlavní nastavení'!$A$6,'Hlavní nastavení'!$B$6,IF(J20&lt;='Hlavní nastavení'!$A$7,'Hlavní nastavení'!$B$7,IF(J20&lt;='Hlavní nastavení'!$A$8,'Hlavní nastavení'!$B$8,IF(J20&lt;='Hlavní nastavení'!$A$9,'Hlavní nastavení'!$B$9,'Hlavní nastavení'!$B$10)))))</f>
      </c>
      <c r="L20" s="76" t="str">
        <f>IF(K20="","",IF(K20='Hlavní nastavení'!$B$10,'Hlavní nastavení'!$C$10,IF(OR(K20='Hlavní nastavení'!$B$6,K20='Hlavní nastavení'!$B$7),'Hlavní nastavení'!$C$6,IF(K20='Hlavní nastavení'!$B$8,'Hlavní nastavení'!$C$8,'Hlavní nastavení'!$C$9))))</f>
      </c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20" customHeight="true">
      <c r="A21" s="176"/>
      <c r="B21" s="162"/>
      <c r="C21" s="144"/>
      <c r="D21" s="144"/>
      <c r="E21" s="164"/>
      <c r="F21" s="166"/>
      <c r="G21" s="168"/>
      <c r="H21" s="169" t="str">
        <f>IF(OR(F21="",G21=""),"",F21*G21)</f>
      </c>
      <c r="I21" s="172" t="str">
        <f>IF(H21="","",IF(SUM($H$6:$H$200)=0,"",H21/SUM($H$6:$H$200)))</f>
      </c>
      <c r="J21" s="174" t="str">
        <f>IF(E21="","",TODAY()-E21)</f>
      </c>
      <c r="K21" s="75" t="str">
        <f>IF(J21="","",IF(J21&lt;='Hlavní nastavení'!$A$6,'Hlavní nastavení'!$B$6,IF(J21&lt;='Hlavní nastavení'!$A$7,'Hlavní nastavení'!$B$7,IF(J21&lt;='Hlavní nastavení'!$A$8,'Hlavní nastavení'!$B$8,IF(J21&lt;='Hlavní nastavení'!$A$9,'Hlavní nastavení'!$B$9,'Hlavní nastavení'!$B$10)))))</f>
      </c>
      <c r="L21" s="76" t="str">
        <f>IF(K21="","",IF(K21='Hlavní nastavení'!$B$10,'Hlavní nastavení'!$C$10,IF(OR(K21='Hlavní nastavení'!$B$6,K21='Hlavní nastavení'!$B$7),'Hlavní nastavení'!$C$6,IF(K21='Hlavní nastavení'!$B$8,'Hlavní nastavení'!$C$8,'Hlavní nastavení'!$C$9))))</f>
      </c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20" customHeight="true">
      <c r="A22" s="176"/>
      <c r="B22" s="162"/>
      <c r="C22" s="144"/>
      <c r="D22" s="144"/>
      <c r="E22" s="164"/>
      <c r="F22" s="166"/>
      <c r="G22" s="168"/>
      <c r="H22" s="169" t="str">
        <f>IF(OR(F22="",G22=""),"",F22*G22)</f>
      </c>
      <c r="I22" s="172" t="str">
        <f>IF(H22="","",IF(SUM($H$6:$H$200)=0,"",H22/SUM($H$6:$H$200)))</f>
      </c>
      <c r="J22" s="174" t="str">
        <f>IF(E22="","",TODAY()-E22)</f>
      </c>
      <c r="K22" s="75" t="str">
        <f>IF(J22="","",IF(J22&lt;='Hlavní nastavení'!$A$6,'Hlavní nastavení'!$B$6,IF(J22&lt;='Hlavní nastavení'!$A$7,'Hlavní nastavení'!$B$7,IF(J22&lt;='Hlavní nastavení'!$A$8,'Hlavní nastavení'!$B$8,IF(J22&lt;='Hlavní nastavení'!$A$9,'Hlavní nastavení'!$B$9,'Hlavní nastavení'!$B$10)))))</f>
      </c>
      <c r="L22" s="76" t="str">
        <f>IF(K22="","",IF(K22='Hlavní nastavení'!$B$10,'Hlavní nastavení'!$C$10,IF(OR(K22='Hlavní nastavení'!$B$6,K22='Hlavní nastavení'!$B$7),'Hlavní nastavení'!$C$6,IF(K22='Hlavní nastavení'!$B$8,'Hlavní nastavení'!$C$8,'Hlavní nastavení'!$C$9))))</f>
      </c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20" customHeight="true">
      <c r="A23" s="176"/>
      <c r="B23" s="162"/>
      <c r="C23" s="144"/>
      <c r="D23" s="144"/>
      <c r="E23" s="164"/>
      <c r="F23" s="166"/>
      <c r="G23" s="168"/>
      <c r="H23" s="169" t="str">
        <f>IF(OR(F23="",G23=""),"",F23*G23)</f>
      </c>
      <c r="I23" s="172" t="str">
        <f>IF(H23="","",IF(SUM($H$6:$H$200)=0,"",H23/SUM($H$6:$H$200)))</f>
      </c>
      <c r="J23" s="174" t="str">
        <f>IF(E23="","",TODAY()-E23)</f>
      </c>
      <c r="K23" s="75" t="str">
        <f>IF(J23="","",IF(J23&lt;='Hlavní nastavení'!$A$6,'Hlavní nastavení'!$B$6,IF(J23&lt;='Hlavní nastavení'!$A$7,'Hlavní nastavení'!$B$7,IF(J23&lt;='Hlavní nastavení'!$A$8,'Hlavní nastavení'!$B$8,IF(J23&lt;='Hlavní nastavení'!$A$9,'Hlavní nastavení'!$B$9,'Hlavní nastavení'!$B$10)))))</f>
      </c>
      <c r="L23" s="76" t="str">
        <f>IF(K23="","",IF(K23='Hlavní nastavení'!$B$10,'Hlavní nastavení'!$C$10,IF(OR(K23='Hlavní nastavení'!$B$6,K23='Hlavní nastavení'!$B$7),'Hlavní nastavení'!$C$6,IF(K23='Hlavní nastavení'!$B$8,'Hlavní nastavení'!$C$8,'Hlavní nastavení'!$C$9))))</f>
      </c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20" customHeight="true">
      <c r="A24" s="176"/>
      <c r="B24" s="162"/>
      <c r="C24" s="144"/>
      <c r="D24" s="144"/>
      <c r="E24" s="164"/>
      <c r="F24" s="166"/>
      <c r="G24" s="168"/>
      <c r="H24" s="169" t="str">
        <f>IF(OR(F24="",G24=""),"",F24*G24)</f>
      </c>
      <c r="I24" s="172" t="str">
        <f>IF(H24="","",IF(SUM($H$6:$H$200)=0,"",H24/SUM($H$6:$H$200)))</f>
      </c>
      <c r="J24" s="174" t="str">
        <f>IF(E24="","",TODAY()-E24)</f>
      </c>
      <c r="K24" s="75" t="str">
        <f>IF(J24="","",IF(J24&lt;='Hlavní nastavení'!$A$6,'Hlavní nastavení'!$B$6,IF(J24&lt;='Hlavní nastavení'!$A$7,'Hlavní nastavení'!$B$7,IF(J24&lt;='Hlavní nastavení'!$A$8,'Hlavní nastavení'!$B$8,IF(J24&lt;='Hlavní nastavení'!$A$9,'Hlavní nastavení'!$B$9,'Hlavní nastavení'!$B$10)))))</f>
      </c>
      <c r="L24" s="76" t="str">
        <f>IF(K24="","",IF(K24='Hlavní nastavení'!$B$10,'Hlavní nastavení'!$C$10,IF(OR(K24='Hlavní nastavení'!$B$6,K24='Hlavní nastavení'!$B$7),'Hlavní nastavení'!$C$6,IF(K24='Hlavní nastavení'!$B$8,'Hlavní nastavení'!$C$8,'Hlavní nastavení'!$C$9))))</f>
      </c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20" customHeight="true">
      <c r="A25" s="176"/>
      <c r="B25" s="162"/>
      <c r="C25" s="144"/>
      <c r="D25" s="144"/>
      <c r="E25" s="164"/>
      <c r="F25" s="166"/>
      <c r="G25" s="168"/>
      <c r="H25" s="169" t="str">
        <f>IF(OR(F25="",G25=""),"",F25*G25)</f>
      </c>
      <c r="I25" s="172" t="str">
        <f>IF(H25="","",IF(SUM($H$6:$H$200)=0,"",H25/SUM($H$6:$H$200)))</f>
      </c>
      <c r="J25" s="174" t="str">
        <f>IF(E25="","",TODAY()-E25)</f>
      </c>
      <c r="K25" s="75" t="str">
        <f>IF(J25="","",IF(J25&lt;='Hlavní nastavení'!$A$6,'Hlavní nastavení'!$B$6,IF(J25&lt;='Hlavní nastavení'!$A$7,'Hlavní nastavení'!$B$7,IF(J25&lt;='Hlavní nastavení'!$A$8,'Hlavní nastavení'!$B$8,IF(J25&lt;='Hlavní nastavení'!$A$9,'Hlavní nastavení'!$B$9,'Hlavní nastavení'!$B$10)))))</f>
      </c>
      <c r="L25" s="76" t="str">
        <f>IF(K25="","",IF(K25='Hlavní nastavení'!$B$10,'Hlavní nastavení'!$C$10,IF(OR(K25='Hlavní nastavení'!$B$6,K25='Hlavní nastavení'!$B$7),'Hlavní nastavení'!$C$6,IF(K25='Hlavní nastavení'!$B$8,'Hlavní nastavení'!$C$8,'Hlavní nastavení'!$C$9))))</f>
      </c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20" customHeight="true">
      <c r="A26" s="176"/>
      <c r="B26" s="162"/>
      <c r="C26" s="144"/>
      <c r="D26" s="144"/>
      <c r="E26" s="164"/>
      <c r="F26" s="166"/>
      <c r="G26" s="168"/>
      <c r="H26" s="169" t="str">
        <f>IF(OR(F26="",G26=""),"",F26*G26)</f>
      </c>
      <c r="I26" s="172" t="str">
        <f>IF(H26="","",IF(SUM($H$6:$H$200)=0,"",H26/SUM($H$6:$H$200)))</f>
      </c>
      <c r="J26" s="174" t="str">
        <f>IF(E26="","",TODAY()-E26)</f>
      </c>
      <c r="K26" s="75" t="str">
        <f>IF(J26="","",IF(J26&lt;='Hlavní nastavení'!$A$6,'Hlavní nastavení'!$B$6,IF(J26&lt;='Hlavní nastavení'!$A$7,'Hlavní nastavení'!$B$7,IF(J26&lt;='Hlavní nastavení'!$A$8,'Hlavní nastavení'!$B$8,IF(J26&lt;='Hlavní nastavení'!$A$9,'Hlavní nastavení'!$B$9,'Hlavní nastavení'!$B$10)))))</f>
      </c>
      <c r="L26" s="76" t="str">
        <f>IF(K26="","",IF(K26='Hlavní nastavení'!$B$10,'Hlavní nastavení'!$C$10,IF(OR(K26='Hlavní nastavení'!$B$6,K26='Hlavní nastavení'!$B$7),'Hlavní nastavení'!$C$6,IF(K26='Hlavní nastavení'!$B$8,'Hlavní nastavení'!$C$8,'Hlavní nastavení'!$C$9))))</f>
      </c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20" customHeight="true">
      <c r="A27" s="176"/>
      <c r="B27" s="162"/>
      <c r="C27" s="144"/>
      <c r="D27" s="144"/>
      <c r="E27" s="164"/>
      <c r="F27" s="166"/>
      <c r="G27" s="168"/>
      <c r="H27" s="169" t="str">
        <f>IF(OR(F27="",G27=""),"",F27*G27)</f>
      </c>
      <c r="I27" s="172" t="str">
        <f>IF(H27="","",IF(SUM($H$6:$H$200)=0,"",H27/SUM($H$6:$H$200)))</f>
      </c>
      <c r="J27" s="174" t="str">
        <f>IF(E27="","",TODAY()-E27)</f>
      </c>
      <c r="K27" s="75" t="str">
        <f>IF(J27="","",IF(J27&lt;='Hlavní nastavení'!$A$6,'Hlavní nastavení'!$B$6,IF(J27&lt;='Hlavní nastavení'!$A$7,'Hlavní nastavení'!$B$7,IF(J27&lt;='Hlavní nastavení'!$A$8,'Hlavní nastavení'!$B$8,IF(J27&lt;='Hlavní nastavení'!$A$9,'Hlavní nastavení'!$B$9,'Hlavní nastavení'!$B$10)))))</f>
      </c>
      <c r="L27" s="76" t="str">
        <f>IF(K27="","",IF(K27='Hlavní nastavení'!$B$10,'Hlavní nastavení'!$C$10,IF(OR(K27='Hlavní nastavení'!$B$6,K27='Hlavní nastavení'!$B$7),'Hlavní nastavení'!$C$6,IF(K27='Hlavní nastavení'!$B$8,'Hlavní nastavení'!$C$8,'Hlavní nastavení'!$C$9))))</f>
      </c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20" customHeight="true">
      <c r="A28" s="176"/>
      <c r="B28" s="162"/>
      <c r="C28" s="144"/>
      <c r="D28" s="144"/>
      <c r="E28" s="164"/>
      <c r="F28" s="166"/>
      <c r="G28" s="168"/>
      <c r="H28" s="169" t="str">
        <f>IF(OR(F28="",G28=""),"",F28*G28)</f>
      </c>
      <c r="I28" s="172" t="str">
        <f>IF(H28="","",IF(SUM($H$6:$H$200)=0,"",H28/SUM($H$6:$H$200)))</f>
      </c>
      <c r="J28" s="174" t="str">
        <f>IF(E28="","",TODAY()-E28)</f>
      </c>
      <c r="K28" s="75" t="str">
        <f>IF(J28="","",IF(J28&lt;='Hlavní nastavení'!$A$6,'Hlavní nastavení'!$B$6,IF(J28&lt;='Hlavní nastavení'!$A$7,'Hlavní nastavení'!$B$7,IF(J28&lt;='Hlavní nastavení'!$A$8,'Hlavní nastavení'!$B$8,IF(J28&lt;='Hlavní nastavení'!$A$9,'Hlavní nastavení'!$B$9,'Hlavní nastavení'!$B$10)))))</f>
      </c>
      <c r="L28" s="76" t="str">
        <f>IF(K28="","",IF(K28='Hlavní nastavení'!$B$10,'Hlavní nastavení'!$C$10,IF(OR(K28='Hlavní nastavení'!$B$6,K28='Hlavní nastavení'!$B$7),'Hlavní nastavení'!$C$6,IF(K28='Hlavní nastavení'!$B$8,'Hlavní nastavení'!$C$8,'Hlavní nastavení'!$C$9))))</f>
      </c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20" customHeight="true">
      <c r="A29" s="176"/>
      <c r="B29" s="162"/>
      <c r="C29" s="144"/>
      <c r="D29" s="144"/>
      <c r="E29" s="164"/>
      <c r="F29" s="166"/>
      <c r="G29" s="168"/>
      <c r="H29" s="169" t="str">
        <f>IF(OR(F29="",G29=""),"",F29*G29)</f>
      </c>
      <c r="I29" s="172" t="str">
        <f>IF(H29="","",IF(SUM($H$6:$H$200)=0,"",H29/SUM($H$6:$H$200)))</f>
      </c>
      <c r="J29" s="174" t="str">
        <f>IF(E29="","",TODAY()-E29)</f>
      </c>
      <c r="K29" s="75" t="str">
        <f>IF(J29="","",IF(J29&lt;='Hlavní nastavení'!$A$6,'Hlavní nastavení'!$B$6,IF(J29&lt;='Hlavní nastavení'!$A$7,'Hlavní nastavení'!$B$7,IF(J29&lt;='Hlavní nastavení'!$A$8,'Hlavní nastavení'!$B$8,IF(J29&lt;='Hlavní nastavení'!$A$9,'Hlavní nastavení'!$B$9,'Hlavní nastavení'!$B$10)))))</f>
      </c>
      <c r="L29" s="76" t="str">
        <f>IF(K29="","",IF(K29='Hlavní nastavení'!$B$10,'Hlavní nastavení'!$C$10,IF(OR(K29='Hlavní nastavení'!$B$6,K29='Hlavní nastavení'!$B$7),'Hlavní nastavení'!$C$6,IF(K29='Hlavní nastavení'!$B$8,'Hlavní nastavení'!$C$8,'Hlavní nastavení'!$C$9))))</f>
      </c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20" customHeight="true">
      <c r="A30" s="176"/>
      <c r="B30" s="162"/>
      <c r="C30" s="144"/>
      <c r="D30" s="144"/>
      <c r="E30" s="164"/>
      <c r="F30" s="166"/>
      <c r="G30" s="168"/>
      <c r="H30" s="169" t="str">
        <f>IF(OR(F30="",G30=""),"",F30*G30)</f>
      </c>
      <c r="I30" s="172" t="str">
        <f>IF(H30="","",IF(SUM($H$6:$H$200)=0,"",H30/SUM($H$6:$H$200)))</f>
      </c>
      <c r="J30" s="174" t="str">
        <f>IF(E30="","",TODAY()-E30)</f>
      </c>
      <c r="K30" s="75" t="str">
        <f>IF(J30="","",IF(J30&lt;='Hlavní nastavení'!$A$6,'Hlavní nastavení'!$B$6,IF(J30&lt;='Hlavní nastavení'!$A$7,'Hlavní nastavení'!$B$7,IF(J30&lt;='Hlavní nastavení'!$A$8,'Hlavní nastavení'!$B$8,IF(J30&lt;='Hlavní nastavení'!$A$9,'Hlavní nastavení'!$B$9,'Hlavní nastavení'!$B$10)))))</f>
      </c>
      <c r="L30" s="76" t="str">
        <f>IF(K30="","",IF(K30='Hlavní nastavení'!$B$10,'Hlavní nastavení'!$C$10,IF(OR(K30='Hlavní nastavení'!$B$6,K30='Hlavní nastavení'!$B$7),'Hlavní nastavení'!$C$6,IF(K30='Hlavní nastavení'!$B$8,'Hlavní nastavení'!$C$8,'Hlavní nastavení'!$C$9))))</f>
      </c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20" customHeight="true">
      <c r="A31" s="176"/>
      <c r="B31" s="162"/>
      <c r="C31" s="144"/>
      <c r="D31" s="144"/>
      <c r="E31" s="164"/>
      <c r="F31" s="166"/>
      <c r="G31" s="168"/>
      <c r="H31" s="169" t="str">
        <f>IF(OR(F31="",G31=""),"",F31*G31)</f>
      </c>
      <c r="I31" s="172" t="str">
        <f>IF(H31="","",IF(SUM($H$6:$H$200)=0,"",H31/SUM($H$6:$H$200)))</f>
      </c>
      <c r="J31" s="174" t="str">
        <f>IF(E31="","",TODAY()-E31)</f>
      </c>
      <c r="K31" s="75" t="str">
        <f>IF(J31="","",IF(J31&lt;='Hlavní nastavení'!$A$6,'Hlavní nastavení'!$B$6,IF(J31&lt;='Hlavní nastavení'!$A$7,'Hlavní nastavení'!$B$7,IF(J31&lt;='Hlavní nastavení'!$A$8,'Hlavní nastavení'!$B$8,IF(J31&lt;='Hlavní nastavení'!$A$9,'Hlavní nastavení'!$B$9,'Hlavní nastavení'!$B$10)))))</f>
      </c>
      <c r="L31" s="76" t="str">
        <f>IF(K31="","",IF(K31='Hlavní nastavení'!$B$10,'Hlavní nastavení'!$C$10,IF(OR(K31='Hlavní nastavení'!$B$6,K31='Hlavní nastavení'!$B$7),'Hlavní nastavení'!$C$6,IF(K31='Hlavní nastavení'!$B$8,'Hlavní nastavení'!$C$8,'Hlavní nastavení'!$C$9))))</f>
      </c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20" customHeight="true">
      <c r="A32" s="176"/>
      <c r="B32" s="162"/>
      <c r="C32" s="144"/>
      <c r="D32" s="144"/>
      <c r="E32" s="164"/>
      <c r="F32" s="166"/>
      <c r="G32" s="168"/>
      <c r="H32" s="169" t="str">
        <f>IF(OR(F32="",G32=""),"",F32*G32)</f>
      </c>
      <c r="I32" s="172" t="str">
        <f>IF(H32="","",IF(SUM($H$6:$H$200)=0,"",H32/SUM($H$6:$H$200)))</f>
      </c>
      <c r="J32" s="174" t="str">
        <f>IF(E32="","",TODAY()-E32)</f>
      </c>
      <c r="K32" s="75" t="str">
        <f>IF(J32="","",IF(J32&lt;='Hlavní nastavení'!$A$6,'Hlavní nastavení'!$B$6,IF(J32&lt;='Hlavní nastavení'!$A$7,'Hlavní nastavení'!$B$7,IF(J32&lt;='Hlavní nastavení'!$A$8,'Hlavní nastavení'!$B$8,IF(J32&lt;='Hlavní nastavení'!$A$9,'Hlavní nastavení'!$B$9,'Hlavní nastavení'!$B$10)))))</f>
      </c>
      <c r="L32" s="76" t="str">
        <f>IF(K32="","",IF(K32='Hlavní nastavení'!$B$10,'Hlavní nastavení'!$C$10,IF(OR(K32='Hlavní nastavení'!$B$6,K32='Hlavní nastavení'!$B$7),'Hlavní nastavení'!$C$6,IF(K32='Hlavní nastavení'!$B$8,'Hlavní nastavení'!$C$8,'Hlavní nastavení'!$C$9))))</f>
      </c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20" customHeight="true">
      <c r="A33" s="176"/>
      <c r="B33" s="162"/>
      <c r="C33" s="144"/>
      <c r="D33" s="144"/>
      <c r="E33" s="164"/>
      <c r="F33" s="166"/>
      <c r="G33" s="168"/>
      <c r="H33" s="169" t="str">
        <f>IF(OR(F33="",G33=""),"",F33*G33)</f>
      </c>
      <c r="I33" s="172" t="str">
        <f>IF(H33="","",IF(SUM($H$6:$H$200)=0,"",H33/SUM($H$6:$H$200)))</f>
      </c>
      <c r="J33" s="174" t="str">
        <f>IF(E33="","",TODAY()-E33)</f>
      </c>
      <c r="K33" s="75" t="str">
        <f>IF(J33="","",IF(J33&lt;='Hlavní nastavení'!$A$6,'Hlavní nastavení'!$B$6,IF(J33&lt;='Hlavní nastavení'!$A$7,'Hlavní nastavení'!$B$7,IF(J33&lt;='Hlavní nastavení'!$A$8,'Hlavní nastavení'!$B$8,IF(J33&lt;='Hlavní nastavení'!$A$9,'Hlavní nastavení'!$B$9,'Hlavní nastavení'!$B$10)))))</f>
      </c>
      <c r="L33" s="76" t="str">
        <f>IF(K33="","",IF(K33='Hlavní nastavení'!$B$10,'Hlavní nastavení'!$C$10,IF(OR(K33='Hlavní nastavení'!$B$6,K33='Hlavní nastavení'!$B$7),'Hlavní nastavení'!$C$6,IF(K33='Hlavní nastavení'!$B$8,'Hlavní nastavení'!$C$8,'Hlavní nastavení'!$C$9))))</f>
      </c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20" customHeight="true">
      <c r="A34" s="176"/>
      <c r="B34" s="162"/>
      <c r="C34" s="144"/>
      <c r="D34" s="144"/>
      <c r="E34" s="164"/>
      <c r="F34" s="166"/>
      <c r="G34" s="168"/>
      <c r="H34" s="169" t="str">
        <f>IF(OR(F34="",G34=""),"",F34*G34)</f>
      </c>
      <c r="I34" s="172" t="str">
        <f>IF(H34="","",IF(SUM($H$6:$H$200)=0,"",H34/SUM($H$6:$H$200)))</f>
      </c>
      <c r="J34" s="174" t="str">
        <f>IF(E34="","",TODAY()-E34)</f>
      </c>
      <c r="K34" s="75" t="str">
        <f>IF(J34="","",IF(J34&lt;='Hlavní nastavení'!$A$6,'Hlavní nastavení'!$B$6,IF(J34&lt;='Hlavní nastavení'!$A$7,'Hlavní nastavení'!$B$7,IF(J34&lt;='Hlavní nastavení'!$A$8,'Hlavní nastavení'!$B$8,IF(J34&lt;='Hlavní nastavení'!$A$9,'Hlavní nastavení'!$B$9,'Hlavní nastavení'!$B$10)))))</f>
      </c>
      <c r="L34" s="76" t="str">
        <f>IF(K34="","",IF(K34='Hlavní nastavení'!$B$10,'Hlavní nastavení'!$C$10,IF(OR(K34='Hlavní nastavení'!$B$6,K34='Hlavní nastavení'!$B$7),'Hlavní nastavení'!$C$6,IF(K34='Hlavní nastavení'!$B$8,'Hlavní nastavení'!$C$8,'Hlavní nastavení'!$C$9))))</f>
      </c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20" customHeight="true">
      <c r="A35" s="176"/>
      <c r="B35" s="162"/>
      <c r="C35" s="144"/>
      <c r="D35" s="144"/>
      <c r="E35" s="164"/>
      <c r="F35" s="166"/>
      <c r="G35" s="168"/>
      <c r="H35" s="169" t="str">
        <f>IF(OR(F35="",G35=""),"",F35*G35)</f>
      </c>
      <c r="I35" s="172" t="str">
        <f>IF(H35="","",IF(SUM($H$6:$H$200)=0,"",H35/SUM($H$6:$H$200)))</f>
      </c>
      <c r="J35" s="174" t="str">
        <f>IF(E35="","",TODAY()-E35)</f>
      </c>
      <c r="K35" s="75" t="str">
        <f>IF(J35="","",IF(J35&lt;='Hlavní nastavení'!$A$6,'Hlavní nastavení'!$B$6,IF(J35&lt;='Hlavní nastavení'!$A$7,'Hlavní nastavení'!$B$7,IF(J35&lt;='Hlavní nastavení'!$A$8,'Hlavní nastavení'!$B$8,IF(J35&lt;='Hlavní nastavení'!$A$9,'Hlavní nastavení'!$B$9,'Hlavní nastavení'!$B$10)))))</f>
      </c>
      <c r="L35" s="76" t="str">
        <f>IF(K35="","",IF(K35='Hlavní nastavení'!$B$10,'Hlavní nastavení'!$C$10,IF(OR(K35='Hlavní nastavení'!$B$6,K35='Hlavní nastavení'!$B$7),'Hlavní nastavení'!$C$6,IF(K35='Hlavní nastavení'!$B$8,'Hlavní nastavení'!$C$8,'Hlavní nastavení'!$C$9))))</f>
      </c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20" customHeight="true">
      <c r="A36" s="176"/>
      <c r="B36" s="162"/>
      <c r="C36" s="144"/>
      <c r="D36" s="144"/>
      <c r="E36" s="164"/>
      <c r="F36" s="166"/>
      <c r="G36" s="168"/>
      <c r="H36" s="169" t="str">
        <f>IF(OR(F36="",G36=""),"",F36*G36)</f>
      </c>
      <c r="I36" s="172" t="str">
        <f>IF(H36="","",IF(SUM($H$6:$H$200)=0,"",H36/SUM($H$6:$H$200)))</f>
      </c>
      <c r="J36" s="174" t="str">
        <f>IF(E36="","",TODAY()-E36)</f>
      </c>
      <c r="K36" s="75" t="str">
        <f>IF(J36="","",IF(J36&lt;='Hlavní nastavení'!$A$6,'Hlavní nastavení'!$B$6,IF(J36&lt;='Hlavní nastavení'!$A$7,'Hlavní nastavení'!$B$7,IF(J36&lt;='Hlavní nastavení'!$A$8,'Hlavní nastavení'!$B$8,IF(J36&lt;='Hlavní nastavení'!$A$9,'Hlavní nastavení'!$B$9,'Hlavní nastavení'!$B$10)))))</f>
      </c>
      <c r="L36" s="76" t="str">
        <f>IF(K36="","",IF(K36='Hlavní nastavení'!$B$10,'Hlavní nastavení'!$C$10,IF(OR(K36='Hlavní nastavení'!$B$6,K36='Hlavní nastavení'!$B$7),'Hlavní nastavení'!$C$6,IF(K36='Hlavní nastavení'!$B$8,'Hlavní nastavení'!$C$8,'Hlavní nastavení'!$C$9))))</f>
      </c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20" customHeight="true">
      <c r="A37" s="176"/>
      <c r="B37" s="162"/>
      <c r="C37" s="144"/>
      <c r="D37" s="144"/>
      <c r="E37" s="164"/>
      <c r="F37" s="166"/>
      <c r="G37" s="168"/>
      <c r="H37" s="169" t="str">
        <f>IF(OR(F37="",G37=""),"",F37*G37)</f>
      </c>
      <c r="I37" s="172" t="str">
        <f>IF(H37="","",IF(SUM($H$6:$H$200)=0,"",H37/SUM($H$6:$H$200)))</f>
      </c>
      <c r="J37" s="174" t="str">
        <f>IF(E37="","",TODAY()-E37)</f>
      </c>
      <c r="K37" s="75" t="str">
        <f>IF(J37="","",IF(J37&lt;='Hlavní nastavení'!$A$6,'Hlavní nastavení'!$B$6,IF(J37&lt;='Hlavní nastavení'!$A$7,'Hlavní nastavení'!$B$7,IF(J37&lt;='Hlavní nastavení'!$A$8,'Hlavní nastavení'!$B$8,IF(J37&lt;='Hlavní nastavení'!$A$9,'Hlavní nastavení'!$B$9,'Hlavní nastavení'!$B$10)))))</f>
      </c>
      <c r="L37" s="76" t="str">
        <f>IF(K37="","",IF(K37='Hlavní nastavení'!$B$10,'Hlavní nastavení'!$C$10,IF(OR(K37='Hlavní nastavení'!$B$6,K37='Hlavní nastavení'!$B$7),'Hlavní nastavení'!$C$6,IF(K37='Hlavní nastavení'!$B$8,'Hlavní nastavení'!$C$8,'Hlavní nastavení'!$C$9))))</f>
      </c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20" customHeight="true">
      <c r="A38" s="176"/>
      <c r="B38" s="162"/>
      <c r="C38" s="144"/>
      <c r="D38" s="144"/>
      <c r="E38" s="164"/>
      <c r="F38" s="166"/>
      <c r="G38" s="168"/>
      <c r="H38" s="169" t="str">
        <f>IF(OR(F38="",G38=""),"",F38*G38)</f>
      </c>
      <c r="I38" s="172" t="str">
        <f>IF(H38="","",IF(SUM($H$6:$H$200)=0,"",H38/SUM($H$6:$H$200)))</f>
      </c>
      <c r="J38" s="174" t="str">
        <f>IF(E38="","",TODAY()-E38)</f>
      </c>
      <c r="K38" s="75" t="str">
        <f>IF(J38="","",IF(J38&lt;='Hlavní nastavení'!$A$6,'Hlavní nastavení'!$B$6,IF(J38&lt;='Hlavní nastavení'!$A$7,'Hlavní nastavení'!$B$7,IF(J38&lt;='Hlavní nastavení'!$A$8,'Hlavní nastavení'!$B$8,IF(J38&lt;='Hlavní nastavení'!$A$9,'Hlavní nastavení'!$B$9,'Hlavní nastavení'!$B$10)))))</f>
      </c>
      <c r="L38" s="76" t="str">
        <f>IF(K38="","",IF(K38='Hlavní nastavení'!$B$10,'Hlavní nastavení'!$C$10,IF(OR(K38='Hlavní nastavení'!$B$6,K38='Hlavní nastavení'!$B$7),'Hlavní nastavení'!$C$6,IF(K38='Hlavní nastavení'!$B$8,'Hlavní nastavení'!$C$8,'Hlavní nastavení'!$C$9))))</f>
      </c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20" customHeight="true">
      <c r="A39" s="176"/>
      <c r="B39" s="162"/>
      <c r="C39" s="144"/>
      <c r="D39" s="144"/>
      <c r="E39" s="164"/>
      <c r="F39" s="166"/>
      <c r="G39" s="168"/>
      <c r="H39" s="169" t="str">
        <f>IF(OR(F39="",G39=""),"",F39*G39)</f>
      </c>
      <c r="I39" s="172" t="str">
        <f>IF(H39="","",IF(SUM($H$6:$H$200)=0,"",H39/SUM($H$6:$H$200)))</f>
      </c>
      <c r="J39" s="174" t="str">
        <f>IF(E39="","",TODAY()-E39)</f>
      </c>
      <c r="K39" s="75" t="str">
        <f>IF(J39="","",IF(J39&lt;='Hlavní nastavení'!$A$6,'Hlavní nastavení'!$B$6,IF(J39&lt;='Hlavní nastavení'!$A$7,'Hlavní nastavení'!$B$7,IF(J39&lt;='Hlavní nastavení'!$A$8,'Hlavní nastavení'!$B$8,IF(J39&lt;='Hlavní nastavení'!$A$9,'Hlavní nastavení'!$B$9,'Hlavní nastavení'!$B$10)))))</f>
      </c>
      <c r="L39" s="76" t="str">
        <f>IF(K39="","",IF(K39='Hlavní nastavení'!$B$10,'Hlavní nastavení'!$C$10,IF(OR(K39='Hlavní nastavení'!$B$6,K39='Hlavní nastavení'!$B$7),'Hlavní nastavení'!$C$6,IF(K39='Hlavní nastavení'!$B$8,'Hlavní nastavení'!$C$8,'Hlavní nastavení'!$C$9))))</f>
      </c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20" customHeight="true">
      <c r="A40" s="176"/>
      <c r="B40" s="162"/>
      <c r="C40" s="144"/>
      <c r="D40" s="144"/>
      <c r="E40" s="164"/>
      <c r="F40" s="166"/>
      <c r="G40" s="168"/>
      <c r="H40" s="169" t="str">
        <f>IF(OR(F40="",G40=""),"",F40*G40)</f>
      </c>
      <c r="I40" s="172" t="str">
        <f>IF(H40="","",IF(SUM($H$6:$H$200)=0,"",H40/SUM($H$6:$H$200)))</f>
      </c>
      <c r="J40" s="174" t="str">
        <f>IF(E40="","",TODAY()-E40)</f>
      </c>
      <c r="K40" s="75" t="str">
        <f>IF(J40="","",IF(J40&lt;='Hlavní nastavení'!$A$6,'Hlavní nastavení'!$B$6,IF(J40&lt;='Hlavní nastavení'!$A$7,'Hlavní nastavení'!$B$7,IF(J40&lt;='Hlavní nastavení'!$A$8,'Hlavní nastavení'!$B$8,IF(J40&lt;='Hlavní nastavení'!$A$9,'Hlavní nastavení'!$B$9,'Hlavní nastavení'!$B$10)))))</f>
      </c>
      <c r="L40" s="76" t="str">
        <f>IF(K40="","",IF(K40='Hlavní nastavení'!$B$10,'Hlavní nastavení'!$C$10,IF(OR(K40='Hlavní nastavení'!$B$6,K40='Hlavní nastavení'!$B$7),'Hlavní nastavení'!$C$6,IF(K40='Hlavní nastavení'!$B$8,'Hlavní nastavení'!$C$8,'Hlavní nastavení'!$C$9))))</f>
      </c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20" customHeight="true">
      <c r="A41" s="176"/>
      <c r="B41" s="162"/>
      <c r="C41" s="144"/>
      <c r="D41" s="144"/>
      <c r="E41" s="164"/>
      <c r="F41" s="166"/>
      <c r="G41" s="168"/>
      <c r="H41" s="169" t="str">
        <f>IF(OR(F41="",G41=""),"",F41*G41)</f>
      </c>
      <c r="I41" s="172" t="str">
        <f>IF(H41="","",IF(SUM($H$6:$H$200)=0,"",H41/SUM($H$6:$H$200)))</f>
      </c>
      <c r="J41" s="174" t="str">
        <f>IF(E41="","",TODAY()-E41)</f>
      </c>
      <c r="K41" s="75" t="str">
        <f>IF(J41="","",IF(J41&lt;='Hlavní nastavení'!$A$6,'Hlavní nastavení'!$B$6,IF(J41&lt;='Hlavní nastavení'!$A$7,'Hlavní nastavení'!$B$7,IF(J41&lt;='Hlavní nastavení'!$A$8,'Hlavní nastavení'!$B$8,IF(J41&lt;='Hlavní nastavení'!$A$9,'Hlavní nastavení'!$B$9,'Hlavní nastavení'!$B$10)))))</f>
      </c>
      <c r="L41" s="76" t="str">
        <f>IF(K41="","",IF(K41='Hlavní nastavení'!$B$10,'Hlavní nastavení'!$C$10,IF(OR(K41='Hlavní nastavení'!$B$6,K41='Hlavní nastavení'!$B$7),'Hlavní nastavení'!$C$6,IF(K41='Hlavní nastavení'!$B$8,'Hlavní nastavení'!$C$8,'Hlavní nastavení'!$C$9))))</f>
      </c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20" customHeight="true">
      <c r="A42" s="176"/>
      <c r="B42" s="162"/>
      <c r="C42" s="144"/>
      <c r="D42" s="144"/>
      <c r="E42" s="164"/>
      <c r="F42" s="166"/>
      <c r="G42" s="168"/>
      <c r="H42" s="169" t="str">
        <f>IF(OR(F42="",G42=""),"",F42*G42)</f>
      </c>
      <c r="I42" s="172" t="str">
        <f>IF(H42="","",IF(SUM($H$6:$H$200)=0,"",H42/SUM($H$6:$H$200)))</f>
      </c>
      <c r="J42" s="174" t="str">
        <f>IF(E42="","",TODAY()-E42)</f>
      </c>
      <c r="K42" s="75" t="str">
        <f>IF(J42="","",IF(J42&lt;='Hlavní nastavení'!$A$6,'Hlavní nastavení'!$B$6,IF(J42&lt;='Hlavní nastavení'!$A$7,'Hlavní nastavení'!$B$7,IF(J42&lt;='Hlavní nastavení'!$A$8,'Hlavní nastavení'!$B$8,IF(J42&lt;='Hlavní nastavení'!$A$9,'Hlavní nastavení'!$B$9,'Hlavní nastavení'!$B$10)))))</f>
      </c>
      <c r="L42" s="76" t="str">
        <f>IF(K42="","",IF(K42='Hlavní nastavení'!$B$10,'Hlavní nastavení'!$C$10,IF(OR(K42='Hlavní nastavení'!$B$6,K42='Hlavní nastavení'!$B$7),'Hlavní nastavení'!$C$6,IF(K42='Hlavní nastavení'!$B$8,'Hlavní nastavení'!$C$8,'Hlavní nastavení'!$C$9))))</f>
      </c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20" customHeight="true">
      <c r="A43" s="176"/>
      <c r="B43" s="162"/>
      <c r="C43" s="144"/>
      <c r="D43" s="144"/>
      <c r="E43" s="164"/>
      <c r="F43" s="166"/>
      <c r="G43" s="168"/>
      <c r="H43" s="169" t="str">
        <f>IF(OR(F43="",G43=""),"",F43*G43)</f>
      </c>
      <c r="I43" s="172" t="str">
        <f>IF(H43="","",IF(SUM($H$6:$H$200)=0,"",H43/SUM($H$6:$H$200)))</f>
      </c>
      <c r="J43" s="174" t="str">
        <f>IF(E43="","",TODAY()-E43)</f>
      </c>
      <c r="K43" s="75" t="str">
        <f>IF(J43="","",IF(J43&lt;='Hlavní nastavení'!$A$6,'Hlavní nastavení'!$B$6,IF(J43&lt;='Hlavní nastavení'!$A$7,'Hlavní nastavení'!$B$7,IF(J43&lt;='Hlavní nastavení'!$A$8,'Hlavní nastavení'!$B$8,IF(J43&lt;='Hlavní nastavení'!$A$9,'Hlavní nastavení'!$B$9,'Hlavní nastavení'!$B$10)))))</f>
      </c>
      <c r="L43" s="76" t="str">
        <f>IF(K43="","",IF(K43='Hlavní nastavení'!$B$10,'Hlavní nastavení'!$C$10,IF(OR(K43='Hlavní nastavení'!$B$6,K43='Hlavní nastavení'!$B$7),'Hlavní nastavení'!$C$6,IF(K43='Hlavní nastavení'!$B$8,'Hlavní nastavení'!$C$8,'Hlavní nastavení'!$C$9))))</f>
      </c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20" customHeight="true">
      <c r="A44" s="176"/>
      <c r="B44" s="162"/>
      <c r="C44" s="144"/>
      <c r="D44" s="144"/>
      <c r="E44" s="164"/>
      <c r="F44" s="166"/>
      <c r="G44" s="168"/>
      <c r="H44" s="169" t="str">
        <f>IF(OR(F44="",G44=""),"",F44*G44)</f>
      </c>
      <c r="I44" s="172" t="str">
        <f>IF(H44="","",IF(SUM($H$6:$H$200)=0,"",H44/SUM($H$6:$H$200)))</f>
      </c>
      <c r="J44" s="174" t="str">
        <f>IF(E44="","",TODAY()-E44)</f>
      </c>
      <c r="K44" s="75" t="str">
        <f>IF(J44="","",IF(J44&lt;='Hlavní nastavení'!$A$6,'Hlavní nastavení'!$B$6,IF(J44&lt;='Hlavní nastavení'!$A$7,'Hlavní nastavení'!$B$7,IF(J44&lt;='Hlavní nastavení'!$A$8,'Hlavní nastavení'!$B$8,IF(J44&lt;='Hlavní nastavení'!$A$9,'Hlavní nastavení'!$B$9,'Hlavní nastavení'!$B$10)))))</f>
      </c>
      <c r="L44" s="76" t="str">
        <f>IF(K44="","",IF(K44='Hlavní nastavení'!$B$10,'Hlavní nastavení'!$C$10,IF(OR(K44='Hlavní nastavení'!$B$6,K44='Hlavní nastavení'!$B$7),'Hlavní nastavení'!$C$6,IF(K44='Hlavní nastavení'!$B$8,'Hlavní nastavení'!$C$8,'Hlavní nastavení'!$C$9))))</f>
      </c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20" customHeight="true">
      <c r="A45" s="176"/>
      <c r="B45" s="162"/>
      <c r="C45" s="144"/>
      <c r="D45" s="144"/>
      <c r="E45" s="164"/>
      <c r="F45" s="166"/>
      <c r="G45" s="168"/>
      <c r="H45" s="169" t="str">
        <f>IF(OR(F45="",G45=""),"",F45*G45)</f>
      </c>
      <c r="I45" s="172" t="str">
        <f>IF(H45="","",IF(SUM($H$6:$H$200)=0,"",H45/SUM($H$6:$H$200)))</f>
      </c>
      <c r="J45" s="174" t="str">
        <f>IF(E45="","",TODAY()-E45)</f>
      </c>
      <c r="K45" s="75" t="str">
        <f>IF(J45="","",IF(J45&lt;='Hlavní nastavení'!$A$6,'Hlavní nastavení'!$B$6,IF(J45&lt;='Hlavní nastavení'!$A$7,'Hlavní nastavení'!$B$7,IF(J45&lt;='Hlavní nastavení'!$A$8,'Hlavní nastavení'!$B$8,IF(J45&lt;='Hlavní nastavení'!$A$9,'Hlavní nastavení'!$B$9,'Hlavní nastavení'!$B$10)))))</f>
      </c>
      <c r="L45" s="76" t="str">
        <f>IF(K45="","",IF(K45='Hlavní nastavení'!$B$10,'Hlavní nastavení'!$C$10,IF(OR(K45='Hlavní nastavení'!$B$6,K45='Hlavní nastavení'!$B$7),'Hlavní nastavení'!$C$6,IF(K45='Hlavní nastavení'!$B$8,'Hlavní nastavení'!$C$8,'Hlavní nastavení'!$C$9))))</f>
      </c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20" customHeight="true">
      <c r="A46" s="176"/>
      <c r="B46" s="162"/>
      <c r="C46" s="144"/>
      <c r="D46" s="144"/>
      <c r="E46" s="164"/>
      <c r="F46" s="166"/>
      <c r="G46" s="168"/>
      <c r="H46" s="169" t="str">
        <f>IF(OR(F46="",G46=""),"",F46*G46)</f>
      </c>
      <c r="I46" s="172" t="str">
        <f>IF(H46="","",IF(SUM($H$6:$H$200)=0,"",H46/SUM($H$6:$H$200)))</f>
      </c>
      <c r="J46" s="174" t="str">
        <f>IF(E46="","",TODAY()-E46)</f>
      </c>
      <c r="K46" s="75" t="str">
        <f>IF(J46="","",IF(J46&lt;='Hlavní nastavení'!$A$6,'Hlavní nastavení'!$B$6,IF(J46&lt;='Hlavní nastavení'!$A$7,'Hlavní nastavení'!$B$7,IF(J46&lt;='Hlavní nastavení'!$A$8,'Hlavní nastavení'!$B$8,IF(J46&lt;='Hlavní nastavení'!$A$9,'Hlavní nastavení'!$B$9,'Hlavní nastavení'!$B$10)))))</f>
      </c>
      <c r="L46" s="76" t="str">
        <f>IF(K46="","",IF(K46='Hlavní nastavení'!$B$10,'Hlavní nastavení'!$C$10,IF(OR(K46='Hlavní nastavení'!$B$6,K46='Hlavní nastavení'!$B$7),'Hlavní nastavení'!$C$6,IF(K46='Hlavní nastavení'!$B$8,'Hlavní nastavení'!$C$8,'Hlavní nastavení'!$C$9))))</f>
      </c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20" customHeight="true">
      <c r="A47" s="176"/>
      <c r="B47" s="162"/>
      <c r="C47" s="144"/>
      <c r="D47" s="144"/>
      <c r="E47" s="164"/>
      <c r="F47" s="166"/>
      <c r="G47" s="168"/>
      <c r="H47" s="169" t="str">
        <f>IF(OR(F47="",G47=""),"",F47*G47)</f>
      </c>
      <c r="I47" s="172" t="str">
        <f>IF(H47="","",IF(SUM($H$6:$H$200)=0,"",H47/SUM($H$6:$H$200)))</f>
      </c>
      <c r="J47" s="174" t="str">
        <f>IF(E47="","",TODAY()-E47)</f>
      </c>
      <c r="K47" s="75" t="str">
        <f>IF(J47="","",IF(J47&lt;='Hlavní nastavení'!$A$6,'Hlavní nastavení'!$B$6,IF(J47&lt;='Hlavní nastavení'!$A$7,'Hlavní nastavení'!$B$7,IF(J47&lt;='Hlavní nastavení'!$A$8,'Hlavní nastavení'!$B$8,IF(J47&lt;='Hlavní nastavení'!$A$9,'Hlavní nastavení'!$B$9,'Hlavní nastavení'!$B$10)))))</f>
      </c>
      <c r="L47" s="76" t="str">
        <f>IF(K47="","",IF(K47='Hlavní nastavení'!$B$10,'Hlavní nastavení'!$C$10,IF(OR(K47='Hlavní nastavení'!$B$6,K47='Hlavní nastavení'!$B$7),'Hlavní nastavení'!$C$6,IF(K47='Hlavní nastavení'!$B$8,'Hlavní nastavení'!$C$8,'Hlavní nastavení'!$C$9))))</f>
      </c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20" customHeight="true">
      <c r="A48" s="176"/>
      <c r="B48" s="162"/>
      <c r="C48" s="144"/>
      <c r="D48" s="144"/>
      <c r="E48" s="164"/>
      <c r="F48" s="166"/>
      <c r="G48" s="168"/>
      <c r="H48" s="169" t="str">
        <f>IF(OR(F48="",G48=""),"",F48*G48)</f>
      </c>
      <c r="I48" s="172" t="str">
        <f>IF(H48="","",IF(SUM($H$6:$H$200)=0,"",H48/SUM($H$6:$H$200)))</f>
      </c>
      <c r="J48" s="174" t="str">
        <f>IF(E48="","",TODAY()-E48)</f>
      </c>
      <c r="K48" s="75" t="str">
        <f>IF(J48="","",IF(J48&lt;='Hlavní nastavení'!$A$6,'Hlavní nastavení'!$B$6,IF(J48&lt;='Hlavní nastavení'!$A$7,'Hlavní nastavení'!$B$7,IF(J48&lt;='Hlavní nastavení'!$A$8,'Hlavní nastavení'!$B$8,IF(J48&lt;='Hlavní nastavení'!$A$9,'Hlavní nastavení'!$B$9,'Hlavní nastavení'!$B$10)))))</f>
      </c>
      <c r="L48" s="76" t="str">
        <f>IF(K48="","",IF(K48='Hlavní nastavení'!$B$10,'Hlavní nastavení'!$C$10,IF(OR(K48='Hlavní nastavení'!$B$6,K48='Hlavní nastavení'!$B$7),'Hlavní nastavení'!$C$6,IF(K48='Hlavní nastavení'!$B$8,'Hlavní nastavení'!$C$8,'Hlavní nastavení'!$C$9))))</f>
      </c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20" customHeight="true">
      <c r="A49" s="176"/>
      <c r="B49" s="162"/>
      <c r="C49" s="144"/>
      <c r="D49" s="144"/>
      <c r="E49" s="164"/>
      <c r="F49" s="166"/>
      <c r="G49" s="168"/>
      <c r="H49" s="169" t="str">
        <f>IF(OR(F49="",G49=""),"",F49*G49)</f>
      </c>
      <c r="I49" s="172" t="str">
        <f>IF(H49="","",IF(SUM($H$6:$H$200)=0,"",H49/SUM($H$6:$H$200)))</f>
      </c>
      <c r="J49" s="174" t="str">
        <f>IF(E49="","",TODAY()-E49)</f>
      </c>
      <c r="K49" s="75" t="str">
        <f>IF(J49="","",IF(J49&lt;='Hlavní nastavení'!$A$6,'Hlavní nastavení'!$B$6,IF(J49&lt;='Hlavní nastavení'!$A$7,'Hlavní nastavení'!$B$7,IF(J49&lt;='Hlavní nastavení'!$A$8,'Hlavní nastavení'!$B$8,IF(J49&lt;='Hlavní nastavení'!$A$9,'Hlavní nastavení'!$B$9,'Hlavní nastavení'!$B$10)))))</f>
      </c>
      <c r="L49" s="76" t="str">
        <f>IF(K49="","",IF(K49='Hlavní nastavení'!$B$10,'Hlavní nastavení'!$C$10,IF(OR(K49='Hlavní nastavení'!$B$6,K49='Hlavní nastavení'!$B$7),'Hlavní nastavení'!$C$6,IF(K49='Hlavní nastavení'!$B$8,'Hlavní nastavení'!$C$8,'Hlavní nastavení'!$C$9))))</f>
      </c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20" customHeight="true">
      <c r="A50" s="176"/>
      <c r="B50" s="162"/>
      <c r="C50" s="144"/>
      <c r="D50" s="144"/>
      <c r="E50" s="164"/>
      <c r="F50" s="166"/>
      <c r="G50" s="168"/>
      <c r="H50" s="169" t="str">
        <f>IF(OR(F50="",G50=""),"",F50*G50)</f>
      </c>
      <c r="I50" s="172" t="str">
        <f>IF(H50="","",IF(SUM($H$6:$H$200)=0,"",H50/SUM($H$6:$H$200)))</f>
      </c>
      <c r="J50" s="174" t="str">
        <f>IF(E50="","",TODAY()-E50)</f>
      </c>
      <c r="K50" s="75" t="str">
        <f>IF(J50="","",IF(J50&lt;='Hlavní nastavení'!$A$6,'Hlavní nastavení'!$B$6,IF(J50&lt;='Hlavní nastavení'!$A$7,'Hlavní nastavení'!$B$7,IF(J50&lt;='Hlavní nastavení'!$A$8,'Hlavní nastavení'!$B$8,IF(J50&lt;='Hlavní nastavení'!$A$9,'Hlavní nastavení'!$B$9,'Hlavní nastavení'!$B$10)))))</f>
      </c>
      <c r="L50" s="76" t="str">
        <f>IF(K50="","",IF(K50='Hlavní nastavení'!$B$10,'Hlavní nastavení'!$C$10,IF(OR(K50='Hlavní nastavení'!$B$6,K50='Hlavní nastavení'!$B$7),'Hlavní nastavení'!$C$6,IF(K50='Hlavní nastavení'!$B$8,'Hlavní nastavení'!$C$8,'Hlavní nastavení'!$C$9))))</f>
      </c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20" customHeight="true">
      <c r="A51" s="176"/>
      <c r="B51" s="162"/>
      <c r="C51" s="144"/>
      <c r="D51" s="144"/>
      <c r="E51" s="164"/>
      <c r="F51" s="166"/>
      <c r="G51" s="168"/>
      <c r="H51" s="169" t="str">
        <f>IF(OR(F51="",G51=""),"",F51*G51)</f>
      </c>
      <c r="I51" s="172" t="str">
        <f>IF(H51="","",IF(SUM($H$6:$H$200)=0,"",H51/SUM($H$6:$H$200)))</f>
      </c>
      <c r="J51" s="174" t="str">
        <f>IF(E51="","",TODAY()-E51)</f>
      </c>
      <c r="K51" s="75" t="str">
        <f>IF(J51="","",IF(J51&lt;='Hlavní nastavení'!$A$6,'Hlavní nastavení'!$B$6,IF(J51&lt;='Hlavní nastavení'!$A$7,'Hlavní nastavení'!$B$7,IF(J51&lt;='Hlavní nastavení'!$A$8,'Hlavní nastavení'!$B$8,IF(J51&lt;='Hlavní nastavení'!$A$9,'Hlavní nastavení'!$B$9,'Hlavní nastavení'!$B$10)))))</f>
      </c>
      <c r="L51" s="76" t="str">
        <f>IF(K51="","",IF(K51='Hlavní nastavení'!$B$10,'Hlavní nastavení'!$C$10,IF(OR(K51='Hlavní nastavení'!$B$6,K51='Hlavní nastavení'!$B$7),'Hlavní nastavení'!$C$6,IF(K51='Hlavní nastavení'!$B$8,'Hlavní nastavení'!$C$8,'Hlavní nastavení'!$C$9))))</f>
      </c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20" customHeight="true">
      <c r="A52" s="176"/>
      <c r="B52" s="162"/>
      <c r="C52" s="144"/>
      <c r="D52" s="144"/>
      <c r="E52" s="164"/>
      <c r="F52" s="166"/>
      <c r="G52" s="168"/>
      <c r="H52" s="169" t="str">
        <f>IF(OR(F52="",G52=""),"",F52*G52)</f>
      </c>
      <c r="I52" s="172" t="str">
        <f>IF(H52="","",IF(SUM($H$6:$H$200)=0,"",H52/SUM($H$6:$H$200)))</f>
      </c>
      <c r="J52" s="174" t="str">
        <f>IF(E52="","",TODAY()-E52)</f>
      </c>
      <c r="K52" s="75" t="str">
        <f>IF(J52="","",IF(J52&lt;='Hlavní nastavení'!$A$6,'Hlavní nastavení'!$B$6,IF(J52&lt;='Hlavní nastavení'!$A$7,'Hlavní nastavení'!$B$7,IF(J52&lt;='Hlavní nastavení'!$A$8,'Hlavní nastavení'!$B$8,IF(J52&lt;='Hlavní nastavení'!$A$9,'Hlavní nastavení'!$B$9,'Hlavní nastavení'!$B$10)))))</f>
      </c>
      <c r="L52" s="76" t="str">
        <f>IF(K52="","",IF(K52='Hlavní nastavení'!$B$10,'Hlavní nastavení'!$C$10,IF(OR(K52='Hlavní nastavení'!$B$6,K52='Hlavní nastavení'!$B$7),'Hlavní nastavení'!$C$6,IF(K52='Hlavní nastavení'!$B$8,'Hlavní nastavení'!$C$8,'Hlavní nastavení'!$C$9))))</f>
      </c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20" customHeight="true">
      <c r="A53" s="176"/>
      <c r="B53" s="162"/>
      <c r="C53" s="144"/>
      <c r="D53" s="144"/>
      <c r="E53" s="164"/>
      <c r="F53" s="166"/>
      <c r="G53" s="168"/>
      <c r="H53" s="169" t="str">
        <f>IF(OR(F53="",G53=""),"",F53*G53)</f>
      </c>
      <c r="I53" s="172" t="str">
        <f>IF(H53="","",IF(SUM($H$6:$H$200)=0,"",H53/SUM($H$6:$H$200)))</f>
      </c>
      <c r="J53" s="174" t="str">
        <f>IF(E53="","",TODAY()-E53)</f>
      </c>
      <c r="K53" s="75" t="str">
        <f>IF(J53="","",IF(J53&lt;='Hlavní nastavení'!$A$6,'Hlavní nastavení'!$B$6,IF(J53&lt;='Hlavní nastavení'!$A$7,'Hlavní nastavení'!$B$7,IF(J53&lt;='Hlavní nastavení'!$A$8,'Hlavní nastavení'!$B$8,IF(J53&lt;='Hlavní nastavení'!$A$9,'Hlavní nastavení'!$B$9,'Hlavní nastavení'!$B$10)))))</f>
      </c>
      <c r="L53" s="76" t="str">
        <f>IF(K53="","",IF(K53='Hlavní nastavení'!$B$10,'Hlavní nastavení'!$C$10,IF(OR(K53='Hlavní nastavení'!$B$6,K53='Hlavní nastavení'!$B$7),'Hlavní nastavení'!$C$6,IF(K53='Hlavní nastavení'!$B$8,'Hlavní nastavení'!$C$8,'Hlavní nastavení'!$C$9))))</f>
      </c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20" customHeight="true">
      <c r="A54" s="176"/>
      <c r="B54" s="162"/>
      <c r="C54" s="144"/>
      <c r="D54" s="144"/>
      <c r="E54" s="164"/>
      <c r="F54" s="166"/>
      <c r="G54" s="168"/>
      <c r="H54" s="169" t="str">
        <f>IF(OR(F54="",G54=""),"",F54*G54)</f>
      </c>
      <c r="I54" s="172" t="str">
        <f>IF(H54="","",IF(SUM($H$6:$H$200)=0,"",H54/SUM($H$6:$H$200)))</f>
      </c>
      <c r="J54" s="174" t="str">
        <f>IF(E54="","",TODAY()-E54)</f>
      </c>
      <c r="K54" s="75" t="str">
        <f>IF(J54="","",IF(J54&lt;='Hlavní nastavení'!$A$6,'Hlavní nastavení'!$B$6,IF(J54&lt;='Hlavní nastavení'!$A$7,'Hlavní nastavení'!$B$7,IF(J54&lt;='Hlavní nastavení'!$A$8,'Hlavní nastavení'!$B$8,IF(J54&lt;='Hlavní nastavení'!$A$9,'Hlavní nastavení'!$B$9,'Hlavní nastavení'!$B$10)))))</f>
      </c>
      <c r="L54" s="76" t="str">
        <f>IF(K54="","",IF(K54='Hlavní nastavení'!$B$10,'Hlavní nastavení'!$C$10,IF(OR(K54='Hlavní nastavení'!$B$6,K54='Hlavní nastavení'!$B$7),'Hlavní nastavení'!$C$6,IF(K54='Hlavní nastavení'!$B$8,'Hlavní nastavení'!$C$8,'Hlavní nastavení'!$C$9))))</f>
      </c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20" customHeight="true">
      <c r="A55" s="176"/>
      <c r="B55" s="162"/>
      <c r="C55" s="144"/>
      <c r="D55" s="144"/>
      <c r="E55" s="164"/>
      <c r="F55" s="166"/>
      <c r="G55" s="168"/>
      <c r="H55" s="169" t="str">
        <f>IF(OR(F55="",G55=""),"",F55*G55)</f>
      </c>
      <c r="I55" s="172" t="str">
        <f>IF(H55="","",IF(SUM($H$6:$H$200)=0,"",H55/SUM($H$6:$H$200)))</f>
      </c>
      <c r="J55" s="174" t="str">
        <f>IF(E55="","",TODAY()-E55)</f>
      </c>
      <c r="K55" s="75" t="str">
        <f>IF(J55="","",IF(J55&lt;='Hlavní nastavení'!$A$6,'Hlavní nastavení'!$B$6,IF(J55&lt;='Hlavní nastavení'!$A$7,'Hlavní nastavení'!$B$7,IF(J55&lt;='Hlavní nastavení'!$A$8,'Hlavní nastavení'!$B$8,IF(J55&lt;='Hlavní nastavení'!$A$9,'Hlavní nastavení'!$B$9,'Hlavní nastavení'!$B$10)))))</f>
      </c>
      <c r="L55" s="76" t="str">
        <f>IF(K55="","",IF(K55='Hlavní nastavení'!$B$10,'Hlavní nastavení'!$C$10,IF(OR(K55='Hlavní nastavení'!$B$6,K55='Hlavní nastavení'!$B$7),'Hlavní nastavení'!$C$6,IF(K55='Hlavní nastavení'!$B$8,'Hlavní nastavení'!$C$8,'Hlavní nastavení'!$C$9))))</f>
      </c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20" customHeight="true">
      <c r="A56" s="176"/>
      <c r="B56" s="162"/>
      <c r="C56" s="144"/>
      <c r="D56" s="144"/>
      <c r="E56" s="164"/>
      <c r="F56" s="166"/>
      <c r="G56" s="168"/>
      <c r="H56" s="169" t="str">
        <f>IF(OR(F56="",G56=""),"",F56*G56)</f>
      </c>
      <c r="I56" s="172" t="str">
        <f>IF(H56="","",IF(SUM($H$6:$H$200)=0,"",H56/SUM($H$6:$H$200)))</f>
      </c>
      <c r="J56" s="174" t="str">
        <f>IF(E56="","",TODAY()-E56)</f>
      </c>
      <c r="K56" s="75" t="str">
        <f>IF(J56="","",IF(J56&lt;='Hlavní nastavení'!$A$6,'Hlavní nastavení'!$B$6,IF(J56&lt;='Hlavní nastavení'!$A$7,'Hlavní nastavení'!$B$7,IF(J56&lt;='Hlavní nastavení'!$A$8,'Hlavní nastavení'!$B$8,IF(J56&lt;='Hlavní nastavení'!$A$9,'Hlavní nastavení'!$B$9,'Hlavní nastavení'!$B$10)))))</f>
      </c>
      <c r="L56" s="76" t="str">
        <f>IF(K56="","",IF(K56='Hlavní nastavení'!$B$10,'Hlavní nastavení'!$C$10,IF(OR(K56='Hlavní nastavení'!$B$6,K56='Hlavní nastavení'!$B$7),'Hlavní nastavení'!$C$6,IF(K56='Hlavní nastavení'!$B$8,'Hlavní nastavení'!$C$8,'Hlavní nastavení'!$C$9))))</f>
      </c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20" customHeight="true">
      <c r="A57" s="176"/>
      <c r="B57" s="162"/>
      <c r="C57" s="144"/>
      <c r="D57" s="144"/>
      <c r="E57" s="164"/>
      <c r="F57" s="166"/>
      <c r="G57" s="168"/>
      <c r="H57" s="169" t="str">
        <f>IF(OR(F57="",G57=""),"",F57*G57)</f>
      </c>
      <c r="I57" s="172" t="str">
        <f>IF(H57="","",IF(SUM($H$6:$H$200)=0,"",H57/SUM($H$6:$H$200)))</f>
      </c>
      <c r="J57" s="174" t="str">
        <f>IF(E57="","",TODAY()-E57)</f>
      </c>
      <c r="K57" s="75" t="str">
        <f>IF(J57="","",IF(J57&lt;='Hlavní nastavení'!$A$6,'Hlavní nastavení'!$B$6,IF(J57&lt;='Hlavní nastavení'!$A$7,'Hlavní nastavení'!$B$7,IF(J57&lt;='Hlavní nastavení'!$A$8,'Hlavní nastavení'!$B$8,IF(J57&lt;='Hlavní nastavení'!$A$9,'Hlavní nastavení'!$B$9,'Hlavní nastavení'!$B$10)))))</f>
      </c>
      <c r="L57" s="76" t="str">
        <f>IF(K57="","",IF(K57='Hlavní nastavení'!$B$10,'Hlavní nastavení'!$C$10,IF(OR(K57='Hlavní nastavení'!$B$6,K57='Hlavní nastavení'!$B$7),'Hlavní nastavení'!$C$6,IF(K57='Hlavní nastavení'!$B$8,'Hlavní nastavení'!$C$8,'Hlavní nastavení'!$C$9))))</f>
      </c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20" customHeight="true">
      <c r="A58" s="176"/>
      <c r="B58" s="162"/>
      <c r="C58" s="144"/>
      <c r="D58" s="144"/>
      <c r="E58" s="164"/>
      <c r="F58" s="166"/>
      <c r="G58" s="168"/>
      <c r="H58" s="169" t="str">
        <f>IF(OR(F58="",G58=""),"",F58*G58)</f>
      </c>
      <c r="I58" s="172" t="str">
        <f>IF(H58="","",IF(SUM($H$6:$H$200)=0,"",H58/SUM($H$6:$H$200)))</f>
      </c>
      <c r="J58" s="174" t="str">
        <f>IF(E58="","",TODAY()-E58)</f>
      </c>
      <c r="K58" s="75" t="str">
        <f>IF(J58="","",IF(J58&lt;='Hlavní nastavení'!$A$6,'Hlavní nastavení'!$B$6,IF(J58&lt;='Hlavní nastavení'!$A$7,'Hlavní nastavení'!$B$7,IF(J58&lt;='Hlavní nastavení'!$A$8,'Hlavní nastavení'!$B$8,IF(J58&lt;='Hlavní nastavení'!$A$9,'Hlavní nastavení'!$B$9,'Hlavní nastavení'!$B$10)))))</f>
      </c>
      <c r="L58" s="76" t="str">
        <f>IF(K58="","",IF(K58='Hlavní nastavení'!$B$10,'Hlavní nastavení'!$C$10,IF(OR(K58='Hlavní nastavení'!$B$6,K58='Hlavní nastavení'!$B$7),'Hlavní nastavení'!$C$6,IF(K58='Hlavní nastavení'!$B$8,'Hlavní nastavení'!$C$8,'Hlavní nastavení'!$C$9))))</f>
      </c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20" customHeight="true">
      <c r="A59" s="176"/>
      <c r="B59" s="162"/>
      <c r="C59" s="144"/>
      <c r="D59" s="144"/>
      <c r="E59" s="164"/>
      <c r="F59" s="166"/>
      <c r="G59" s="168"/>
      <c r="H59" s="169" t="str">
        <f>IF(OR(F59="",G59=""),"",F59*G59)</f>
      </c>
      <c r="I59" s="172" t="str">
        <f>IF(H59="","",IF(SUM($H$6:$H$200)=0,"",H59/SUM($H$6:$H$200)))</f>
      </c>
      <c r="J59" s="174" t="str">
        <f>IF(E59="","",TODAY()-E59)</f>
      </c>
      <c r="K59" s="75" t="str">
        <f>IF(J59="","",IF(J59&lt;='Hlavní nastavení'!$A$6,'Hlavní nastavení'!$B$6,IF(J59&lt;='Hlavní nastavení'!$A$7,'Hlavní nastavení'!$B$7,IF(J59&lt;='Hlavní nastavení'!$A$8,'Hlavní nastavení'!$B$8,IF(J59&lt;='Hlavní nastavení'!$A$9,'Hlavní nastavení'!$B$9,'Hlavní nastavení'!$B$10)))))</f>
      </c>
      <c r="L59" s="76" t="str">
        <f>IF(K59="","",IF(K59='Hlavní nastavení'!$B$10,'Hlavní nastavení'!$C$10,IF(OR(K59='Hlavní nastavení'!$B$6,K59='Hlavní nastavení'!$B$7),'Hlavní nastavení'!$C$6,IF(K59='Hlavní nastavení'!$B$8,'Hlavní nastavení'!$C$8,'Hlavní nastavení'!$C$9))))</f>
      </c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20" customHeight="true">
      <c r="A60" s="176"/>
      <c r="B60" s="162"/>
      <c r="C60" s="144"/>
      <c r="D60" s="144"/>
      <c r="E60" s="164"/>
      <c r="F60" s="166"/>
      <c r="G60" s="168"/>
      <c r="H60" s="169" t="str">
        <f>IF(OR(F60="",G60=""),"",F60*G60)</f>
      </c>
      <c r="I60" s="172" t="str">
        <f>IF(H60="","",IF(SUM($H$6:$H$200)=0,"",H60/SUM($H$6:$H$200)))</f>
      </c>
      <c r="J60" s="174" t="str">
        <f>IF(E60="","",TODAY()-E60)</f>
      </c>
      <c r="K60" s="75" t="str">
        <f>IF(J60="","",IF(J60&lt;='Hlavní nastavení'!$A$6,'Hlavní nastavení'!$B$6,IF(J60&lt;='Hlavní nastavení'!$A$7,'Hlavní nastavení'!$B$7,IF(J60&lt;='Hlavní nastavení'!$A$8,'Hlavní nastavení'!$B$8,IF(J60&lt;='Hlavní nastavení'!$A$9,'Hlavní nastavení'!$B$9,'Hlavní nastavení'!$B$10)))))</f>
      </c>
      <c r="L60" s="76" t="str">
        <f>IF(K60="","",IF(K60='Hlavní nastavení'!$B$10,'Hlavní nastavení'!$C$10,IF(OR(K60='Hlavní nastavení'!$B$6,K60='Hlavní nastavení'!$B$7),'Hlavní nastavení'!$C$6,IF(K60='Hlavní nastavení'!$B$8,'Hlavní nastavení'!$C$8,'Hlavní nastavení'!$C$9))))</f>
      </c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20" customHeight="true">
      <c r="A61" s="176"/>
      <c r="B61" s="162"/>
      <c r="C61" s="144"/>
      <c r="D61" s="144"/>
      <c r="E61" s="164"/>
      <c r="F61" s="166"/>
      <c r="G61" s="168"/>
      <c r="H61" s="169" t="str">
        <f>IF(OR(F61="",G61=""),"",F61*G61)</f>
      </c>
      <c r="I61" s="172" t="str">
        <f>IF(H61="","",IF(SUM($H$6:$H$200)=0,"",H61/SUM($H$6:$H$200)))</f>
      </c>
      <c r="J61" s="174" t="str">
        <f>IF(E61="","",TODAY()-E61)</f>
      </c>
      <c r="K61" s="75" t="str">
        <f>IF(J61="","",IF(J61&lt;='Hlavní nastavení'!$A$6,'Hlavní nastavení'!$B$6,IF(J61&lt;='Hlavní nastavení'!$A$7,'Hlavní nastavení'!$B$7,IF(J61&lt;='Hlavní nastavení'!$A$8,'Hlavní nastavení'!$B$8,IF(J61&lt;='Hlavní nastavení'!$A$9,'Hlavní nastavení'!$B$9,'Hlavní nastavení'!$B$10)))))</f>
      </c>
      <c r="L61" s="76" t="str">
        <f>IF(K61="","",IF(K61='Hlavní nastavení'!$B$10,'Hlavní nastavení'!$C$10,IF(OR(K61='Hlavní nastavení'!$B$6,K61='Hlavní nastavení'!$B$7),'Hlavní nastavení'!$C$6,IF(K61='Hlavní nastavení'!$B$8,'Hlavní nastavení'!$C$8,'Hlavní nastavení'!$C$9))))</f>
      </c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20" customHeight="true">
      <c r="A62" s="176"/>
      <c r="B62" s="162"/>
      <c r="C62" s="144"/>
      <c r="D62" s="144"/>
      <c r="E62" s="164"/>
      <c r="F62" s="166"/>
      <c r="G62" s="168"/>
      <c r="H62" s="169" t="str">
        <f>IF(OR(F62="",G62=""),"",F62*G62)</f>
      </c>
      <c r="I62" s="172" t="str">
        <f>IF(H62="","",IF(SUM($H$6:$H$200)=0,"",H62/SUM($H$6:$H$200)))</f>
      </c>
      <c r="J62" s="174" t="str">
        <f>IF(E62="","",TODAY()-E62)</f>
      </c>
      <c r="K62" s="75" t="str">
        <f>IF(J62="","",IF(J62&lt;='Hlavní nastavení'!$A$6,'Hlavní nastavení'!$B$6,IF(J62&lt;='Hlavní nastavení'!$A$7,'Hlavní nastavení'!$B$7,IF(J62&lt;='Hlavní nastavení'!$A$8,'Hlavní nastavení'!$B$8,IF(J62&lt;='Hlavní nastavení'!$A$9,'Hlavní nastavení'!$B$9,'Hlavní nastavení'!$B$10)))))</f>
      </c>
      <c r="L62" s="76" t="str">
        <f>IF(K62="","",IF(K62='Hlavní nastavení'!$B$10,'Hlavní nastavení'!$C$10,IF(OR(K62='Hlavní nastavení'!$B$6,K62='Hlavní nastavení'!$B$7),'Hlavní nastavení'!$C$6,IF(K62='Hlavní nastavení'!$B$8,'Hlavní nastavení'!$C$8,'Hlavní nastavení'!$C$9))))</f>
      </c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20" customHeight="true">
      <c r="A63" s="176"/>
      <c r="B63" s="162"/>
      <c r="C63" s="144"/>
      <c r="D63" s="144"/>
      <c r="E63" s="164"/>
      <c r="F63" s="166"/>
      <c r="G63" s="168"/>
      <c r="H63" s="169" t="str">
        <f>IF(OR(F63="",G63=""),"",F63*G63)</f>
      </c>
      <c r="I63" s="172" t="str">
        <f>IF(H63="","",IF(SUM($H$6:$H$200)=0,"",H63/SUM($H$6:$H$200)))</f>
      </c>
      <c r="J63" s="174" t="str">
        <f>IF(E63="","",TODAY()-E63)</f>
      </c>
      <c r="K63" s="75" t="str">
        <f>IF(J63="","",IF(J63&lt;='Hlavní nastavení'!$A$6,'Hlavní nastavení'!$B$6,IF(J63&lt;='Hlavní nastavení'!$A$7,'Hlavní nastavení'!$B$7,IF(J63&lt;='Hlavní nastavení'!$A$8,'Hlavní nastavení'!$B$8,IF(J63&lt;='Hlavní nastavení'!$A$9,'Hlavní nastavení'!$B$9,'Hlavní nastavení'!$B$10)))))</f>
      </c>
      <c r="L63" s="76" t="str">
        <f>IF(K63="","",IF(K63='Hlavní nastavení'!$B$10,'Hlavní nastavení'!$C$10,IF(OR(K63='Hlavní nastavení'!$B$6,K63='Hlavní nastavení'!$B$7),'Hlavní nastavení'!$C$6,IF(K63='Hlavní nastavení'!$B$8,'Hlavní nastavení'!$C$8,'Hlavní nastavení'!$C$9))))</f>
      </c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20" customHeight="true">
      <c r="A64" s="176"/>
      <c r="B64" s="162"/>
      <c r="C64" s="144"/>
      <c r="D64" s="144"/>
      <c r="E64" s="164"/>
      <c r="F64" s="166"/>
      <c r="G64" s="168"/>
      <c r="H64" s="169" t="str">
        <f>IF(OR(F64="",G64=""),"",F64*G64)</f>
      </c>
      <c r="I64" s="172" t="str">
        <f>IF(H64="","",IF(SUM($H$6:$H$200)=0,"",H64/SUM($H$6:$H$200)))</f>
      </c>
      <c r="J64" s="174" t="str">
        <f>IF(E64="","",TODAY()-E64)</f>
      </c>
      <c r="K64" s="75" t="str">
        <f>IF(J64="","",IF(J64&lt;='Hlavní nastavení'!$A$6,'Hlavní nastavení'!$B$6,IF(J64&lt;='Hlavní nastavení'!$A$7,'Hlavní nastavení'!$B$7,IF(J64&lt;='Hlavní nastavení'!$A$8,'Hlavní nastavení'!$B$8,IF(J64&lt;='Hlavní nastavení'!$A$9,'Hlavní nastavení'!$B$9,'Hlavní nastavení'!$B$10)))))</f>
      </c>
      <c r="L64" s="76" t="str">
        <f>IF(K64="","",IF(K64='Hlavní nastavení'!$B$10,'Hlavní nastavení'!$C$10,IF(OR(K64='Hlavní nastavení'!$B$6,K64='Hlavní nastavení'!$B$7),'Hlavní nastavení'!$C$6,IF(K64='Hlavní nastavení'!$B$8,'Hlavní nastavení'!$C$8,'Hlavní nastavení'!$C$9))))</f>
      </c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20" customHeight="true">
      <c r="A65" s="176"/>
      <c r="B65" s="162"/>
      <c r="C65" s="144"/>
      <c r="D65" s="144"/>
      <c r="E65" s="164"/>
      <c r="F65" s="166"/>
      <c r="G65" s="168"/>
      <c r="H65" s="169" t="str">
        <f>IF(OR(F65="",G65=""),"",F65*G65)</f>
      </c>
      <c r="I65" s="172" t="str">
        <f>IF(H65="","",IF(SUM($H$6:$H$200)=0,"",H65/SUM($H$6:$H$200)))</f>
      </c>
      <c r="J65" s="174" t="str">
        <f>IF(E65="","",TODAY()-E65)</f>
      </c>
      <c r="K65" s="75" t="str">
        <f>IF(J65="","",IF(J65&lt;='Hlavní nastavení'!$A$6,'Hlavní nastavení'!$B$6,IF(J65&lt;='Hlavní nastavení'!$A$7,'Hlavní nastavení'!$B$7,IF(J65&lt;='Hlavní nastavení'!$A$8,'Hlavní nastavení'!$B$8,IF(J65&lt;='Hlavní nastavení'!$A$9,'Hlavní nastavení'!$B$9,'Hlavní nastavení'!$B$10)))))</f>
      </c>
      <c r="L65" s="76" t="str">
        <f>IF(K65="","",IF(K65='Hlavní nastavení'!$B$10,'Hlavní nastavení'!$C$10,IF(OR(K65='Hlavní nastavení'!$B$6,K65='Hlavní nastavení'!$B$7),'Hlavní nastavení'!$C$6,IF(K65='Hlavní nastavení'!$B$8,'Hlavní nastavení'!$C$8,'Hlavní nastavení'!$C$9))))</f>
      </c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20" customHeight="true">
      <c r="A66" s="176"/>
      <c r="B66" s="162"/>
      <c r="C66" s="144"/>
      <c r="D66" s="144"/>
      <c r="E66" s="164"/>
      <c r="F66" s="166"/>
      <c r="G66" s="168"/>
      <c r="H66" s="169" t="str">
        <f>IF(OR(F66="",G66=""),"",F66*G66)</f>
      </c>
      <c r="I66" s="172" t="str">
        <f>IF(H66="","",IF(SUM($H$6:$H$200)=0,"",H66/SUM($H$6:$H$200)))</f>
      </c>
      <c r="J66" s="174" t="str">
        <f>IF(E66="","",TODAY()-E66)</f>
      </c>
      <c r="K66" s="75" t="str">
        <f>IF(J66="","",IF(J66&lt;='Hlavní nastavení'!$A$6,'Hlavní nastavení'!$B$6,IF(J66&lt;='Hlavní nastavení'!$A$7,'Hlavní nastavení'!$B$7,IF(J66&lt;='Hlavní nastavení'!$A$8,'Hlavní nastavení'!$B$8,IF(J66&lt;='Hlavní nastavení'!$A$9,'Hlavní nastavení'!$B$9,'Hlavní nastavení'!$B$10)))))</f>
      </c>
      <c r="L66" s="76" t="str">
        <f>IF(K66="","",IF(K66='Hlavní nastavení'!$B$10,'Hlavní nastavení'!$C$10,IF(OR(K66='Hlavní nastavení'!$B$6,K66='Hlavní nastavení'!$B$7),'Hlavní nastavení'!$C$6,IF(K66='Hlavní nastavení'!$B$8,'Hlavní nastavení'!$C$8,'Hlavní nastavení'!$C$9))))</f>
      </c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20" customHeight="true">
      <c r="A67" s="176"/>
      <c r="B67" s="162"/>
      <c r="C67" s="144"/>
      <c r="D67" s="144"/>
      <c r="E67" s="164"/>
      <c r="F67" s="166"/>
      <c r="G67" s="168"/>
      <c r="H67" s="169" t="str">
        <f>IF(OR(F67="",G67=""),"",F67*G67)</f>
      </c>
      <c r="I67" s="172" t="str">
        <f>IF(H67="","",IF(SUM($H$6:$H$200)=0,"",H67/SUM($H$6:$H$200)))</f>
      </c>
      <c r="J67" s="174" t="str">
        <f>IF(E67="","",TODAY()-E67)</f>
      </c>
      <c r="K67" s="75" t="str">
        <f>IF(J67="","",IF(J67&lt;='Hlavní nastavení'!$A$6,'Hlavní nastavení'!$B$6,IF(J67&lt;='Hlavní nastavení'!$A$7,'Hlavní nastavení'!$B$7,IF(J67&lt;='Hlavní nastavení'!$A$8,'Hlavní nastavení'!$B$8,IF(J67&lt;='Hlavní nastavení'!$A$9,'Hlavní nastavení'!$B$9,'Hlavní nastavení'!$B$10)))))</f>
      </c>
      <c r="L67" s="76" t="str">
        <f>IF(K67="","",IF(K67='Hlavní nastavení'!$B$10,'Hlavní nastavení'!$C$10,IF(OR(K67='Hlavní nastavení'!$B$6,K67='Hlavní nastavení'!$B$7),'Hlavní nastavení'!$C$6,IF(K67='Hlavní nastavení'!$B$8,'Hlavní nastavení'!$C$8,'Hlavní nastavení'!$C$9))))</f>
      </c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20" customHeight="true">
      <c r="A68" s="176"/>
      <c r="B68" s="162"/>
      <c r="C68" s="144"/>
      <c r="D68" s="144"/>
      <c r="E68" s="164"/>
      <c r="F68" s="166"/>
      <c r="G68" s="168"/>
      <c r="H68" s="169" t="str">
        <f>IF(OR(F68="",G68=""),"",F68*G68)</f>
      </c>
      <c r="I68" s="172" t="str">
        <f>IF(H68="","",IF(SUM($H$6:$H$200)=0,"",H68/SUM($H$6:$H$200)))</f>
      </c>
      <c r="J68" s="174" t="str">
        <f>IF(E68="","",TODAY()-E68)</f>
      </c>
      <c r="K68" s="75" t="str">
        <f>IF(J68="","",IF(J68&lt;='Hlavní nastavení'!$A$6,'Hlavní nastavení'!$B$6,IF(J68&lt;='Hlavní nastavení'!$A$7,'Hlavní nastavení'!$B$7,IF(J68&lt;='Hlavní nastavení'!$A$8,'Hlavní nastavení'!$B$8,IF(J68&lt;='Hlavní nastavení'!$A$9,'Hlavní nastavení'!$B$9,'Hlavní nastavení'!$B$10)))))</f>
      </c>
      <c r="L68" s="76" t="str">
        <f>IF(K68="","",IF(K68='Hlavní nastavení'!$B$10,'Hlavní nastavení'!$C$10,IF(OR(K68='Hlavní nastavení'!$B$6,K68='Hlavní nastavení'!$B$7),'Hlavní nastavení'!$C$6,IF(K68='Hlavní nastavení'!$B$8,'Hlavní nastavení'!$C$8,'Hlavní nastavení'!$C$9))))</f>
      </c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20" customHeight="true">
      <c r="A69" s="176"/>
      <c r="B69" s="162"/>
      <c r="C69" s="144"/>
      <c r="D69" s="144"/>
      <c r="E69" s="164"/>
      <c r="F69" s="166"/>
      <c r="G69" s="168"/>
      <c r="H69" s="169" t="str">
        <f>IF(OR(F69="",G69=""),"",F69*G69)</f>
      </c>
      <c r="I69" s="172" t="str">
        <f>IF(H69="","",IF(SUM($H$6:$H$200)=0,"",H69/SUM($H$6:$H$200)))</f>
      </c>
      <c r="J69" s="174" t="str">
        <f>IF(E69="","",TODAY()-E69)</f>
      </c>
      <c r="K69" s="75" t="str">
        <f>IF(J69="","",IF(J69&lt;='Hlavní nastavení'!$A$6,'Hlavní nastavení'!$B$6,IF(J69&lt;='Hlavní nastavení'!$A$7,'Hlavní nastavení'!$B$7,IF(J69&lt;='Hlavní nastavení'!$A$8,'Hlavní nastavení'!$B$8,IF(J69&lt;='Hlavní nastavení'!$A$9,'Hlavní nastavení'!$B$9,'Hlavní nastavení'!$B$10)))))</f>
      </c>
      <c r="L69" s="76" t="str">
        <f>IF(K69="","",IF(K69='Hlavní nastavení'!$B$10,'Hlavní nastavení'!$C$10,IF(OR(K69='Hlavní nastavení'!$B$6,K69='Hlavní nastavení'!$B$7),'Hlavní nastavení'!$C$6,IF(K69='Hlavní nastavení'!$B$8,'Hlavní nastavení'!$C$8,'Hlavní nastavení'!$C$9))))</f>
      </c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20" customHeight="true">
      <c r="A70" s="176"/>
      <c r="B70" s="162"/>
      <c r="C70" s="144"/>
      <c r="D70" s="144"/>
      <c r="E70" s="164"/>
      <c r="F70" s="166"/>
      <c r="G70" s="168"/>
      <c r="H70" s="169" t="str">
        <f>IF(OR(F70="",G70=""),"",F70*G70)</f>
      </c>
      <c r="I70" s="172" t="str">
        <f>IF(H70="","",IF(SUM($H$6:$H$200)=0,"",H70/SUM($H$6:$H$200)))</f>
      </c>
      <c r="J70" s="174" t="str">
        <f>IF(E70="","",TODAY()-E70)</f>
      </c>
      <c r="K70" s="75" t="str">
        <f>IF(J70="","",IF(J70&lt;='Hlavní nastavení'!$A$6,'Hlavní nastavení'!$B$6,IF(J70&lt;='Hlavní nastavení'!$A$7,'Hlavní nastavení'!$B$7,IF(J70&lt;='Hlavní nastavení'!$A$8,'Hlavní nastavení'!$B$8,IF(J70&lt;='Hlavní nastavení'!$A$9,'Hlavní nastavení'!$B$9,'Hlavní nastavení'!$B$10)))))</f>
      </c>
      <c r="L70" s="76" t="str">
        <f>IF(K70="","",IF(K70='Hlavní nastavení'!$B$10,'Hlavní nastavení'!$C$10,IF(OR(K70='Hlavní nastavení'!$B$6,K70='Hlavní nastavení'!$B$7),'Hlavní nastavení'!$C$6,IF(K70='Hlavní nastavení'!$B$8,'Hlavní nastavení'!$C$8,'Hlavní nastavení'!$C$9))))</f>
      </c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20" customHeight="true">
      <c r="A71" s="176"/>
      <c r="B71" s="162"/>
      <c r="C71" s="144"/>
      <c r="D71" s="144"/>
      <c r="E71" s="164"/>
      <c r="F71" s="166"/>
      <c r="G71" s="168"/>
      <c r="H71" s="169" t="str">
        <f>IF(OR(F71="",G71=""),"",F71*G71)</f>
      </c>
      <c r="I71" s="172" t="str">
        <f>IF(H71="","",IF(SUM($H$6:$H$200)=0,"",H71/SUM($H$6:$H$200)))</f>
      </c>
      <c r="J71" s="174" t="str">
        <f>IF(E71="","",TODAY()-E71)</f>
      </c>
      <c r="K71" s="75" t="str">
        <f>IF(J71="","",IF(J71&lt;='Hlavní nastavení'!$A$6,'Hlavní nastavení'!$B$6,IF(J71&lt;='Hlavní nastavení'!$A$7,'Hlavní nastavení'!$B$7,IF(J71&lt;='Hlavní nastavení'!$A$8,'Hlavní nastavení'!$B$8,IF(J71&lt;='Hlavní nastavení'!$A$9,'Hlavní nastavení'!$B$9,'Hlavní nastavení'!$B$10)))))</f>
      </c>
      <c r="L71" s="76" t="str">
        <f>IF(K71="","",IF(K71='Hlavní nastavení'!$B$10,'Hlavní nastavení'!$C$10,IF(OR(K71='Hlavní nastavení'!$B$6,K71='Hlavní nastavení'!$B$7),'Hlavní nastavení'!$C$6,IF(K71='Hlavní nastavení'!$B$8,'Hlavní nastavení'!$C$8,'Hlavní nastavení'!$C$9))))</f>
      </c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20" customHeight="true">
      <c r="A72" s="176"/>
      <c r="B72" s="162"/>
      <c r="C72" s="144"/>
      <c r="D72" s="144"/>
      <c r="E72" s="164"/>
      <c r="F72" s="166"/>
      <c r="G72" s="168"/>
      <c r="H72" s="169" t="str">
        <f>IF(OR(F72="",G72=""),"",F72*G72)</f>
      </c>
      <c r="I72" s="172" t="str">
        <f>IF(H72="","",IF(SUM($H$6:$H$200)=0,"",H72/SUM($H$6:$H$200)))</f>
      </c>
      <c r="J72" s="174" t="str">
        <f>IF(E72="","",TODAY()-E72)</f>
      </c>
      <c r="K72" s="75" t="str">
        <f>IF(J72="","",IF(J72&lt;='Hlavní nastavení'!$A$6,'Hlavní nastavení'!$B$6,IF(J72&lt;='Hlavní nastavení'!$A$7,'Hlavní nastavení'!$B$7,IF(J72&lt;='Hlavní nastavení'!$A$8,'Hlavní nastavení'!$B$8,IF(J72&lt;='Hlavní nastavení'!$A$9,'Hlavní nastavení'!$B$9,'Hlavní nastavení'!$B$10)))))</f>
      </c>
      <c r="L72" s="76" t="str">
        <f>IF(K72="","",IF(K72='Hlavní nastavení'!$B$10,'Hlavní nastavení'!$C$10,IF(OR(K72='Hlavní nastavení'!$B$6,K72='Hlavní nastavení'!$B$7),'Hlavní nastavení'!$C$6,IF(K72='Hlavní nastavení'!$B$8,'Hlavní nastavení'!$C$8,'Hlavní nastavení'!$C$9))))</f>
      </c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20" customHeight="true">
      <c r="A73" s="176"/>
      <c r="B73" s="162"/>
      <c r="C73" s="144"/>
      <c r="D73" s="144"/>
      <c r="E73" s="164"/>
      <c r="F73" s="166"/>
      <c r="G73" s="168"/>
      <c r="H73" s="169" t="str">
        <f>IF(OR(F73="",G73=""),"",F73*G73)</f>
      </c>
      <c r="I73" s="172" t="str">
        <f>IF(H73="","",IF(SUM($H$6:$H$200)=0,"",H73/SUM($H$6:$H$200)))</f>
      </c>
      <c r="J73" s="174" t="str">
        <f>IF(E73="","",TODAY()-E73)</f>
      </c>
      <c r="K73" s="75" t="str">
        <f>IF(J73="","",IF(J73&lt;='Hlavní nastavení'!$A$6,'Hlavní nastavení'!$B$6,IF(J73&lt;='Hlavní nastavení'!$A$7,'Hlavní nastavení'!$B$7,IF(J73&lt;='Hlavní nastavení'!$A$8,'Hlavní nastavení'!$B$8,IF(J73&lt;='Hlavní nastavení'!$A$9,'Hlavní nastavení'!$B$9,'Hlavní nastavení'!$B$10)))))</f>
      </c>
      <c r="L73" s="76" t="str">
        <f>IF(K73="","",IF(K73='Hlavní nastavení'!$B$10,'Hlavní nastavení'!$C$10,IF(OR(K73='Hlavní nastavení'!$B$6,K73='Hlavní nastavení'!$B$7),'Hlavní nastavení'!$C$6,IF(K73='Hlavní nastavení'!$B$8,'Hlavní nastavení'!$C$8,'Hlavní nastavení'!$C$9))))</f>
      </c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20" customHeight="true">
      <c r="A74" s="176"/>
      <c r="B74" s="162"/>
      <c r="C74" s="144"/>
      <c r="D74" s="144"/>
      <c r="E74" s="164"/>
      <c r="F74" s="166"/>
      <c r="G74" s="168"/>
      <c r="H74" s="169" t="str">
        <f>IF(OR(F74="",G74=""),"",F74*G74)</f>
      </c>
      <c r="I74" s="172" t="str">
        <f>IF(H74="","",IF(SUM($H$6:$H$200)=0,"",H74/SUM($H$6:$H$200)))</f>
      </c>
      <c r="J74" s="174" t="str">
        <f>IF(E74="","",TODAY()-E74)</f>
      </c>
      <c r="K74" s="75" t="str">
        <f>IF(J74="","",IF(J74&lt;='Hlavní nastavení'!$A$6,'Hlavní nastavení'!$B$6,IF(J74&lt;='Hlavní nastavení'!$A$7,'Hlavní nastavení'!$B$7,IF(J74&lt;='Hlavní nastavení'!$A$8,'Hlavní nastavení'!$B$8,IF(J74&lt;='Hlavní nastavení'!$A$9,'Hlavní nastavení'!$B$9,'Hlavní nastavení'!$B$10)))))</f>
      </c>
      <c r="L74" s="76" t="str">
        <f>IF(K74="","",IF(K74='Hlavní nastavení'!$B$10,'Hlavní nastavení'!$C$10,IF(OR(K74='Hlavní nastavení'!$B$6,K74='Hlavní nastavení'!$B$7),'Hlavní nastavení'!$C$6,IF(K74='Hlavní nastavení'!$B$8,'Hlavní nastavení'!$C$8,'Hlavní nastavení'!$C$9))))</f>
      </c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20" customHeight="true">
      <c r="A75" s="176"/>
      <c r="B75" s="162"/>
      <c r="C75" s="144"/>
      <c r="D75" s="144"/>
      <c r="E75" s="164"/>
      <c r="F75" s="166"/>
      <c r="G75" s="168"/>
      <c r="H75" s="169" t="str">
        <f>IF(OR(F75="",G75=""),"",F75*G75)</f>
      </c>
      <c r="I75" s="172" t="str">
        <f>IF(H75="","",IF(SUM($H$6:$H$200)=0,"",H75/SUM($H$6:$H$200)))</f>
      </c>
      <c r="J75" s="174" t="str">
        <f>IF(E75="","",TODAY()-E75)</f>
      </c>
      <c r="K75" s="75" t="str">
        <f>IF(J75="","",IF(J75&lt;='Hlavní nastavení'!$A$6,'Hlavní nastavení'!$B$6,IF(J75&lt;='Hlavní nastavení'!$A$7,'Hlavní nastavení'!$B$7,IF(J75&lt;='Hlavní nastavení'!$A$8,'Hlavní nastavení'!$B$8,IF(J75&lt;='Hlavní nastavení'!$A$9,'Hlavní nastavení'!$B$9,'Hlavní nastavení'!$B$10)))))</f>
      </c>
      <c r="L75" s="76" t="str">
        <f>IF(K75="","",IF(K75='Hlavní nastavení'!$B$10,'Hlavní nastavení'!$C$10,IF(OR(K75='Hlavní nastavení'!$B$6,K75='Hlavní nastavení'!$B$7),'Hlavní nastavení'!$C$6,IF(K75='Hlavní nastavení'!$B$8,'Hlavní nastavení'!$C$8,'Hlavní nastavení'!$C$9))))</f>
      </c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20" customHeight="true">
      <c r="A76" s="176"/>
      <c r="B76" s="162"/>
      <c r="C76" s="144"/>
      <c r="D76" s="144"/>
      <c r="E76" s="164"/>
      <c r="F76" s="166"/>
      <c r="G76" s="168"/>
      <c r="H76" s="169" t="str">
        <f>IF(OR(F76="",G76=""),"",F76*G76)</f>
      </c>
      <c r="I76" s="172" t="str">
        <f>IF(H76="","",IF(SUM($H$6:$H$200)=0,"",H76/SUM($H$6:$H$200)))</f>
      </c>
      <c r="J76" s="174" t="str">
        <f>IF(E76="","",TODAY()-E76)</f>
      </c>
      <c r="K76" s="75" t="str">
        <f>IF(J76="","",IF(J76&lt;='Hlavní nastavení'!$A$6,'Hlavní nastavení'!$B$6,IF(J76&lt;='Hlavní nastavení'!$A$7,'Hlavní nastavení'!$B$7,IF(J76&lt;='Hlavní nastavení'!$A$8,'Hlavní nastavení'!$B$8,IF(J76&lt;='Hlavní nastavení'!$A$9,'Hlavní nastavení'!$B$9,'Hlavní nastavení'!$B$10)))))</f>
      </c>
      <c r="L76" s="76" t="str">
        <f>IF(K76="","",IF(K76='Hlavní nastavení'!$B$10,'Hlavní nastavení'!$C$10,IF(OR(K76='Hlavní nastavení'!$B$6,K76='Hlavní nastavení'!$B$7),'Hlavní nastavení'!$C$6,IF(K76='Hlavní nastavení'!$B$8,'Hlavní nastavení'!$C$8,'Hlavní nastavení'!$C$9))))</f>
      </c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20" customHeight="true">
      <c r="A77" s="176"/>
      <c r="B77" s="162"/>
      <c r="C77" s="144"/>
      <c r="D77" s="144"/>
      <c r="E77" s="164"/>
      <c r="F77" s="166"/>
      <c r="G77" s="168"/>
      <c r="H77" s="169" t="str">
        <f>IF(OR(F77="",G77=""),"",F77*G77)</f>
      </c>
      <c r="I77" s="172" t="str">
        <f>IF(H77="","",IF(SUM($H$6:$H$200)=0,"",H77/SUM($H$6:$H$200)))</f>
      </c>
      <c r="J77" s="174" t="str">
        <f>IF(E77="","",TODAY()-E77)</f>
      </c>
      <c r="K77" s="75" t="str">
        <f>IF(J77="","",IF(J77&lt;='Hlavní nastavení'!$A$6,'Hlavní nastavení'!$B$6,IF(J77&lt;='Hlavní nastavení'!$A$7,'Hlavní nastavení'!$B$7,IF(J77&lt;='Hlavní nastavení'!$A$8,'Hlavní nastavení'!$B$8,IF(J77&lt;='Hlavní nastavení'!$A$9,'Hlavní nastavení'!$B$9,'Hlavní nastavení'!$B$10)))))</f>
      </c>
      <c r="L77" s="76" t="str">
        <f>IF(K77="","",IF(K77='Hlavní nastavení'!$B$10,'Hlavní nastavení'!$C$10,IF(OR(K77='Hlavní nastavení'!$B$6,K77='Hlavní nastavení'!$B$7),'Hlavní nastavení'!$C$6,IF(K77='Hlavní nastavení'!$B$8,'Hlavní nastavení'!$C$8,'Hlavní nastavení'!$C$9))))</f>
      </c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20" customHeight="true">
      <c r="A78" s="176"/>
      <c r="B78" s="162"/>
      <c r="C78" s="144"/>
      <c r="D78" s="144"/>
      <c r="E78" s="164"/>
      <c r="F78" s="166"/>
      <c r="G78" s="168"/>
      <c r="H78" s="169" t="str">
        <f>IF(OR(F78="",G78=""),"",F78*G78)</f>
      </c>
      <c r="I78" s="172" t="str">
        <f>IF(H78="","",IF(SUM($H$6:$H$200)=0,"",H78/SUM($H$6:$H$200)))</f>
      </c>
      <c r="J78" s="174" t="str">
        <f>IF(E78="","",TODAY()-E78)</f>
      </c>
      <c r="K78" s="75" t="str">
        <f>IF(J78="","",IF(J78&lt;='Hlavní nastavení'!$A$6,'Hlavní nastavení'!$B$6,IF(J78&lt;='Hlavní nastavení'!$A$7,'Hlavní nastavení'!$B$7,IF(J78&lt;='Hlavní nastavení'!$A$8,'Hlavní nastavení'!$B$8,IF(J78&lt;='Hlavní nastavení'!$A$9,'Hlavní nastavení'!$B$9,'Hlavní nastavení'!$B$10)))))</f>
      </c>
      <c r="L78" s="76" t="str">
        <f>IF(K78="","",IF(K78='Hlavní nastavení'!$B$10,'Hlavní nastavení'!$C$10,IF(OR(K78='Hlavní nastavení'!$B$6,K78='Hlavní nastavení'!$B$7),'Hlavní nastavení'!$C$6,IF(K78='Hlavní nastavení'!$B$8,'Hlavní nastavení'!$C$8,'Hlavní nastavení'!$C$9))))</f>
      </c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20" customHeight="true">
      <c r="A79" s="176"/>
      <c r="B79" s="162"/>
      <c r="C79" s="144"/>
      <c r="D79" s="144"/>
      <c r="E79" s="164"/>
      <c r="F79" s="166"/>
      <c r="G79" s="168"/>
      <c r="H79" s="169" t="str">
        <f>IF(OR(F79="",G79=""),"",F79*G79)</f>
      </c>
      <c r="I79" s="172" t="str">
        <f>IF(H79="","",IF(SUM($H$6:$H$200)=0,"",H79/SUM($H$6:$H$200)))</f>
      </c>
      <c r="J79" s="174" t="str">
        <f>IF(E79="","",TODAY()-E79)</f>
      </c>
      <c r="K79" s="75" t="str">
        <f>IF(J79="","",IF(J79&lt;='Hlavní nastavení'!$A$6,'Hlavní nastavení'!$B$6,IF(J79&lt;='Hlavní nastavení'!$A$7,'Hlavní nastavení'!$B$7,IF(J79&lt;='Hlavní nastavení'!$A$8,'Hlavní nastavení'!$B$8,IF(J79&lt;='Hlavní nastavení'!$A$9,'Hlavní nastavení'!$B$9,'Hlavní nastavení'!$B$10)))))</f>
      </c>
      <c r="L79" s="76" t="str">
        <f>IF(K79="","",IF(K79='Hlavní nastavení'!$B$10,'Hlavní nastavení'!$C$10,IF(OR(K79='Hlavní nastavení'!$B$6,K79='Hlavní nastavení'!$B$7),'Hlavní nastavení'!$C$6,IF(K79='Hlavní nastavení'!$B$8,'Hlavní nastavení'!$C$8,'Hlavní nastavení'!$C$9))))</f>
      </c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20" customHeight="true">
      <c r="A80" s="176"/>
      <c r="B80" s="162"/>
      <c r="C80" s="144"/>
      <c r="D80" s="144"/>
      <c r="E80" s="164"/>
      <c r="F80" s="166"/>
      <c r="G80" s="168"/>
      <c r="H80" s="169" t="str">
        <f>IF(OR(F80="",G80=""),"",F80*G80)</f>
      </c>
      <c r="I80" s="172" t="str">
        <f>IF(H80="","",IF(SUM($H$6:$H$200)=0,"",H80/SUM($H$6:$H$200)))</f>
      </c>
      <c r="J80" s="174" t="str">
        <f>IF(E80="","",TODAY()-E80)</f>
      </c>
      <c r="K80" s="75" t="str">
        <f>IF(J80="","",IF(J80&lt;='Hlavní nastavení'!$A$6,'Hlavní nastavení'!$B$6,IF(J80&lt;='Hlavní nastavení'!$A$7,'Hlavní nastavení'!$B$7,IF(J80&lt;='Hlavní nastavení'!$A$8,'Hlavní nastavení'!$B$8,IF(J80&lt;='Hlavní nastavení'!$A$9,'Hlavní nastavení'!$B$9,'Hlavní nastavení'!$B$10)))))</f>
      </c>
      <c r="L80" s="76" t="str">
        <f>IF(K80="","",IF(K80='Hlavní nastavení'!$B$10,'Hlavní nastavení'!$C$10,IF(OR(K80='Hlavní nastavení'!$B$6,K80='Hlavní nastavení'!$B$7),'Hlavní nastavení'!$C$6,IF(K80='Hlavní nastavení'!$B$8,'Hlavní nastavení'!$C$8,'Hlavní nastavení'!$C$9))))</f>
      </c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20" customHeight="true">
      <c r="A81" s="176"/>
      <c r="B81" s="162"/>
      <c r="C81" s="144"/>
      <c r="D81" s="144"/>
      <c r="E81" s="164"/>
      <c r="F81" s="166"/>
      <c r="G81" s="168"/>
      <c r="H81" s="169" t="str">
        <f>IF(OR(F81="",G81=""),"",F81*G81)</f>
      </c>
      <c r="I81" s="172" t="str">
        <f>IF(H81="","",IF(SUM($H$6:$H$200)=0,"",H81/SUM($H$6:$H$200)))</f>
      </c>
      <c r="J81" s="174" t="str">
        <f>IF(E81="","",TODAY()-E81)</f>
      </c>
      <c r="K81" s="75" t="str">
        <f>IF(J81="","",IF(J81&lt;='Hlavní nastavení'!$A$6,'Hlavní nastavení'!$B$6,IF(J81&lt;='Hlavní nastavení'!$A$7,'Hlavní nastavení'!$B$7,IF(J81&lt;='Hlavní nastavení'!$A$8,'Hlavní nastavení'!$B$8,IF(J81&lt;='Hlavní nastavení'!$A$9,'Hlavní nastavení'!$B$9,'Hlavní nastavení'!$B$10)))))</f>
      </c>
      <c r="L81" s="76" t="str">
        <f>IF(K81="","",IF(K81='Hlavní nastavení'!$B$10,'Hlavní nastavení'!$C$10,IF(OR(K81='Hlavní nastavení'!$B$6,K81='Hlavní nastavení'!$B$7),'Hlavní nastavení'!$C$6,IF(K81='Hlavní nastavení'!$B$8,'Hlavní nastavení'!$C$8,'Hlavní nastavení'!$C$9))))</f>
      </c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20" customHeight="true">
      <c r="A82" s="176"/>
      <c r="B82" s="162"/>
      <c r="C82" s="144"/>
      <c r="D82" s="144"/>
      <c r="E82" s="164"/>
      <c r="F82" s="166"/>
      <c r="G82" s="168"/>
      <c r="H82" s="169" t="str">
        <f>IF(OR(F82="",G82=""),"",F82*G82)</f>
      </c>
      <c r="I82" s="172" t="str">
        <f>IF(H82="","",IF(SUM($H$6:$H$200)=0,"",H82/SUM($H$6:$H$200)))</f>
      </c>
      <c r="J82" s="174" t="str">
        <f>IF(E82="","",TODAY()-E82)</f>
      </c>
      <c r="K82" s="75" t="str">
        <f>IF(J82="","",IF(J82&lt;='Hlavní nastavení'!$A$6,'Hlavní nastavení'!$B$6,IF(J82&lt;='Hlavní nastavení'!$A$7,'Hlavní nastavení'!$B$7,IF(J82&lt;='Hlavní nastavení'!$A$8,'Hlavní nastavení'!$B$8,IF(J82&lt;='Hlavní nastavení'!$A$9,'Hlavní nastavení'!$B$9,'Hlavní nastavení'!$B$10)))))</f>
      </c>
      <c r="L82" s="76" t="str">
        <f>IF(K82="","",IF(K82='Hlavní nastavení'!$B$10,'Hlavní nastavení'!$C$10,IF(OR(K82='Hlavní nastavení'!$B$6,K82='Hlavní nastavení'!$B$7),'Hlavní nastavení'!$C$6,IF(K82='Hlavní nastavení'!$B$8,'Hlavní nastavení'!$C$8,'Hlavní nastavení'!$C$9))))</f>
      </c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20" customHeight="true">
      <c r="A83" s="176"/>
      <c r="B83" s="162"/>
      <c r="C83" s="144"/>
      <c r="D83" s="144"/>
      <c r="E83" s="164"/>
      <c r="F83" s="166"/>
      <c r="G83" s="168"/>
      <c r="H83" s="169" t="str">
        <f>IF(OR(F83="",G83=""),"",F83*G83)</f>
      </c>
      <c r="I83" s="172" t="str">
        <f>IF(H83="","",IF(SUM($H$6:$H$200)=0,"",H83/SUM($H$6:$H$200)))</f>
      </c>
      <c r="J83" s="174" t="str">
        <f>IF(E83="","",TODAY()-E83)</f>
      </c>
      <c r="K83" s="75" t="str">
        <f>IF(J83="","",IF(J83&lt;='Hlavní nastavení'!$A$6,'Hlavní nastavení'!$B$6,IF(J83&lt;='Hlavní nastavení'!$A$7,'Hlavní nastavení'!$B$7,IF(J83&lt;='Hlavní nastavení'!$A$8,'Hlavní nastavení'!$B$8,IF(J83&lt;='Hlavní nastavení'!$A$9,'Hlavní nastavení'!$B$9,'Hlavní nastavení'!$B$10)))))</f>
      </c>
      <c r="L83" s="76" t="str">
        <f>IF(K83="","",IF(K83='Hlavní nastavení'!$B$10,'Hlavní nastavení'!$C$10,IF(OR(K83='Hlavní nastavení'!$B$6,K83='Hlavní nastavení'!$B$7),'Hlavní nastavení'!$C$6,IF(K83='Hlavní nastavení'!$B$8,'Hlavní nastavení'!$C$8,'Hlavní nastavení'!$C$9))))</f>
      </c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20" customHeight="true">
      <c r="A84" s="176"/>
      <c r="B84" s="162"/>
      <c r="C84" s="144"/>
      <c r="D84" s="144"/>
      <c r="E84" s="164"/>
      <c r="F84" s="166"/>
      <c r="G84" s="168"/>
      <c r="H84" s="169" t="str">
        <f>IF(OR(F84="",G84=""),"",F84*G84)</f>
      </c>
      <c r="I84" s="172" t="str">
        <f>IF(H84="","",IF(SUM($H$6:$H$200)=0,"",H84/SUM($H$6:$H$200)))</f>
      </c>
      <c r="J84" s="174" t="str">
        <f>IF(E84="","",TODAY()-E84)</f>
      </c>
      <c r="K84" s="75" t="str">
        <f>IF(J84="","",IF(J84&lt;='Hlavní nastavení'!$A$6,'Hlavní nastavení'!$B$6,IF(J84&lt;='Hlavní nastavení'!$A$7,'Hlavní nastavení'!$B$7,IF(J84&lt;='Hlavní nastavení'!$A$8,'Hlavní nastavení'!$B$8,IF(J84&lt;='Hlavní nastavení'!$A$9,'Hlavní nastavení'!$B$9,'Hlavní nastavení'!$B$10)))))</f>
      </c>
      <c r="L84" s="76" t="str">
        <f>IF(K84="","",IF(K84='Hlavní nastavení'!$B$10,'Hlavní nastavení'!$C$10,IF(OR(K84='Hlavní nastavení'!$B$6,K84='Hlavní nastavení'!$B$7),'Hlavní nastavení'!$C$6,IF(K84='Hlavní nastavení'!$B$8,'Hlavní nastavení'!$C$8,'Hlavní nastavení'!$C$9))))</f>
      </c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20" customHeight="true">
      <c r="A85" s="176"/>
      <c r="B85" s="162"/>
      <c r="C85" s="144"/>
      <c r="D85" s="144"/>
      <c r="E85" s="164"/>
      <c r="F85" s="166"/>
      <c r="G85" s="168"/>
      <c r="H85" s="169" t="str">
        <f>IF(OR(F85="",G85=""),"",F85*G85)</f>
      </c>
      <c r="I85" s="172" t="str">
        <f>IF(H85="","",IF(SUM($H$6:$H$200)=0,"",H85/SUM($H$6:$H$200)))</f>
      </c>
      <c r="J85" s="174" t="str">
        <f>IF(E85="","",TODAY()-E85)</f>
      </c>
      <c r="K85" s="75" t="str">
        <f>IF(J85="","",IF(J85&lt;='Hlavní nastavení'!$A$6,'Hlavní nastavení'!$B$6,IF(J85&lt;='Hlavní nastavení'!$A$7,'Hlavní nastavení'!$B$7,IF(J85&lt;='Hlavní nastavení'!$A$8,'Hlavní nastavení'!$B$8,IF(J85&lt;='Hlavní nastavení'!$A$9,'Hlavní nastavení'!$B$9,'Hlavní nastavení'!$B$10)))))</f>
      </c>
      <c r="L85" s="76" t="str">
        <f>IF(K85="","",IF(K85='Hlavní nastavení'!$B$10,'Hlavní nastavení'!$C$10,IF(OR(K85='Hlavní nastavení'!$B$6,K85='Hlavní nastavení'!$B$7),'Hlavní nastavení'!$C$6,IF(K85='Hlavní nastavení'!$B$8,'Hlavní nastavení'!$C$8,'Hlavní nastavení'!$C$9))))</f>
      </c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20" customHeight="true">
      <c r="A86" s="176"/>
      <c r="B86" s="162"/>
      <c r="C86" s="144"/>
      <c r="D86" s="144"/>
      <c r="E86" s="164"/>
      <c r="F86" s="166"/>
      <c r="G86" s="168"/>
      <c r="H86" s="169" t="str">
        <f>IF(OR(F86="",G86=""),"",F86*G86)</f>
      </c>
      <c r="I86" s="172" t="str">
        <f>IF(H86="","",IF(SUM($H$6:$H$200)=0,"",H86/SUM($H$6:$H$200)))</f>
      </c>
      <c r="J86" s="174" t="str">
        <f>IF(E86="","",TODAY()-E86)</f>
      </c>
      <c r="K86" s="75" t="str">
        <f>IF(J86="","",IF(J86&lt;='Hlavní nastavení'!$A$6,'Hlavní nastavení'!$B$6,IF(J86&lt;='Hlavní nastavení'!$A$7,'Hlavní nastavení'!$B$7,IF(J86&lt;='Hlavní nastavení'!$A$8,'Hlavní nastavení'!$B$8,IF(J86&lt;='Hlavní nastavení'!$A$9,'Hlavní nastavení'!$B$9,'Hlavní nastavení'!$B$10)))))</f>
      </c>
      <c r="L86" s="76" t="str">
        <f>IF(K86="","",IF(K86='Hlavní nastavení'!$B$10,'Hlavní nastavení'!$C$10,IF(OR(K86='Hlavní nastavení'!$B$6,K86='Hlavní nastavení'!$B$7),'Hlavní nastavení'!$C$6,IF(K86='Hlavní nastavení'!$B$8,'Hlavní nastavení'!$C$8,'Hlavní nastavení'!$C$9))))</f>
      </c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20" customHeight="true">
      <c r="A87" s="176"/>
      <c r="B87" s="162"/>
      <c r="C87" s="144"/>
      <c r="D87" s="144"/>
      <c r="E87" s="164"/>
      <c r="F87" s="166"/>
      <c r="G87" s="168"/>
      <c r="H87" s="169" t="str">
        <f>IF(OR(F87="",G87=""),"",F87*G87)</f>
      </c>
      <c r="I87" s="172" t="str">
        <f>IF(H87="","",IF(SUM($H$6:$H$200)=0,"",H87/SUM($H$6:$H$200)))</f>
      </c>
      <c r="J87" s="174" t="str">
        <f>IF(E87="","",TODAY()-E87)</f>
      </c>
      <c r="K87" s="75" t="str">
        <f>IF(J87="","",IF(J87&lt;='Hlavní nastavení'!$A$6,'Hlavní nastavení'!$B$6,IF(J87&lt;='Hlavní nastavení'!$A$7,'Hlavní nastavení'!$B$7,IF(J87&lt;='Hlavní nastavení'!$A$8,'Hlavní nastavení'!$B$8,IF(J87&lt;='Hlavní nastavení'!$A$9,'Hlavní nastavení'!$B$9,'Hlavní nastavení'!$B$10)))))</f>
      </c>
      <c r="L87" s="76" t="str">
        <f>IF(K87="","",IF(K87='Hlavní nastavení'!$B$10,'Hlavní nastavení'!$C$10,IF(OR(K87='Hlavní nastavení'!$B$6,K87='Hlavní nastavení'!$B$7),'Hlavní nastavení'!$C$6,IF(K87='Hlavní nastavení'!$B$8,'Hlavní nastavení'!$C$8,'Hlavní nastavení'!$C$9))))</f>
      </c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20" customHeight="true">
      <c r="A88" s="176"/>
      <c r="B88" s="162"/>
      <c r="C88" s="144"/>
      <c r="D88" s="144"/>
      <c r="E88" s="164"/>
      <c r="F88" s="166"/>
      <c r="G88" s="168"/>
      <c r="H88" s="169" t="str">
        <f>IF(OR(F88="",G88=""),"",F88*G88)</f>
      </c>
      <c r="I88" s="172" t="str">
        <f>IF(H88="","",IF(SUM($H$6:$H$200)=0,"",H88/SUM($H$6:$H$200)))</f>
      </c>
      <c r="J88" s="174" t="str">
        <f>IF(E88="","",TODAY()-E88)</f>
      </c>
      <c r="K88" s="75" t="str">
        <f>IF(J88="","",IF(J88&lt;='Hlavní nastavení'!$A$6,'Hlavní nastavení'!$B$6,IF(J88&lt;='Hlavní nastavení'!$A$7,'Hlavní nastavení'!$B$7,IF(J88&lt;='Hlavní nastavení'!$A$8,'Hlavní nastavení'!$B$8,IF(J88&lt;='Hlavní nastavení'!$A$9,'Hlavní nastavení'!$B$9,'Hlavní nastavení'!$B$10)))))</f>
      </c>
      <c r="L88" s="76" t="str">
        <f>IF(K88="","",IF(K88='Hlavní nastavení'!$B$10,'Hlavní nastavení'!$C$10,IF(OR(K88='Hlavní nastavení'!$B$6,K88='Hlavní nastavení'!$B$7),'Hlavní nastavení'!$C$6,IF(K88='Hlavní nastavení'!$B$8,'Hlavní nastavení'!$C$8,'Hlavní nastavení'!$C$9))))</f>
      </c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20" customHeight="true">
      <c r="A89" s="176"/>
      <c r="B89" s="162"/>
      <c r="C89" s="144"/>
      <c r="D89" s="144"/>
      <c r="E89" s="164"/>
      <c r="F89" s="166"/>
      <c r="G89" s="168"/>
      <c r="H89" s="169" t="str">
        <f>IF(OR(F89="",G89=""),"",F89*G89)</f>
      </c>
      <c r="I89" s="172" t="str">
        <f>IF(H89="","",IF(SUM($H$6:$H$200)=0,"",H89/SUM($H$6:$H$200)))</f>
      </c>
      <c r="J89" s="174" t="str">
        <f>IF(E89="","",TODAY()-E89)</f>
      </c>
      <c r="K89" s="75" t="str">
        <f>IF(J89="","",IF(J89&lt;='Hlavní nastavení'!$A$6,'Hlavní nastavení'!$B$6,IF(J89&lt;='Hlavní nastavení'!$A$7,'Hlavní nastavení'!$B$7,IF(J89&lt;='Hlavní nastavení'!$A$8,'Hlavní nastavení'!$B$8,IF(J89&lt;='Hlavní nastavení'!$A$9,'Hlavní nastavení'!$B$9,'Hlavní nastavení'!$B$10)))))</f>
      </c>
      <c r="L89" s="76" t="str">
        <f>IF(K89="","",IF(K89='Hlavní nastavení'!$B$10,'Hlavní nastavení'!$C$10,IF(OR(K89='Hlavní nastavení'!$B$6,K89='Hlavní nastavení'!$B$7),'Hlavní nastavení'!$C$6,IF(K89='Hlavní nastavení'!$B$8,'Hlavní nastavení'!$C$8,'Hlavní nastavení'!$C$9))))</f>
      </c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20" customHeight="true">
      <c r="A90" s="176"/>
      <c r="B90" s="162"/>
      <c r="C90" s="144"/>
      <c r="D90" s="144"/>
      <c r="E90" s="164"/>
      <c r="F90" s="166"/>
      <c r="G90" s="168"/>
      <c r="H90" s="169" t="str">
        <f>IF(OR(F90="",G90=""),"",F90*G90)</f>
      </c>
      <c r="I90" s="172" t="str">
        <f>IF(H90="","",IF(SUM($H$6:$H$200)=0,"",H90/SUM($H$6:$H$200)))</f>
      </c>
      <c r="J90" s="174" t="str">
        <f>IF(E90="","",TODAY()-E90)</f>
      </c>
      <c r="K90" s="75" t="str">
        <f>IF(J90="","",IF(J90&lt;='Hlavní nastavení'!$A$6,'Hlavní nastavení'!$B$6,IF(J90&lt;='Hlavní nastavení'!$A$7,'Hlavní nastavení'!$B$7,IF(J90&lt;='Hlavní nastavení'!$A$8,'Hlavní nastavení'!$B$8,IF(J90&lt;='Hlavní nastavení'!$A$9,'Hlavní nastavení'!$B$9,'Hlavní nastavení'!$B$10)))))</f>
      </c>
      <c r="L90" s="76" t="str">
        <f>IF(K90="","",IF(K90='Hlavní nastavení'!$B$10,'Hlavní nastavení'!$C$10,IF(OR(K90='Hlavní nastavení'!$B$6,K90='Hlavní nastavení'!$B$7),'Hlavní nastavení'!$C$6,IF(K90='Hlavní nastavení'!$B$8,'Hlavní nastavení'!$C$8,'Hlavní nastavení'!$C$9))))</f>
      </c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20" customHeight="true">
      <c r="A91" s="176"/>
      <c r="B91" s="162"/>
      <c r="C91" s="144"/>
      <c r="D91" s="144"/>
      <c r="E91" s="164"/>
      <c r="F91" s="166"/>
      <c r="G91" s="168"/>
      <c r="H91" s="169" t="str">
        <f>IF(OR(F91="",G91=""),"",F91*G91)</f>
      </c>
      <c r="I91" s="172" t="str">
        <f>IF(H91="","",IF(SUM($H$6:$H$200)=0,"",H91/SUM($H$6:$H$200)))</f>
      </c>
      <c r="J91" s="174" t="str">
        <f>IF(E91="","",TODAY()-E91)</f>
      </c>
      <c r="K91" s="75" t="str">
        <f>IF(J91="","",IF(J91&lt;='Hlavní nastavení'!$A$6,'Hlavní nastavení'!$B$6,IF(J91&lt;='Hlavní nastavení'!$A$7,'Hlavní nastavení'!$B$7,IF(J91&lt;='Hlavní nastavení'!$A$8,'Hlavní nastavení'!$B$8,IF(J91&lt;='Hlavní nastavení'!$A$9,'Hlavní nastavení'!$B$9,'Hlavní nastavení'!$B$10)))))</f>
      </c>
      <c r="L91" s="76" t="str">
        <f>IF(K91="","",IF(K91='Hlavní nastavení'!$B$10,'Hlavní nastavení'!$C$10,IF(OR(K91='Hlavní nastavení'!$B$6,K91='Hlavní nastavení'!$B$7),'Hlavní nastavení'!$C$6,IF(K91='Hlavní nastavení'!$B$8,'Hlavní nastavení'!$C$8,'Hlavní nastavení'!$C$9))))</f>
      </c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20" customHeight="true">
      <c r="A92" s="176"/>
      <c r="B92" s="162"/>
      <c r="C92" s="144"/>
      <c r="D92" s="144"/>
      <c r="E92" s="164"/>
      <c r="F92" s="166"/>
      <c r="G92" s="168"/>
      <c r="H92" s="169" t="str">
        <f>IF(OR(F92="",G92=""),"",F92*G92)</f>
      </c>
      <c r="I92" s="172" t="str">
        <f>IF(H92="","",IF(SUM($H$6:$H$200)=0,"",H92/SUM($H$6:$H$200)))</f>
      </c>
      <c r="J92" s="174" t="str">
        <f>IF(E92="","",TODAY()-E92)</f>
      </c>
      <c r="K92" s="75" t="str">
        <f>IF(J92="","",IF(J92&lt;='Hlavní nastavení'!$A$6,'Hlavní nastavení'!$B$6,IF(J92&lt;='Hlavní nastavení'!$A$7,'Hlavní nastavení'!$B$7,IF(J92&lt;='Hlavní nastavení'!$A$8,'Hlavní nastavení'!$B$8,IF(J92&lt;='Hlavní nastavení'!$A$9,'Hlavní nastavení'!$B$9,'Hlavní nastavení'!$B$10)))))</f>
      </c>
      <c r="L92" s="76" t="str">
        <f>IF(K92="","",IF(K92='Hlavní nastavení'!$B$10,'Hlavní nastavení'!$C$10,IF(OR(K92='Hlavní nastavení'!$B$6,K92='Hlavní nastavení'!$B$7),'Hlavní nastavení'!$C$6,IF(K92='Hlavní nastavení'!$B$8,'Hlavní nastavení'!$C$8,'Hlavní nastavení'!$C$9))))</f>
      </c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20" customHeight="true">
      <c r="A93" s="176"/>
      <c r="B93" s="162"/>
      <c r="C93" s="144"/>
      <c r="D93" s="144"/>
      <c r="E93" s="164"/>
      <c r="F93" s="166"/>
      <c r="G93" s="168"/>
      <c r="H93" s="169" t="str">
        <f>IF(OR(F93="",G93=""),"",F93*G93)</f>
      </c>
      <c r="I93" s="172" t="str">
        <f>IF(H93="","",IF(SUM($H$6:$H$200)=0,"",H93/SUM($H$6:$H$200)))</f>
      </c>
      <c r="J93" s="174" t="str">
        <f>IF(E93="","",TODAY()-E93)</f>
      </c>
      <c r="K93" s="75" t="str">
        <f>IF(J93="","",IF(J93&lt;='Hlavní nastavení'!$A$6,'Hlavní nastavení'!$B$6,IF(J93&lt;='Hlavní nastavení'!$A$7,'Hlavní nastavení'!$B$7,IF(J93&lt;='Hlavní nastavení'!$A$8,'Hlavní nastavení'!$B$8,IF(J93&lt;='Hlavní nastavení'!$A$9,'Hlavní nastavení'!$B$9,'Hlavní nastavení'!$B$10)))))</f>
      </c>
      <c r="L93" s="76" t="str">
        <f>IF(K93="","",IF(K93='Hlavní nastavení'!$B$10,'Hlavní nastavení'!$C$10,IF(OR(K93='Hlavní nastavení'!$B$6,K93='Hlavní nastavení'!$B$7),'Hlavní nastavení'!$C$6,IF(K93='Hlavní nastavení'!$B$8,'Hlavní nastavení'!$C$8,'Hlavní nastavení'!$C$9))))</f>
      </c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20" customHeight="true">
      <c r="A94" s="176"/>
      <c r="B94" s="162"/>
      <c r="C94" s="144"/>
      <c r="D94" s="144"/>
      <c r="E94" s="164"/>
      <c r="F94" s="166"/>
      <c r="G94" s="168"/>
      <c r="H94" s="169" t="str">
        <f>IF(OR(F94="",G94=""),"",F94*G94)</f>
      </c>
      <c r="I94" s="172" t="str">
        <f>IF(H94="","",IF(SUM($H$6:$H$200)=0,"",H94/SUM($H$6:$H$200)))</f>
      </c>
      <c r="J94" s="174" t="str">
        <f>IF(E94="","",TODAY()-E94)</f>
      </c>
      <c r="K94" s="75" t="str">
        <f>IF(J94="","",IF(J94&lt;='Hlavní nastavení'!$A$6,'Hlavní nastavení'!$B$6,IF(J94&lt;='Hlavní nastavení'!$A$7,'Hlavní nastavení'!$B$7,IF(J94&lt;='Hlavní nastavení'!$A$8,'Hlavní nastavení'!$B$8,IF(J94&lt;='Hlavní nastavení'!$A$9,'Hlavní nastavení'!$B$9,'Hlavní nastavení'!$B$10)))))</f>
      </c>
      <c r="L94" s="76" t="str">
        <f>IF(K94="","",IF(K94='Hlavní nastavení'!$B$10,'Hlavní nastavení'!$C$10,IF(OR(K94='Hlavní nastavení'!$B$6,K94='Hlavní nastavení'!$B$7),'Hlavní nastavení'!$C$6,IF(K94='Hlavní nastavení'!$B$8,'Hlavní nastavení'!$C$8,'Hlavní nastavení'!$C$9))))</f>
      </c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20" customHeight="true">
      <c r="A95" s="176"/>
      <c r="B95" s="162"/>
      <c r="C95" s="144"/>
      <c r="D95" s="144"/>
      <c r="E95" s="164"/>
      <c r="F95" s="166"/>
      <c r="G95" s="168"/>
      <c r="H95" s="169" t="str">
        <f>IF(OR(F95="",G95=""),"",F95*G95)</f>
      </c>
      <c r="I95" s="172" t="str">
        <f>IF(H95="","",IF(SUM($H$6:$H$200)=0,"",H95/SUM($H$6:$H$200)))</f>
      </c>
      <c r="J95" s="174" t="str">
        <f>IF(E95="","",TODAY()-E95)</f>
      </c>
      <c r="K95" s="75" t="str">
        <f>IF(J95="","",IF(J95&lt;='Hlavní nastavení'!$A$6,'Hlavní nastavení'!$B$6,IF(J95&lt;='Hlavní nastavení'!$A$7,'Hlavní nastavení'!$B$7,IF(J95&lt;='Hlavní nastavení'!$A$8,'Hlavní nastavení'!$B$8,IF(J95&lt;='Hlavní nastavení'!$A$9,'Hlavní nastavení'!$B$9,'Hlavní nastavení'!$B$10)))))</f>
      </c>
      <c r="L95" s="76" t="str">
        <f>IF(K95="","",IF(K95='Hlavní nastavení'!$B$10,'Hlavní nastavení'!$C$10,IF(OR(K95='Hlavní nastavení'!$B$6,K95='Hlavní nastavení'!$B$7),'Hlavní nastavení'!$C$6,IF(K95='Hlavní nastavení'!$B$8,'Hlavní nastavení'!$C$8,'Hlavní nastavení'!$C$9))))</f>
      </c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20" customHeight="true">
      <c r="A96" s="176"/>
      <c r="B96" s="162"/>
      <c r="C96" s="144"/>
      <c r="D96" s="144"/>
      <c r="E96" s="164"/>
      <c r="F96" s="166"/>
      <c r="G96" s="168"/>
      <c r="H96" s="169" t="str">
        <f>IF(OR(F96="",G96=""),"",F96*G96)</f>
      </c>
      <c r="I96" s="172" t="str">
        <f>IF(H96="","",IF(SUM($H$6:$H$200)=0,"",H96/SUM($H$6:$H$200)))</f>
      </c>
      <c r="J96" s="174" t="str">
        <f>IF(E96="","",TODAY()-E96)</f>
      </c>
      <c r="K96" s="75" t="str">
        <f>IF(J96="","",IF(J96&lt;='Hlavní nastavení'!$A$6,'Hlavní nastavení'!$B$6,IF(J96&lt;='Hlavní nastavení'!$A$7,'Hlavní nastavení'!$B$7,IF(J96&lt;='Hlavní nastavení'!$A$8,'Hlavní nastavení'!$B$8,IF(J96&lt;='Hlavní nastavení'!$A$9,'Hlavní nastavení'!$B$9,'Hlavní nastavení'!$B$10)))))</f>
      </c>
      <c r="L96" s="76" t="str">
        <f>IF(K96="","",IF(K96='Hlavní nastavení'!$B$10,'Hlavní nastavení'!$C$10,IF(OR(K96='Hlavní nastavení'!$B$6,K96='Hlavní nastavení'!$B$7),'Hlavní nastavení'!$C$6,IF(K96='Hlavní nastavení'!$B$8,'Hlavní nastavení'!$C$8,'Hlavní nastavení'!$C$9))))</f>
      </c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20" customHeight="true">
      <c r="A97" s="176"/>
      <c r="B97" s="162"/>
      <c r="C97" s="144"/>
      <c r="D97" s="144"/>
      <c r="E97" s="164"/>
      <c r="F97" s="166"/>
      <c r="G97" s="168"/>
      <c r="H97" s="169" t="str">
        <f>IF(OR(F97="",G97=""),"",F97*G97)</f>
      </c>
      <c r="I97" s="172" t="str">
        <f>IF(H97="","",IF(SUM($H$6:$H$200)=0,"",H97/SUM($H$6:$H$200)))</f>
      </c>
      <c r="J97" s="174" t="str">
        <f>IF(E97="","",TODAY()-E97)</f>
      </c>
      <c r="K97" s="75" t="str">
        <f>IF(J97="","",IF(J97&lt;='Hlavní nastavení'!$A$6,'Hlavní nastavení'!$B$6,IF(J97&lt;='Hlavní nastavení'!$A$7,'Hlavní nastavení'!$B$7,IF(J97&lt;='Hlavní nastavení'!$A$8,'Hlavní nastavení'!$B$8,IF(J97&lt;='Hlavní nastavení'!$A$9,'Hlavní nastavení'!$B$9,'Hlavní nastavení'!$B$10)))))</f>
      </c>
      <c r="L97" s="76" t="str">
        <f>IF(K97="","",IF(K97='Hlavní nastavení'!$B$10,'Hlavní nastavení'!$C$10,IF(OR(K97='Hlavní nastavení'!$B$6,K97='Hlavní nastavení'!$B$7),'Hlavní nastavení'!$C$6,IF(K97='Hlavní nastavení'!$B$8,'Hlavní nastavení'!$C$8,'Hlavní nastavení'!$C$9))))</f>
      </c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20" customHeight="true">
      <c r="A98" s="176"/>
      <c r="B98" s="162"/>
      <c r="C98" s="144"/>
      <c r="D98" s="144"/>
      <c r="E98" s="164"/>
      <c r="F98" s="166"/>
      <c r="G98" s="168"/>
      <c r="H98" s="169" t="str">
        <f>IF(OR(F98="",G98=""),"",F98*G98)</f>
      </c>
      <c r="I98" s="172" t="str">
        <f>IF(H98="","",IF(SUM($H$6:$H$200)=0,"",H98/SUM($H$6:$H$200)))</f>
      </c>
      <c r="J98" s="174" t="str">
        <f>IF(E98="","",TODAY()-E98)</f>
      </c>
      <c r="K98" s="75" t="str">
        <f>IF(J98="","",IF(J98&lt;='Hlavní nastavení'!$A$6,'Hlavní nastavení'!$B$6,IF(J98&lt;='Hlavní nastavení'!$A$7,'Hlavní nastavení'!$B$7,IF(J98&lt;='Hlavní nastavení'!$A$8,'Hlavní nastavení'!$B$8,IF(J98&lt;='Hlavní nastavení'!$A$9,'Hlavní nastavení'!$B$9,'Hlavní nastavení'!$B$10)))))</f>
      </c>
      <c r="L98" s="76" t="str">
        <f>IF(K98="","",IF(K98='Hlavní nastavení'!$B$10,'Hlavní nastavení'!$C$10,IF(OR(K98='Hlavní nastavení'!$B$6,K98='Hlavní nastavení'!$B$7),'Hlavní nastavení'!$C$6,IF(K98='Hlavní nastavení'!$B$8,'Hlavní nastavení'!$C$8,'Hlavní nastavení'!$C$9))))</f>
      </c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20" customHeight="true">
      <c r="A99" s="176"/>
      <c r="B99" s="162"/>
      <c r="C99" s="144"/>
      <c r="D99" s="144"/>
      <c r="E99" s="164"/>
      <c r="F99" s="166"/>
      <c r="G99" s="168"/>
      <c r="H99" s="169" t="str">
        <f>IF(OR(F99="",G99=""),"",F99*G99)</f>
      </c>
      <c r="I99" s="172" t="str">
        <f>IF(H99="","",IF(SUM($H$6:$H$200)=0,"",H99/SUM($H$6:$H$200)))</f>
      </c>
      <c r="J99" s="174" t="str">
        <f>IF(E99="","",TODAY()-E99)</f>
      </c>
      <c r="K99" s="75" t="str">
        <f>IF(J99="","",IF(J99&lt;='Hlavní nastavení'!$A$6,'Hlavní nastavení'!$B$6,IF(J99&lt;='Hlavní nastavení'!$A$7,'Hlavní nastavení'!$B$7,IF(J99&lt;='Hlavní nastavení'!$A$8,'Hlavní nastavení'!$B$8,IF(J99&lt;='Hlavní nastavení'!$A$9,'Hlavní nastavení'!$B$9,'Hlavní nastavení'!$B$10)))))</f>
      </c>
      <c r="L99" s="76" t="str">
        <f>IF(K99="","",IF(K99='Hlavní nastavení'!$B$10,'Hlavní nastavení'!$C$10,IF(OR(K99='Hlavní nastavení'!$B$6,K99='Hlavní nastavení'!$B$7),'Hlavní nastavení'!$C$6,IF(K99='Hlavní nastavení'!$B$8,'Hlavní nastavení'!$C$8,'Hlavní nastavení'!$C$9))))</f>
      </c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20" customHeight="true">
      <c r="A100" s="176"/>
      <c r="B100" s="162"/>
      <c r="C100" s="144"/>
      <c r="D100" s="144"/>
      <c r="E100" s="164"/>
      <c r="F100" s="166"/>
      <c r="G100" s="168"/>
      <c r="H100" s="169" t="str">
        <f>IF(OR(F100="",G100=""),"",F100*G100)</f>
      </c>
      <c r="I100" s="172" t="str">
        <f>IF(H100="","",IF(SUM($H$6:$H$200)=0,"",H100/SUM($H$6:$H$200)))</f>
      </c>
      <c r="J100" s="174" t="str">
        <f>IF(E100="","",TODAY()-E100)</f>
      </c>
      <c r="K100" s="75" t="str">
        <f>IF(J100="","",IF(J100&lt;='Hlavní nastavení'!$A$6,'Hlavní nastavení'!$B$6,IF(J100&lt;='Hlavní nastavení'!$A$7,'Hlavní nastavení'!$B$7,IF(J100&lt;='Hlavní nastavení'!$A$8,'Hlavní nastavení'!$B$8,IF(J100&lt;='Hlavní nastavení'!$A$9,'Hlavní nastavení'!$B$9,'Hlavní nastavení'!$B$10)))))</f>
      </c>
      <c r="L100" s="76" t="str">
        <f>IF(K100="","",IF(K100='Hlavní nastavení'!$B$10,'Hlavní nastavení'!$C$10,IF(OR(K100='Hlavní nastavení'!$B$6,K100='Hlavní nastavení'!$B$7),'Hlavní nastavení'!$C$6,IF(K100='Hlavní nastavení'!$B$8,'Hlavní nastavení'!$C$8,'Hlavní nastavení'!$C$9))))</f>
      </c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20" customHeight="true">
      <c r="A101" s="176"/>
      <c r="B101" s="162"/>
      <c r="C101" s="144"/>
      <c r="D101" s="144"/>
      <c r="E101" s="164"/>
      <c r="F101" s="166"/>
      <c r="G101" s="168"/>
      <c r="H101" s="169" t="str">
        <f>IF(OR(F101="",G101=""),"",F101*G101)</f>
      </c>
      <c r="I101" s="172" t="str">
        <f>IF(H101="","",IF(SUM($H$6:$H$200)=0,"",H101/SUM($H$6:$H$200)))</f>
      </c>
      <c r="J101" s="174" t="str">
        <f>IF(E101="","",TODAY()-E101)</f>
      </c>
      <c r="K101" s="75" t="str">
        <f>IF(J101="","",IF(J101&lt;='Hlavní nastavení'!$A$6,'Hlavní nastavení'!$B$6,IF(J101&lt;='Hlavní nastavení'!$A$7,'Hlavní nastavení'!$B$7,IF(J101&lt;='Hlavní nastavení'!$A$8,'Hlavní nastavení'!$B$8,IF(J101&lt;='Hlavní nastavení'!$A$9,'Hlavní nastavení'!$B$9,'Hlavní nastavení'!$B$10)))))</f>
      </c>
      <c r="L101" s="76" t="str">
        <f>IF(K101="","",IF(K101='Hlavní nastavení'!$B$10,'Hlavní nastavení'!$C$10,IF(OR(K101='Hlavní nastavení'!$B$6,K101='Hlavní nastavení'!$B$7),'Hlavní nastavení'!$C$6,IF(K101='Hlavní nastavení'!$B$8,'Hlavní nastavení'!$C$8,'Hlavní nastavení'!$C$9))))</f>
      </c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20" customHeight="true">
      <c r="A102" s="176"/>
      <c r="B102" s="162"/>
      <c r="C102" s="144"/>
      <c r="D102" s="144"/>
      <c r="E102" s="164"/>
      <c r="F102" s="166"/>
      <c r="G102" s="168"/>
      <c r="H102" s="169" t="str">
        <f>IF(OR(F102="",G102=""),"",F102*G102)</f>
      </c>
      <c r="I102" s="172" t="str">
        <f>IF(H102="","",IF(SUM($H$6:$H$200)=0,"",H102/SUM($H$6:$H$200)))</f>
      </c>
      <c r="J102" s="174" t="str">
        <f>IF(E102="","",TODAY()-E102)</f>
      </c>
      <c r="K102" s="75" t="str">
        <f>IF(J102="","",IF(J102&lt;='Hlavní nastavení'!$A$6,'Hlavní nastavení'!$B$6,IF(J102&lt;='Hlavní nastavení'!$A$7,'Hlavní nastavení'!$B$7,IF(J102&lt;='Hlavní nastavení'!$A$8,'Hlavní nastavení'!$B$8,IF(J102&lt;='Hlavní nastavení'!$A$9,'Hlavní nastavení'!$B$9,'Hlavní nastavení'!$B$10)))))</f>
      </c>
      <c r="L102" s="76" t="str">
        <f>IF(K102="","",IF(K102='Hlavní nastavení'!$B$10,'Hlavní nastavení'!$C$10,IF(OR(K102='Hlavní nastavení'!$B$6,K102='Hlavní nastavení'!$B$7),'Hlavní nastavení'!$C$6,IF(K102='Hlavní nastavení'!$B$8,'Hlavní nastavení'!$C$8,'Hlavní nastavení'!$C$9))))</f>
      </c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20" customHeight="true">
      <c r="A103" s="176"/>
      <c r="B103" s="162"/>
      <c r="C103" s="144"/>
      <c r="D103" s="144"/>
      <c r="E103" s="164"/>
      <c r="F103" s="166"/>
      <c r="G103" s="168"/>
      <c r="H103" s="169" t="str">
        <f>IF(OR(F103="",G103=""),"",F103*G103)</f>
      </c>
      <c r="I103" s="172" t="str">
        <f>IF(H103="","",IF(SUM($H$6:$H$200)=0,"",H103/SUM($H$6:$H$200)))</f>
      </c>
      <c r="J103" s="174" t="str">
        <f>IF(E103="","",TODAY()-E103)</f>
      </c>
      <c r="K103" s="75" t="str">
        <f>IF(J103="","",IF(J103&lt;='Hlavní nastavení'!$A$6,'Hlavní nastavení'!$B$6,IF(J103&lt;='Hlavní nastavení'!$A$7,'Hlavní nastavení'!$B$7,IF(J103&lt;='Hlavní nastavení'!$A$8,'Hlavní nastavení'!$B$8,IF(J103&lt;='Hlavní nastavení'!$A$9,'Hlavní nastavení'!$B$9,'Hlavní nastavení'!$B$10)))))</f>
      </c>
      <c r="L103" s="76" t="str">
        <f>IF(K103="","",IF(K103='Hlavní nastavení'!$B$10,'Hlavní nastavení'!$C$10,IF(OR(K103='Hlavní nastavení'!$B$6,K103='Hlavní nastavení'!$B$7),'Hlavní nastavení'!$C$6,IF(K103='Hlavní nastavení'!$B$8,'Hlavní nastavení'!$C$8,'Hlavní nastavení'!$C$9))))</f>
      </c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20" customHeight="true">
      <c r="A104" s="176"/>
      <c r="B104" s="162"/>
      <c r="C104" s="144"/>
      <c r="D104" s="144"/>
      <c r="E104" s="164"/>
      <c r="F104" s="166"/>
      <c r="G104" s="168"/>
      <c r="H104" s="169" t="str">
        <f>IF(OR(F104="",G104=""),"",F104*G104)</f>
      </c>
      <c r="I104" s="172" t="str">
        <f>IF(H104="","",IF(SUM($H$6:$H$200)=0,"",H104/SUM($H$6:$H$200)))</f>
      </c>
      <c r="J104" s="174" t="str">
        <f>IF(E104="","",TODAY()-E104)</f>
      </c>
      <c r="K104" s="75" t="str">
        <f>IF(J104="","",IF(J104&lt;='Hlavní nastavení'!$A$6,'Hlavní nastavení'!$B$6,IF(J104&lt;='Hlavní nastavení'!$A$7,'Hlavní nastavení'!$B$7,IF(J104&lt;='Hlavní nastavení'!$A$8,'Hlavní nastavení'!$B$8,IF(J104&lt;='Hlavní nastavení'!$A$9,'Hlavní nastavení'!$B$9,'Hlavní nastavení'!$B$10)))))</f>
      </c>
      <c r="L104" s="76" t="str">
        <f>IF(K104="","",IF(K104='Hlavní nastavení'!$B$10,'Hlavní nastavení'!$C$10,IF(OR(K104='Hlavní nastavení'!$B$6,K104='Hlavní nastavení'!$B$7),'Hlavní nastavení'!$C$6,IF(K104='Hlavní nastavení'!$B$8,'Hlavní nastavení'!$C$8,'Hlavní nastavení'!$C$9))))</f>
      </c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20" customHeight="true">
      <c r="A105" s="176"/>
      <c r="B105" s="162"/>
      <c r="C105" s="144"/>
      <c r="D105" s="144"/>
      <c r="E105" s="164"/>
      <c r="F105" s="166"/>
      <c r="G105" s="168"/>
      <c r="H105" s="169" t="str">
        <f>IF(OR(F105="",G105=""),"",F105*G105)</f>
      </c>
      <c r="I105" s="172" t="str">
        <f>IF(H105="","",IF(SUM($H$6:$H$200)=0,"",H105/SUM($H$6:$H$200)))</f>
      </c>
      <c r="J105" s="174" t="str">
        <f>IF(E105="","",TODAY()-E105)</f>
      </c>
      <c r="K105" s="75" t="str">
        <f>IF(J105="","",IF(J105&lt;='Hlavní nastavení'!$A$6,'Hlavní nastavení'!$B$6,IF(J105&lt;='Hlavní nastavení'!$A$7,'Hlavní nastavení'!$B$7,IF(J105&lt;='Hlavní nastavení'!$A$8,'Hlavní nastavení'!$B$8,IF(J105&lt;='Hlavní nastavení'!$A$9,'Hlavní nastavení'!$B$9,'Hlavní nastavení'!$B$10)))))</f>
      </c>
      <c r="L105" s="76" t="str">
        <f>IF(K105="","",IF(K105='Hlavní nastavení'!$B$10,'Hlavní nastavení'!$C$10,IF(OR(K105='Hlavní nastavení'!$B$6,K105='Hlavní nastavení'!$B$7),'Hlavní nastavení'!$C$6,IF(K105='Hlavní nastavení'!$B$8,'Hlavní nastavení'!$C$8,'Hlavní nastavení'!$C$9))))</f>
      </c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20" customHeight="true">
      <c r="A106" s="176"/>
      <c r="B106" s="162"/>
      <c r="C106" s="144"/>
      <c r="D106" s="144"/>
      <c r="E106" s="164"/>
      <c r="F106" s="166"/>
      <c r="G106" s="168"/>
      <c r="H106" s="169" t="str">
        <f>IF(OR(F106="",G106=""),"",F106*G106)</f>
      </c>
      <c r="I106" s="172" t="str">
        <f>IF(H106="","",IF(SUM($H$6:$H$200)=0,"",H106/SUM($H$6:$H$200)))</f>
      </c>
      <c r="J106" s="174" t="str">
        <f>IF(E106="","",TODAY()-E106)</f>
      </c>
      <c r="K106" s="75" t="str">
        <f>IF(J106="","",IF(J106&lt;='Hlavní nastavení'!$A$6,'Hlavní nastavení'!$B$6,IF(J106&lt;='Hlavní nastavení'!$A$7,'Hlavní nastavení'!$B$7,IF(J106&lt;='Hlavní nastavení'!$A$8,'Hlavní nastavení'!$B$8,IF(J106&lt;='Hlavní nastavení'!$A$9,'Hlavní nastavení'!$B$9,'Hlavní nastavení'!$B$10)))))</f>
      </c>
      <c r="L106" s="76" t="str">
        <f>IF(K106="","",IF(K106='Hlavní nastavení'!$B$10,'Hlavní nastavení'!$C$10,IF(OR(K106='Hlavní nastavení'!$B$6,K106='Hlavní nastavení'!$B$7),'Hlavní nastavení'!$C$6,IF(K106='Hlavní nastavení'!$B$8,'Hlavní nastavení'!$C$8,'Hlavní nastavení'!$C$9))))</f>
      </c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20" customHeight="true">
      <c r="A107" s="176"/>
      <c r="B107" s="162"/>
      <c r="C107" s="144"/>
      <c r="D107" s="144"/>
      <c r="E107" s="164"/>
      <c r="F107" s="166"/>
      <c r="G107" s="168"/>
      <c r="H107" s="169" t="str">
        <f>IF(OR(F107="",G107=""),"",F107*G107)</f>
      </c>
      <c r="I107" s="172" t="str">
        <f>IF(H107="","",IF(SUM($H$6:$H$200)=0,"",H107/SUM($H$6:$H$200)))</f>
      </c>
      <c r="J107" s="174" t="str">
        <f>IF(E107="","",TODAY()-E107)</f>
      </c>
      <c r="K107" s="75" t="str">
        <f>IF(J107="","",IF(J107&lt;='Hlavní nastavení'!$A$6,'Hlavní nastavení'!$B$6,IF(J107&lt;='Hlavní nastavení'!$A$7,'Hlavní nastavení'!$B$7,IF(J107&lt;='Hlavní nastavení'!$A$8,'Hlavní nastavení'!$B$8,IF(J107&lt;='Hlavní nastavení'!$A$9,'Hlavní nastavení'!$B$9,'Hlavní nastavení'!$B$10)))))</f>
      </c>
      <c r="L107" s="76" t="str">
        <f>IF(K107="","",IF(K107='Hlavní nastavení'!$B$10,'Hlavní nastavení'!$C$10,IF(OR(K107='Hlavní nastavení'!$B$6,K107='Hlavní nastavení'!$B$7),'Hlavní nastavení'!$C$6,IF(K107='Hlavní nastavení'!$B$8,'Hlavní nastavení'!$C$8,'Hlavní nastavení'!$C$9))))</f>
      </c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20" customHeight="true">
      <c r="A108" s="176"/>
      <c r="B108" s="162"/>
      <c r="C108" s="144"/>
      <c r="D108" s="144"/>
      <c r="E108" s="164"/>
      <c r="F108" s="166"/>
      <c r="G108" s="168"/>
      <c r="H108" s="169" t="str">
        <f>IF(OR(F108="",G108=""),"",F108*G108)</f>
      </c>
      <c r="I108" s="172" t="str">
        <f>IF(H108="","",IF(SUM($H$6:$H$200)=0,"",H108/SUM($H$6:$H$200)))</f>
      </c>
      <c r="J108" s="174" t="str">
        <f>IF(E108="","",TODAY()-E108)</f>
      </c>
      <c r="K108" s="75" t="str">
        <f>IF(J108="","",IF(J108&lt;='Hlavní nastavení'!$A$6,'Hlavní nastavení'!$B$6,IF(J108&lt;='Hlavní nastavení'!$A$7,'Hlavní nastavení'!$B$7,IF(J108&lt;='Hlavní nastavení'!$A$8,'Hlavní nastavení'!$B$8,IF(J108&lt;='Hlavní nastavení'!$A$9,'Hlavní nastavení'!$B$9,'Hlavní nastavení'!$B$10)))))</f>
      </c>
      <c r="L108" s="76" t="str">
        <f>IF(K108="","",IF(K108='Hlavní nastavení'!$B$10,'Hlavní nastavení'!$C$10,IF(OR(K108='Hlavní nastavení'!$B$6,K108='Hlavní nastavení'!$B$7),'Hlavní nastavení'!$C$6,IF(K108='Hlavní nastavení'!$B$8,'Hlavní nastavení'!$C$8,'Hlavní nastavení'!$C$9))))</f>
      </c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20" customHeight="true">
      <c r="A109" s="176"/>
      <c r="B109" s="162"/>
      <c r="C109" s="144"/>
      <c r="D109" s="144"/>
      <c r="E109" s="164"/>
      <c r="F109" s="166"/>
      <c r="G109" s="168"/>
      <c r="H109" s="169" t="str">
        <f>IF(OR(F109="",G109=""),"",F109*G109)</f>
      </c>
      <c r="I109" s="172" t="str">
        <f>IF(H109="","",IF(SUM($H$6:$H$200)=0,"",H109/SUM($H$6:$H$200)))</f>
      </c>
      <c r="J109" s="174" t="str">
        <f>IF(E109="","",TODAY()-E109)</f>
      </c>
      <c r="K109" s="75" t="str">
        <f>IF(J109="","",IF(J109&lt;='Hlavní nastavení'!$A$6,'Hlavní nastavení'!$B$6,IF(J109&lt;='Hlavní nastavení'!$A$7,'Hlavní nastavení'!$B$7,IF(J109&lt;='Hlavní nastavení'!$A$8,'Hlavní nastavení'!$B$8,IF(J109&lt;='Hlavní nastavení'!$A$9,'Hlavní nastavení'!$B$9,'Hlavní nastavení'!$B$10)))))</f>
      </c>
      <c r="L109" s="76" t="str">
        <f>IF(K109="","",IF(K109='Hlavní nastavení'!$B$10,'Hlavní nastavení'!$C$10,IF(OR(K109='Hlavní nastavení'!$B$6,K109='Hlavní nastavení'!$B$7),'Hlavní nastavení'!$C$6,IF(K109='Hlavní nastavení'!$B$8,'Hlavní nastavení'!$C$8,'Hlavní nastavení'!$C$9))))</f>
      </c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20" customHeight="true">
      <c r="A110" s="176"/>
      <c r="B110" s="162"/>
      <c r="C110" s="144"/>
      <c r="D110" s="144"/>
      <c r="E110" s="164"/>
      <c r="F110" s="166"/>
      <c r="G110" s="168"/>
      <c r="H110" s="169" t="str">
        <f>IF(OR(F110="",G110=""),"",F110*G110)</f>
      </c>
      <c r="I110" s="172" t="str">
        <f>IF(H110="","",IF(SUM($H$6:$H$200)=0,"",H110/SUM($H$6:$H$200)))</f>
      </c>
      <c r="J110" s="174" t="str">
        <f>IF(E110="","",TODAY()-E110)</f>
      </c>
      <c r="K110" s="75" t="str">
        <f>IF(J110="","",IF(J110&lt;='Hlavní nastavení'!$A$6,'Hlavní nastavení'!$B$6,IF(J110&lt;='Hlavní nastavení'!$A$7,'Hlavní nastavení'!$B$7,IF(J110&lt;='Hlavní nastavení'!$A$8,'Hlavní nastavení'!$B$8,IF(J110&lt;='Hlavní nastavení'!$A$9,'Hlavní nastavení'!$B$9,'Hlavní nastavení'!$B$10)))))</f>
      </c>
      <c r="L110" s="76" t="str">
        <f>IF(K110="","",IF(K110='Hlavní nastavení'!$B$10,'Hlavní nastavení'!$C$10,IF(OR(K110='Hlavní nastavení'!$B$6,K110='Hlavní nastavení'!$B$7),'Hlavní nastavení'!$C$6,IF(K110='Hlavní nastavení'!$B$8,'Hlavní nastavení'!$C$8,'Hlavní nastavení'!$C$9))))</f>
      </c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20" customHeight="true">
      <c r="A111" s="176"/>
      <c r="B111" s="162"/>
      <c r="C111" s="144"/>
      <c r="D111" s="144"/>
      <c r="E111" s="164"/>
      <c r="F111" s="166"/>
      <c r="G111" s="168"/>
      <c r="H111" s="169" t="str">
        <f>IF(OR(F111="",G111=""),"",F111*G111)</f>
      </c>
      <c r="I111" s="172" t="str">
        <f>IF(H111="","",IF(SUM($H$6:$H$200)=0,"",H111/SUM($H$6:$H$200)))</f>
      </c>
      <c r="J111" s="174" t="str">
        <f>IF(E111="","",TODAY()-E111)</f>
      </c>
      <c r="K111" s="75" t="str">
        <f>IF(J111="","",IF(J111&lt;='Hlavní nastavení'!$A$6,'Hlavní nastavení'!$B$6,IF(J111&lt;='Hlavní nastavení'!$A$7,'Hlavní nastavení'!$B$7,IF(J111&lt;='Hlavní nastavení'!$A$8,'Hlavní nastavení'!$B$8,IF(J111&lt;='Hlavní nastavení'!$A$9,'Hlavní nastavení'!$B$9,'Hlavní nastavení'!$B$10)))))</f>
      </c>
      <c r="L111" s="76" t="str">
        <f>IF(K111="","",IF(K111='Hlavní nastavení'!$B$10,'Hlavní nastavení'!$C$10,IF(OR(K111='Hlavní nastavení'!$B$6,K111='Hlavní nastavení'!$B$7),'Hlavní nastavení'!$C$6,IF(K111='Hlavní nastavení'!$B$8,'Hlavní nastavení'!$C$8,'Hlavní nastavení'!$C$9))))</f>
      </c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20" customHeight="true">
      <c r="A112" s="176"/>
      <c r="B112" s="162"/>
      <c r="C112" s="144"/>
      <c r="D112" s="144"/>
      <c r="E112" s="164"/>
      <c r="F112" s="166"/>
      <c r="G112" s="168"/>
      <c r="H112" s="169" t="str">
        <f>IF(OR(F112="",G112=""),"",F112*G112)</f>
      </c>
      <c r="I112" s="172" t="str">
        <f>IF(H112="","",IF(SUM($H$6:$H$200)=0,"",H112/SUM($H$6:$H$200)))</f>
      </c>
      <c r="J112" s="174" t="str">
        <f>IF(E112="","",TODAY()-E112)</f>
      </c>
      <c r="K112" s="75" t="str">
        <f>IF(J112="","",IF(J112&lt;='Hlavní nastavení'!$A$6,'Hlavní nastavení'!$B$6,IF(J112&lt;='Hlavní nastavení'!$A$7,'Hlavní nastavení'!$B$7,IF(J112&lt;='Hlavní nastavení'!$A$8,'Hlavní nastavení'!$B$8,IF(J112&lt;='Hlavní nastavení'!$A$9,'Hlavní nastavení'!$B$9,'Hlavní nastavení'!$B$10)))))</f>
      </c>
      <c r="L112" s="76" t="str">
        <f>IF(K112="","",IF(K112='Hlavní nastavení'!$B$10,'Hlavní nastavení'!$C$10,IF(OR(K112='Hlavní nastavení'!$B$6,K112='Hlavní nastavení'!$B$7),'Hlavní nastavení'!$C$6,IF(K112='Hlavní nastavení'!$B$8,'Hlavní nastavení'!$C$8,'Hlavní nastavení'!$C$9))))</f>
      </c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20" customHeight="true">
      <c r="A113" s="176"/>
      <c r="B113" s="162"/>
      <c r="C113" s="144"/>
      <c r="D113" s="144"/>
      <c r="E113" s="164"/>
      <c r="F113" s="166"/>
      <c r="G113" s="168"/>
      <c r="H113" s="169" t="str">
        <f>IF(OR(F113="",G113=""),"",F113*G113)</f>
      </c>
      <c r="I113" s="172" t="str">
        <f>IF(H113="","",IF(SUM($H$6:$H$200)=0,"",H113/SUM($H$6:$H$200)))</f>
      </c>
      <c r="J113" s="174" t="str">
        <f>IF(E113="","",TODAY()-E113)</f>
      </c>
      <c r="K113" s="75" t="str">
        <f>IF(J113="","",IF(J113&lt;='Hlavní nastavení'!$A$6,'Hlavní nastavení'!$B$6,IF(J113&lt;='Hlavní nastavení'!$A$7,'Hlavní nastavení'!$B$7,IF(J113&lt;='Hlavní nastavení'!$A$8,'Hlavní nastavení'!$B$8,IF(J113&lt;='Hlavní nastavení'!$A$9,'Hlavní nastavení'!$B$9,'Hlavní nastavení'!$B$10)))))</f>
      </c>
      <c r="L113" s="76" t="str">
        <f>IF(K113="","",IF(K113='Hlavní nastavení'!$B$10,'Hlavní nastavení'!$C$10,IF(OR(K113='Hlavní nastavení'!$B$6,K113='Hlavní nastavení'!$B$7),'Hlavní nastavení'!$C$6,IF(K113='Hlavní nastavení'!$B$8,'Hlavní nastavení'!$C$8,'Hlavní nastavení'!$C$9))))</f>
      </c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20" customHeight="true">
      <c r="A114" s="176"/>
      <c r="B114" s="162"/>
      <c r="C114" s="144"/>
      <c r="D114" s="144"/>
      <c r="E114" s="164"/>
      <c r="F114" s="166"/>
      <c r="G114" s="168"/>
      <c r="H114" s="169" t="str">
        <f>IF(OR(F114="",G114=""),"",F114*G114)</f>
      </c>
      <c r="I114" s="172" t="str">
        <f>IF(H114="","",IF(SUM($H$6:$H$200)=0,"",H114/SUM($H$6:$H$200)))</f>
      </c>
      <c r="J114" s="174" t="str">
        <f>IF(E114="","",TODAY()-E114)</f>
      </c>
      <c r="K114" s="75" t="str">
        <f>IF(J114="","",IF(J114&lt;='Hlavní nastavení'!$A$6,'Hlavní nastavení'!$B$6,IF(J114&lt;='Hlavní nastavení'!$A$7,'Hlavní nastavení'!$B$7,IF(J114&lt;='Hlavní nastavení'!$A$8,'Hlavní nastavení'!$B$8,IF(J114&lt;='Hlavní nastavení'!$A$9,'Hlavní nastavení'!$B$9,'Hlavní nastavení'!$B$10)))))</f>
      </c>
      <c r="L114" s="76" t="str">
        <f>IF(K114="","",IF(K114='Hlavní nastavení'!$B$10,'Hlavní nastavení'!$C$10,IF(OR(K114='Hlavní nastavení'!$B$6,K114='Hlavní nastavení'!$B$7),'Hlavní nastavení'!$C$6,IF(K114='Hlavní nastavení'!$B$8,'Hlavní nastavení'!$C$8,'Hlavní nastavení'!$C$9))))</f>
      </c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20" customHeight="true">
      <c r="A115" s="176"/>
      <c r="B115" s="162"/>
      <c r="C115" s="144"/>
      <c r="D115" s="144"/>
      <c r="E115" s="164"/>
      <c r="F115" s="166"/>
      <c r="G115" s="168"/>
      <c r="H115" s="169" t="str">
        <f>IF(OR(F115="",G115=""),"",F115*G115)</f>
      </c>
      <c r="I115" s="172" t="str">
        <f>IF(H115="","",IF(SUM($H$6:$H$200)=0,"",H115/SUM($H$6:$H$200)))</f>
      </c>
      <c r="J115" s="174" t="str">
        <f>IF(E115="","",TODAY()-E115)</f>
      </c>
      <c r="K115" s="75" t="str">
        <f>IF(J115="","",IF(J115&lt;='Hlavní nastavení'!$A$6,'Hlavní nastavení'!$B$6,IF(J115&lt;='Hlavní nastavení'!$A$7,'Hlavní nastavení'!$B$7,IF(J115&lt;='Hlavní nastavení'!$A$8,'Hlavní nastavení'!$B$8,IF(J115&lt;='Hlavní nastavení'!$A$9,'Hlavní nastavení'!$B$9,'Hlavní nastavení'!$B$10)))))</f>
      </c>
      <c r="L115" s="76" t="str">
        <f>IF(K115="","",IF(K115='Hlavní nastavení'!$B$10,'Hlavní nastavení'!$C$10,IF(OR(K115='Hlavní nastavení'!$B$6,K115='Hlavní nastavení'!$B$7),'Hlavní nastavení'!$C$6,IF(K115='Hlavní nastavení'!$B$8,'Hlavní nastavení'!$C$8,'Hlavní nastavení'!$C$9))))</f>
      </c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20" customHeight="true">
      <c r="A116" s="176"/>
      <c r="B116" s="162"/>
      <c r="C116" s="144"/>
      <c r="D116" s="144"/>
      <c r="E116" s="164"/>
      <c r="F116" s="166"/>
      <c r="G116" s="168"/>
      <c r="H116" s="169" t="str">
        <f>IF(OR(F116="",G116=""),"",F116*G116)</f>
      </c>
      <c r="I116" s="172" t="str">
        <f>IF(H116="","",IF(SUM($H$6:$H$200)=0,"",H116/SUM($H$6:$H$200)))</f>
      </c>
      <c r="J116" s="174" t="str">
        <f>IF(E116="","",TODAY()-E116)</f>
      </c>
      <c r="K116" s="75" t="str">
        <f>IF(J116="","",IF(J116&lt;='Hlavní nastavení'!$A$6,'Hlavní nastavení'!$B$6,IF(J116&lt;='Hlavní nastavení'!$A$7,'Hlavní nastavení'!$B$7,IF(J116&lt;='Hlavní nastavení'!$A$8,'Hlavní nastavení'!$B$8,IF(J116&lt;='Hlavní nastavení'!$A$9,'Hlavní nastavení'!$B$9,'Hlavní nastavení'!$B$10)))))</f>
      </c>
      <c r="L116" s="76" t="str">
        <f>IF(K116="","",IF(K116='Hlavní nastavení'!$B$10,'Hlavní nastavení'!$C$10,IF(OR(K116='Hlavní nastavení'!$B$6,K116='Hlavní nastavení'!$B$7),'Hlavní nastavení'!$C$6,IF(K116='Hlavní nastavení'!$B$8,'Hlavní nastavení'!$C$8,'Hlavní nastavení'!$C$9))))</f>
      </c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20" customHeight="true">
      <c r="A117" s="176"/>
      <c r="B117" s="162"/>
      <c r="C117" s="144"/>
      <c r="D117" s="144"/>
      <c r="E117" s="164"/>
      <c r="F117" s="166"/>
      <c r="G117" s="168"/>
      <c r="H117" s="169" t="str">
        <f>IF(OR(F117="",G117=""),"",F117*G117)</f>
      </c>
      <c r="I117" s="172" t="str">
        <f>IF(H117="","",IF(SUM($H$6:$H$200)=0,"",H117/SUM($H$6:$H$200)))</f>
      </c>
      <c r="J117" s="174" t="str">
        <f>IF(E117="","",TODAY()-E117)</f>
      </c>
      <c r="K117" s="75" t="str">
        <f>IF(J117="","",IF(J117&lt;='Hlavní nastavení'!$A$6,'Hlavní nastavení'!$B$6,IF(J117&lt;='Hlavní nastavení'!$A$7,'Hlavní nastavení'!$B$7,IF(J117&lt;='Hlavní nastavení'!$A$8,'Hlavní nastavení'!$B$8,IF(J117&lt;='Hlavní nastavení'!$A$9,'Hlavní nastavení'!$B$9,'Hlavní nastavení'!$B$10)))))</f>
      </c>
      <c r="L117" s="76" t="str">
        <f>IF(K117="","",IF(K117='Hlavní nastavení'!$B$10,'Hlavní nastavení'!$C$10,IF(OR(K117='Hlavní nastavení'!$B$6,K117='Hlavní nastavení'!$B$7),'Hlavní nastavení'!$C$6,IF(K117='Hlavní nastavení'!$B$8,'Hlavní nastavení'!$C$8,'Hlavní nastavení'!$C$9))))</f>
      </c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20" customHeight="true">
      <c r="A118" s="176"/>
      <c r="B118" s="162"/>
      <c r="C118" s="144"/>
      <c r="D118" s="144"/>
      <c r="E118" s="164"/>
      <c r="F118" s="166"/>
      <c r="G118" s="168"/>
      <c r="H118" s="169" t="str">
        <f>IF(OR(F118="",G118=""),"",F118*G118)</f>
      </c>
      <c r="I118" s="172" t="str">
        <f>IF(H118="","",IF(SUM($H$6:$H$200)=0,"",H118/SUM($H$6:$H$200)))</f>
      </c>
      <c r="J118" s="174" t="str">
        <f>IF(E118="","",TODAY()-E118)</f>
      </c>
      <c r="K118" s="75" t="str">
        <f>IF(J118="","",IF(J118&lt;='Hlavní nastavení'!$A$6,'Hlavní nastavení'!$B$6,IF(J118&lt;='Hlavní nastavení'!$A$7,'Hlavní nastavení'!$B$7,IF(J118&lt;='Hlavní nastavení'!$A$8,'Hlavní nastavení'!$B$8,IF(J118&lt;='Hlavní nastavení'!$A$9,'Hlavní nastavení'!$B$9,'Hlavní nastavení'!$B$10)))))</f>
      </c>
      <c r="L118" s="76" t="str">
        <f>IF(K118="","",IF(K118='Hlavní nastavení'!$B$10,'Hlavní nastavení'!$C$10,IF(OR(K118='Hlavní nastavení'!$B$6,K118='Hlavní nastavení'!$B$7),'Hlavní nastavení'!$C$6,IF(K118='Hlavní nastavení'!$B$8,'Hlavní nastavení'!$C$8,'Hlavní nastavení'!$C$9))))</f>
      </c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20" customHeight="true">
      <c r="A119" s="176"/>
      <c r="B119" s="162"/>
      <c r="C119" s="144"/>
      <c r="D119" s="144"/>
      <c r="E119" s="164"/>
      <c r="F119" s="166"/>
      <c r="G119" s="168"/>
      <c r="H119" s="169" t="str">
        <f>IF(OR(F119="",G119=""),"",F119*G119)</f>
      </c>
      <c r="I119" s="172" t="str">
        <f>IF(H119="","",IF(SUM($H$6:$H$200)=0,"",H119/SUM($H$6:$H$200)))</f>
      </c>
      <c r="J119" s="174" t="str">
        <f>IF(E119="","",TODAY()-E119)</f>
      </c>
      <c r="K119" s="75" t="str">
        <f>IF(J119="","",IF(J119&lt;='Hlavní nastavení'!$A$6,'Hlavní nastavení'!$B$6,IF(J119&lt;='Hlavní nastavení'!$A$7,'Hlavní nastavení'!$B$7,IF(J119&lt;='Hlavní nastavení'!$A$8,'Hlavní nastavení'!$B$8,IF(J119&lt;='Hlavní nastavení'!$A$9,'Hlavní nastavení'!$B$9,'Hlavní nastavení'!$B$10)))))</f>
      </c>
      <c r="L119" s="76" t="str">
        <f>IF(K119="","",IF(K119='Hlavní nastavení'!$B$10,'Hlavní nastavení'!$C$10,IF(OR(K119='Hlavní nastavení'!$B$6,K119='Hlavní nastavení'!$B$7),'Hlavní nastavení'!$C$6,IF(K119='Hlavní nastavení'!$B$8,'Hlavní nastavení'!$C$8,'Hlavní nastavení'!$C$9))))</f>
      </c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20" customHeight="true">
      <c r="A120" s="176"/>
      <c r="B120" s="162"/>
      <c r="C120" s="144"/>
      <c r="D120" s="144"/>
      <c r="E120" s="164"/>
      <c r="F120" s="166"/>
      <c r="G120" s="168"/>
      <c r="H120" s="169" t="str">
        <f>IF(OR(F120="",G120=""),"",F120*G120)</f>
      </c>
      <c r="I120" s="172" t="str">
        <f>IF(H120="","",IF(SUM($H$6:$H$200)=0,"",H120/SUM($H$6:$H$200)))</f>
      </c>
      <c r="J120" s="174" t="str">
        <f>IF(E120="","",TODAY()-E120)</f>
      </c>
      <c r="K120" s="75" t="str">
        <f>IF(J120="","",IF(J120&lt;='Hlavní nastavení'!$A$6,'Hlavní nastavení'!$B$6,IF(J120&lt;='Hlavní nastavení'!$A$7,'Hlavní nastavení'!$B$7,IF(J120&lt;='Hlavní nastavení'!$A$8,'Hlavní nastavení'!$B$8,IF(J120&lt;='Hlavní nastavení'!$A$9,'Hlavní nastavení'!$B$9,'Hlavní nastavení'!$B$10)))))</f>
      </c>
      <c r="L120" s="76" t="str">
        <f>IF(K120="","",IF(K120='Hlavní nastavení'!$B$10,'Hlavní nastavení'!$C$10,IF(OR(K120='Hlavní nastavení'!$B$6,K120='Hlavní nastavení'!$B$7),'Hlavní nastavení'!$C$6,IF(K120='Hlavní nastavení'!$B$8,'Hlavní nastavení'!$C$8,'Hlavní nastavení'!$C$9))))</f>
      </c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20" customHeight="true">
      <c r="A121" s="176"/>
      <c r="B121" s="162"/>
      <c r="C121" s="144"/>
      <c r="D121" s="144"/>
      <c r="E121" s="164"/>
      <c r="F121" s="166"/>
      <c r="G121" s="168"/>
      <c r="H121" s="169" t="str">
        <f>IF(OR(F121="",G121=""),"",F121*G121)</f>
      </c>
      <c r="I121" s="172" t="str">
        <f>IF(H121="","",IF(SUM($H$6:$H$200)=0,"",H121/SUM($H$6:$H$200)))</f>
      </c>
      <c r="J121" s="174" t="str">
        <f>IF(E121="","",TODAY()-E121)</f>
      </c>
      <c r="K121" s="75" t="str">
        <f>IF(J121="","",IF(J121&lt;='Hlavní nastavení'!$A$6,'Hlavní nastavení'!$B$6,IF(J121&lt;='Hlavní nastavení'!$A$7,'Hlavní nastavení'!$B$7,IF(J121&lt;='Hlavní nastavení'!$A$8,'Hlavní nastavení'!$B$8,IF(J121&lt;='Hlavní nastavení'!$A$9,'Hlavní nastavení'!$B$9,'Hlavní nastavení'!$B$10)))))</f>
      </c>
      <c r="L121" s="76" t="str">
        <f>IF(K121="","",IF(K121='Hlavní nastavení'!$B$10,'Hlavní nastavení'!$C$10,IF(OR(K121='Hlavní nastavení'!$B$6,K121='Hlavní nastavení'!$B$7),'Hlavní nastavení'!$C$6,IF(K121='Hlavní nastavení'!$B$8,'Hlavní nastavení'!$C$8,'Hlavní nastavení'!$C$9))))</f>
      </c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20" customHeight="true">
      <c r="A122" s="176"/>
      <c r="B122" s="162"/>
      <c r="C122" s="144"/>
      <c r="D122" s="144"/>
      <c r="E122" s="164"/>
      <c r="F122" s="166"/>
      <c r="G122" s="168"/>
      <c r="H122" s="169" t="str">
        <f>IF(OR(F122="",G122=""),"",F122*G122)</f>
      </c>
      <c r="I122" s="172" t="str">
        <f>IF(H122="","",IF(SUM($H$6:$H$200)=0,"",H122/SUM($H$6:$H$200)))</f>
      </c>
      <c r="J122" s="174" t="str">
        <f>IF(E122="","",TODAY()-E122)</f>
      </c>
      <c r="K122" s="75" t="str">
        <f>IF(J122="","",IF(J122&lt;='Hlavní nastavení'!$A$6,'Hlavní nastavení'!$B$6,IF(J122&lt;='Hlavní nastavení'!$A$7,'Hlavní nastavení'!$B$7,IF(J122&lt;='Hlavní nastavení'!$A$8,'Hlavní nastavení'!$B$8,IF(J122&lt;='Hlavní nastavení'!$A$9,'Hlavní nastavení'!$B$9,'Hlavní nastavení'!$B$10)))))</f>
      </c>
      <c r="L122" s="76" t="str">
        <f>IF(K122="","",IF(K122='Hlavní nastavení'!$B$10,'Hlavní nastavení'!$C$10,IF(OR(K122='Hlavní nastavení'!$B$6,K122='Hlavní nastavení'!$B$7),'Hlavní nastavení'!$C$6,IF(K122='Hlavní nastavení'!$B$8,'Hlavní nastavení'!$C$8,'Hlavní nastavení'!$C$9))))</f>
      </c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20" customHeight="true">
      <c r="A123" s="176"/>
      <c r="B123" s="162"/>
      <c r="C123" s="144"/>
      <c r="D123" s="144"/>
      <c r="E123" s="164"/>
      <c r="F123" s="166"/>
      <c r="G123" s="168"/>
      <c r="H123" s="169" t="str">
        <f>IF(OR(F123="",G123=""),"",F123*G123)</f>
      </c>
      <c r="I123" s="172" t="str">
        <f>IF(H123="","",IF(SUM($H$6:$H$200)=0,"",H123/SUM($H$6:$H$200)))</f>
      </c>
      <c r="J123" s="174" t="str">
        <f>IF(E123="","",TODAY()-E123)</f>
      </c>
      <c r="K123" s="75" t="str">
        <f>IF(J123="","",IF(J123&lt;='Hlavní nastavení'!$A$6,'Hlavní nastavení'!$B$6,IF(J123&lt;='Hlavní nastavení'!$A$7,'Hlavní nastavení'!$B$7,IF(J123&lt;='Hlavní nastavení'!$A$8,'Hlavní nastavení'!$B$8,IF(J123&lt;='Hlavní nastavení'!$A$9,'Hlavní nastavení'!$B$9,'Hlavní nastavení'!$B$10)))))</f>
      </c>
      <c r="L123" s="76" t="str">
        <f>IF(K123="","",IF(K123='Hlavní nastavení'!$B$10,'Hlavní nastavení'!$C$10,IF(OR(K123='Hlavní nastavení'!$B$6,K123='Hlavní nastavení'!$B$7),'Hlavní nastavení'!$C$6,IF(K123='Hlavní nastavení'!$B$8,'Hlavní nastavení'!$C$8,'Hlavní nastavení'!$C$9))))</f>
      </c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20" customHeight="true">
      <c r="A124" s="176"/>
      <c r="B124" s="162"/>
      <c r="C124" s="144"/>
      <c r="D124" s="144"/>
      <c r="E124" s="164"/>
      <c r="F124" s="166"/>
      <c r="G124" s="168"/>
      <c r="H124" s="169" t="str">
        <f>IF(OR(F124="",G124=""),"",F124*G124)</f>
      </c>
      <c r="I124" s="172" t="str">
        <f>IF(H124="","",IF(SUM($H$6:$H$200)=0,"",H124/SUM($H$6:$H$200)))</f>
      </c>
      <c r="J124" s="174" t="str">
        <f>IF(E124="","",TODAY()-E124)</f>
      </c>
      <c r="K124" s="75" t="str">
        <f>IF(J124="","",IF(J124&lt;='Hlavní nastavení'!$A$6,'Hlavní nastavení'!$B$6,IF(J124&lt;='Hlavní nastavení'!$A$7,'Hlavní nastavení'!$B$7,IF(J124&lt;='Hlavní nastavení'!$A$8,'Hlavní nastavení'!$B$8,IF(J124&lt;='Hlavní nastavení'!$A$9,'Hlavní nastavení'!$B$9,'Hlavní nastavení'!$B$10)))))</f>
      </c>
      <c r="L124" s="76" t="str">
        <f>IF(K124="","",IF(K124='Hlavní nastavení'!$B$10,'Hlavní nastavení'!$C$10,IF(OR(K124='Hlavní nastavení'!$B$6,K124='Hlavní nastavení'!$B$7),'Hlavní nastavení'!$C$6,IF(K124='Hlavní nastavení'!$B$8,'Hlavní nastavení'!$C$8,'Hlavní nastavení'!$C$9))))</f>
      </c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20" customHeight="true">
      <c r="A125" s="176"/>
      <c r="B125" s="162"/>
      <c r="C125" s="144"/>
      <c r="D125" s="144"/>
      <c r="E125" s="164"/>
      <c r="F125" s="166"/>
      <c r="G125" s="168"/>
      <c r="H125" s="169" t="str">
        <f>IF(OR(F125="",G125=""),"",F125*G125)</f>
      </c>
      <c r="I125" s="172" t="str">
        <f>IF(H125="","",IF(SUM($H$6:$H$200)=0,"",H125/SUM($H$6:$H$200)))</f>
      </c>
      <c r="J125" s="174" t="str">
        <f>IF(E125="","",TODAY()-E125)</f>
      </c>
      <c r="K125" s="75" t="str">
        <f>IF(J125="","",IF(J125&lt;='Hlavní nastavení'!$A$6,'Hlavní nastavení'!$B$6,IF(J125&lt;='Hlavní nastavení'!$A$7,'Hlavní nastavení'!$B$7,IF(J125&lt;='Hlavní nastavení'!$A$8,'Hlavní nastavení'!$B$8,IF(J125&lt;='Hlavní nastavení'!$A$9,'Hlavní nastavení'!$B$9,'Hlavní nastavení'!$B$10)))))</f>
      </c>
      <c r="L125" s="76" t="str">
        <f>IF(K125="","",IF(K125='Hlavní nastavení'!$B$10,'Hlavní nastavení'!$C$10,IF(OR(K125='Hlavní nastavení'!$B$6,K125='Hlavní nastavení'!$B$7),'Hlavní nastavení'!$C$6,IF(K125='Hlavní nastavení'!$B$8,'Hlavní nastavení'!$C$8,'Hlavní nastavení'!$C$9))))</f>
      </c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20" customHeight="true">
      <c r="A126" s="176"/>
      <c r="B126" s="162"/>
      <c r="C126" s="144"/>
      <c r="D126" s="144"/>
      <c r="E126" s="164"/>
      <c r="F126" s="166"/>
      <c r="G126" s="168"/>
      <c r="H126" s="169" t="str">
        <f>IF(OR(F126="",G126=""),"",F126*G126)</f>
      </c>
      <c r="I126" s="172" t="str">
        <f>IF(H126="","",IF(SUM($H$6:$H$200)=0,"",H126/SUM($H$6:$H$200)))</f>
      </c>
      <c r="J126" s="174" t="str">
        <f>IF(E126="","",TODAY()-E126)</f>
      </c>
      <c r="K126" s="75" t="str">
        <f>IF(J126="","",IF(J126&lt;='Hlavní nastavení'!$A$6,'Hlavní nastavení'!$B$6,IF(J126&lt;='Hlavní nastavení'!$A$7,'Hlavní nastavení'!$B$7,IF(J126&lt;='Hlavní nastavení'!$A$8,'Hlavní nastavení'!$B$8,IF(J126&lt;='Hlavní nastavení'!$A$9,'Hlavní nastavení'!$B$9,'Hlavní nastavení'!$B$10)))))</f>
      </c>
      <c r="L126" s="76" t="str">
        <f>IF(K126="","",IF(K126='Hlavní nastavení'!$B$10,'Hlavní nastavení'!$C$10,IF(OR(K126='Hlavní nastavení'!$B$6,K126='Hlavní nastavení'!$B$7),'Hlavní nastavení'!$C$6,IF(K126='Hlavní nastavení'!$B$8,'Hlavní nastavení'!$C$8,'Hlavní nastavení'!$C$9))))</f>
      </c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20" customHeight="true">
      <c r="A127" s="176"/>
      <c r="B127" s="162"/>
      <c r="C127" s="144"/>
      <c r="D127" s="144"/>
      <c r="E127" s="164"/>
      <c r="F127" s="166"/>
      <c r="G127" s="168"/>
      <c r="H127" s="169" t="str">
        <f>IF(OR(F127="",G127=""),"",F127*G127)</f>
      </c>
      <c r="I127" s="172" t="str">
        <f>IF(H127="","",IF(SUM($H$6:$H$200)=0,"",H127/SUM($H$6:$H$200)))</f>
      </c>
      <c r="J127" s="174" t="str">
        <f>IF(E127="","",TODAY()-E127)</f>
      </c>
      <c r="K127" s="75" t="str">
        <f>IF(J127="","",IF(J127&lt;='Hlavní nastavení'!$A$6,'Hlavní nastavení'!$B$6,IF(J127&lt;='Hlavní nastavení'!$A$7,'Hlavní nastavení'!$B$7,IF(J127&lt;='Hlavní nastavení'!$A$8,'Hlavní nastavení'!$B$8,IF(J127&lt;='Hlavní nastavení'!$A$9,'Hlavní nastavení'!$B$9,'Hlavní nastavení'!$B$10)))))</f>
      </c>
      <c r="L127" s="76" t="str">
        <f>IF(K127="","",IF(K127='Hlavní nastavení'!$B$10,'Hlavní nastavení'!$C$10,IF(OR(K127='Hlavní nastavení'!$B$6,K127='Hlavní nastavení'!$B$7),'Hlavní nastavení'!$C$6,IF(K127='Hlavní nastavení'!$B$8,'Hlavní nastavení'!$C$8,'Hlavní nastavení'!$C$9))))</f>
      </c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20" customHeight="true">
      <c r="A128" s="176"/>
      <c r="B128" s="162"/>
      <c r="C128" s="144"/>
      <c r="D128" s="144"/>
      <c r="E128" s="164"/>
      <c r="F128" s="166"/>
      <c r="G128" s="168"/>
      <c r="H128" s="169" t="str">
        <f>IF(OR(F128="",G128=""),"",F128*G128)</f>
      </c>
      <c r="I128" s="172" t="str">
        <f>IF(H128="","",IF(SUM($H$6:$H$200)=0,"",H128/SUM($H$6:$H$200)))</f>
      </c>
      <c r="J128" s="174" t="str">
        <f>IF(E128="","",TODAY()-E128)</f>
      </c>
      <c r="K128" s="75" t="str">
        <f>IF(J128="","",IF(J128&lt;='Hlavní nastavení'!$A$6,'Hlavní nastavení'!$B$6,IF(J128&lt;='Hlavní nastavení'!$A$7,'Hlavní nastavení'!$B$7,IF(J128&lt;='Hlavní nastavení'!$A$8,'Hlavní nastavení'!$B$8,IF(J128&lt;='Hlavní nastavení'!$A$9,'Hlavní nastavení'!$B$9,'Hlavní nastavení'!$B$10)))))</f>
      </c>
      <c r="L128" s="76" t="str">
        <f>IF(K128="","",IF(K128='Hlavní nastavení'!$B$10,'Hlavní nastavení'!$C$10,IF(OR(K128='Hlavní nastavení'!$B$6,K128='Hlavní nastavení'!$B$7),'Hlavní nastavení'!$C$6,IF(K128='Hlavní nastavení'!$B$8,'Hlavní nastavení'!$C$8,'Hlavní nastavení'!$C$9))))</f>
      </c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20" customHeight="true">
      <c r="A129" s="176"/>
      <c r="B129" s="162"/>
      <c r="C129" s="144"/>
      <c r="D129" s="144"/>
      <c r="E129" s="164"/>
      <c r="F129" s="166"/>
      <c r="G129" s="168"/>
      <c r="H129" s="169" t="str">
        <f>IF(OR(F129="",G129=""),"",F129*G129)</f>
      </c>
      <c r="I129" s="172" t="str">
        <f>IF(H129="","",IF(SUM($H$6:$H$200)=0,"",H129/SUM($H$6:$H$200)))</f>
      </c>
      <c r="J129" s="174" t="str">
        <f>IF(E129="","",TODAY()-E129)</f>
      </c>
      <c r="K129" s="75" t="str">
        <f>IF(J129="","",IF(J129&lt;='Hlavní nastavení'!$A$6,'Hlavní nastavení'!$B$6,IF(J129&lt;='Hlavní nastavení'!$A$7,'Hlavní nastavení'!$B$7,IF(J129&lt;='Hlavní nastavení'!$A$8,'Hlavní nastavení'!$B$8,IF(J129&lt;='Hlavní nastavení'!$A$9,'Hlavní nastavení'!$B$9,'Hlavní nastavení'!$B$10)))))</f>
      </c>
      <c r="L129" s="76" t="str">
        <f>IF(K129="","",IF(K129='Hlavní nastavení'!$B$10,'Hlavní nastavení'!$C$10,IF(OR(K129='Hlavní nastavení'!$B$6,K129='Hlavní nastavení'!$B$7),'Hlavní nastavení'!$C$6,IF(K129='Hlavní nastavení'!$B$8,'Hlavní nastavení'!$C$8,'Hlavní nastavení'!$C$9))))</f>
      </c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20" customHeight="true">
      <c r="A130" s="176"/>
      <c r="B130" s="162"/>
      <c r="C130" s="144"/>
      <c r="D130" s="144"/>
      <c r="E130" s="164"/>
      <c r="F130" s="166"/>
      <c r="G130" s="168"/>
      <c r="H130" s="169" t="str">
        <f>IF(OR(F130="",G130=""),"",F130*G130)</f>
      </c>
      <c r="I130" s="172" t="str">
        <f>IF(H130="","",IF(SUM($H$6:$H$200)=0,"",H130/SUM($H$6:$H$200)))</f>
      </c>
      <c r="J130" s="174" t="str">
        <f>IF(E130="","",TODAY()-E130)</f>
      </c>
      <c r="K130" s="75" t="str">
        <f>IF(J130="","",IF(J130&lt;='Hlavní nastavení'!$A$6,'Hlavní nastavení'!$B$6,IF(J130&lt;='Hlavní nastavení'!$A$7,'Hlavní nastavení'!$B$7,IF(J130&lt;='Hlavní nastavení'!$A$8,'Hlavní nastavení'!$B$8,IF(J130&lt;='Hlavní nastavení'!$A$9,'Hlavní nastavení'!$B$9,'Hlavní nastavení'!$B$10)))))</f>
      </c>
      <c r="L130" s="76" t="str">
        <f>IF(K130="","",IF(K130='Hlavní nastavení'!$B$10,'Hlavní nastavení'!$C$10,IF(OR(K130='Hlavní nastavení'!$B$6,K130='Hlavní nastavení'!$B$7),'Hlavní nastavení'!$C$6,IF(K130='Hlavní nastavení'!$B$8,'Hlavní nastavení'!$C$8,'Hlavní nastavení'!$C$9))))</f>
      </c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20" customHeight="true">
      <c r="A131" s="176"/>
      <c r="B131" s="162"/>
      <c r="C131" s="144"/>
      <c r="D131" s="144"/>
      <c r="E131" s="164"/>
      <c r="F131" s="166"/>
      <c r="G131" s="168"/>
      <c r="H131" s="169" t="str">
        <f>IF(OR(F131="",G131=""),"",F131*G131)</f>
      </c>
      <c r="I131" s="172" t="str">
        <f>IF(H131="","",IF(SUM($H$6:$H$200)=0,"",H131/SUM($H$6:$H$200)))</f>
      </c>
      <c r="J131" s="174" t="str">
        <f>IF(E131="","",TODAY()-E131)</f>
      </c>
      <c r="K131" s="75" t="str">
        <f>IF(J131="","",IF(J131&lt;='Hlavní nastavení'!$A$6,'Hlavní nastavení'!$B$6,IF(J131&lt;='Hlavní nastavení'!$A$7,'Hlavní nastavení'!$B$7,IF(J131&lt;='Hlavní nastavení'!$A$8,'Hlavní nastavení'!$B$8,IF(J131&lt;='Hlavní nastavení'!$A$9,'Hlavní nastavení'!$B$9,'Hlavní nastavení'!$B$10)))))</f>
      </c>
      <c r="L131" s="76" t="str">
        <f>IF(K131="","",IF(K131='Hlavní nastavení'!$B$10,'Hlavní nastavení'!$C$10,IF(OR(K131='Hlavní nastavení'!$B$6,K131='Hlavní nastavení'!$B$7),'Hlavní nastavení'!$C$6,IF(K131='Hlavní nastavení'!$B$8,'Hlavní nastavení'!$C$8,'Hlavní nastavení'!$C$9))))</f>
      </c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20" customHeight="true">
      <c r="A132" s="176"/>
      <c r="B132" s="162"/>
      <c r="C132" s="144"/>
      <c r="D132" s="144"/>
      <c r="E132" s="164"/>
      <c r="F132" s="166"/>
      <c r="G132" s="168"/>
      <c r="H132" s="169" t="str">
        <f>IF(OR(F132="",G132=""),"",F132*G132)</f>
      </c>
      <c r="I132" s="172" t="str">
        <f>IF(H132="","",IF(SUM($H$6:$H$200)=0,"",H132/SUM($H$6:$H$200)))</f>
      </c>
      <c r="J132" s="174" t="str">
        <f>IF(E132="","",TODAY()-E132)</f>
      </c>
      <c r="K132" s="75" t="str">
        <f>IF(J132="","",IF(J132&lt;='Hlavní nastavení'!$A$6,'Hlavní nastavení'!$B$6,IF(J132&lt;='Hlavní nastavení'!$A$7,'Hlavní nastavení'!$B$7,IF(J132&lt;='Hlavní nastavení'!$A$8,'Hlavní nastavení'!$B$8,IF(J132&lt;='Hlavní nastavení'!$A$9,'Hlavní nastavení'!$B$9,'Hlavní nastavení'!$B$10)))))</f>
      </c>
      <c r="L132" s="76" t="str">
        <f>IF(K132="","",IF(K132='Hlavní nastavení'!$B$10,'Hlavní nastavení'!$C$10,IF(OR(K132='Hlavní nastavení'!$B$6,K132='Hlavní nastavení'!$B$7),'Hlavní nastavení'!$C$6,IF(K132='Hlavní nastavení'!$B$8,'Hlavní nastavení'!$C$8,'Hlavní nastavení'!$C$9))))</f>
      </c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20" customHeight="true">
      <c r="A133" s="176"/>
      <c r="B133" s="162"/>
      <c r="C133" s="144"/>
      <c r="D133" s="144"/>
      <c r="E133" s="164"/>
      <c r="F133" s="166"/>
      <c r="G133" s="168"/>
      <c r="H133" s="169" t="str">
        <f>IF(OR(F133="",G133=""),"",F133*G133)</f>
      </c>
      <c r="I133" s="172" t="str">
        <f>IF(H133="","",IF(SUM($H$6:$H$200)=0,"",H133/SUM($H$6:$H$200)))</f>
      </c>
      <c r="J133" s="174" t="str">
        <f>IF(E133="","",TODAY()-E133)</f>
      </c>
      <c r="K133" s="75" t="str">
        <f>IF(J133="","",IF(J133&lt;='Hlavní nastavení'!$A$6,'Hlavní nastavení'!$B$6,IF(J133&lt;='Hlavní nastavení'!$A$7,'Hlavní nastavení'!$B$7,IF(J133&lt;='Hlavní nastavení'!$A$8,'Hlavní nastavení'!$B$8,IF(J133&lt;='Hlavní nastavení'!$A$9,'Hlavní nastavení'!$B$9,'Hlavní nastavení'!$B$10)))))</f>
      </c>
      <c r="L133" s="76" t="str">
        <f>IF(K133="","",IF(K133='Hlavní nastavení'!$B$10,'Hlavní nastavení'!$C$10,IF(OR(K133='Hlavní nastavení'!$B$6,K133='Hlavní nastavení'!$B$7),'Hlavní nastavení'!$C$6,IF(K133='Hlavní nastavení'!$B$8,'Hlavní nastavení'!$C$8,'Hlavní nastavení'!$C$9))))</f>
      </c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20" customHeight="true">
      <c r="A134" s="176"/>
      <c r="B134" s="162"/>
      <c r="C134" s="144"/>
      <c r="D134" s="144"/>
      <c r="E134" s="164"/>
      <c r="F134" s="166"/>
      <c r="G134" s="168"/>
      <c r="H134" s="169" t="str">
        <f>IF(OR(F134="",G134=""),"",F134*G134)</f>
      </c>
      <c r="I134" s="172" t="str">
        <f>IF(H134="","",IF(SUM($H$6:$H$200)=0,"",H134/SUM($H$6:$H$200)))</f>
      </c>
      <c r="J134" s="174" t="str">
        <f>IF(E134="","",TODAY()-E134)</f>
      </c>
      <c r="K134" s="75" t="str">
        <f>IF(J134="","",IF(J134&lt;='Hlavní nastavení'!$A$6,'Hlavní nastavení'!$B$6,IF(J134&lt;='Hlavní nastavení'!$A$7,'Hlavní nastavení'!$B$7,IF(J134&lt;='Hlavní nastavení'!$A$8,'Hlavní nastavení'!$B$8,IF(J134&lt;='Hlavní nastavení'!$A$9,'Hlavní nastavení'!$B$9,'Hlavní nastavení'!$B$10)))))</f>
      </c>
      <c r="L134" s="76" t="str">
        <f>IF(K134="","",IF(K134='Hlavní nastavení'!$B$10,'Hlavní nastavení'!$C$10,IF(OR(K134='Hlavní nastavení'!$B$6,K134='Hlavní nastavení'!$B$7),'Hlavní nastavení'!$C$6,IF(K134='Hlavní nastavení'!$B$8,'Hlavní nastavení'!$C$8,'Hlavní nastavení'!$C$9))))</f>
      </c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20" customHeight="true">
      <c r="A135" s="176"/>
      <c r="B135" s="162"/>
      <c r="C135" s="144"/>
      <c r="D135" s="144"/>
      <c r="E135" s="164"/>
      <c r="F135" s="166"/>
      <c r="G135" s="168"/>
      <c r="H135" s="169" t="str">
        <f>IF(OR(F135="",G135=""),"",F135*G135)</f>
      </c>
      <c r="I135" s="172" t="str">
        <f>IF(H135="","",IF(SUM($H$6:$H$200)=0,"",H135/SUM($H$6:$H$200)))</f>
      </c>
      <c r="J135" s="174" t="str">
        <f>IF(E135="","",TODAY()-E135)</f>
      </c>
      <c r="K135" s="75" t="str">
        <f>IF(J135="","",IF(J135&lt;='Hlavní nastavení'!$A$6,'Hlavní nastavení'!$B$6,IF(J135&lt;='Hlavní nastavení'!$A$7,'Hlavní nastavení'!$B$7,IF(J135&lt;='Hlavní nastavení'!$A$8,'Hlavní nastavení'!$B$8,IF(J135&lt;='Hlavní nastavení'!$A$9,'Hlavní nastavení'!$B$9,'Hlavní nastavení'!$B$10)))))</f>
      </c>
      <c r="L135" s="76" t="str">
        <f>IF(K135="","",IF(K135='Hlavní nastavení'!$B$10,'Hlavní nastavení'!$C$10,IF(OR(K135='Hlavní nastavení'!$B$6,K135='Hlavní nastavení'!$B$7),'Hlavní nastavení'!$C$6,IF(K135='Hlavní nastavení'!$B$8,'Hlavní nastavení'!$C$8,'Hlavní nastavení'!$C$9))))</f>
      </c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20" customHeight="true">
      <c r="A136" s="176"/>
      <c r="B136" s="162"/>
      <c r="C136" s="144"/>
      <c r="D136" s="144"/>
      <c r="E136" s="164"/>
      <c r="F136" s="166"/>
      <c r="G136" s="168"/>
      <c r="H136" s="169" t="str">
        <f>IF(OR(F136="",G136=""),"",F136*G136)</f>
      </c>
      <c r="I136" s="172" t="str">
        <f>IF(H136="","",IF(SUM($H$6:$H$200)=0,"",H136/SUM($H$6:$H$200)))</f>
      </c>
      <c r="J136" s="174" t="str">
        <f>IF(E136="","",TODAY()-E136)</f>
      </c>
      <c r="K136" s="75" t="str">
        <f>IF(J136="","",IF(J136&lt;='Hlavní nastavení'!$A$6,'Hlavní nastavení'!$B$6,IF(J136&lt;='Hlavní nastavení'!$A$7,'Hlavní nastavení'!$B$7,IF(J136&lt;='Hlavní nastavení'!$A$8,'Hlavní nastavení'!$B$8,IF(J136&lt;='Hlavní nastavení'!$A$9,'Hlavní nastavení'!$B$9,'Hlavní nastavení'!$B$10)))))</f>
      </c>
      <c r="L136" s="76" t="str">
        <f>IF(K136="","",IF(K136='Hlavní nastavení'!$B$10,'Hlavní nastavení'!$C$10,IF(OR(K136='Hlavní nastavení'!$B$6,K136='Hlavní nastavení'!$B$7),'Hlavní nastavení'!$C$6,IF(K136='Hlavní nastavení'!$B$8,'Hlavní nastavení'!$C$8,'Hlavní nastavení'!$C$9))))</f>
      </c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20" customHeight="true">
      <c r="A137" s="176"/>
      <c r="B137" s="162"/>
      <c r="C137" s="144"/>
      <c r="D137" s="144"/>
      <c r="E137" s="164"/>
      <c r="F137" s="166"/>
      <c r="G137" s="168"/>
      <c r="H137" s="169" t="str">
        <f>IF(OR(F137="",G137=""),"",F137*G137)</f>
      </c>
      <c r="I137" s="172" t="str">
        <f>IF(H137="","",IF(SUM($H$6:$H$200)=0,"",H137/SUM($H$6:$H$200)))</f>
      </c>
      <c r="J137" s="174" t="str">
        <f>IF(E137="","",TODAY()-E137)</f>
      </c>
      <c r="K137" s="75" t="str">
        <f>IF(J137="","",IF(J137&lt;='Hlavní nastavení'!$A$6,'Hlavní nastavení'!$B$6,IF(J137&lt;='Hlavní nastavení'!$A$7,'Hlavní nastavení'!$B$7,IF(J137&lt;='Hlavní nastavení'!$A$8,'Hlavní nastavení'!$B$8,IF(J137&lt;='Hlavní nastavení'!$A$9,'Hlavní nastavení'!$B$9,'Hlavní nastavení'!$B$10)))))</f>
      </c>
      <c r="L137" s="76" t="str">
        <f>IF(K137="","",IF(K137='Hlavní nastavení'!$B$10,'Hlavní nastavení'!$C$10,IF(OR(K137='Hlavní nastavení'!$B$6,K137='Hlavní nastavení'!$B$7),'Hlavní nastavení'!$C$6,IF(K137='Hlavní nastavení'!$B$8,'Hlavní nastavení'!$C$8,'Hlavní nastavení'!$C$9))))</f>
      </c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20" customHeight="true">
      <c r="A138" s="176"/>
      <c r="B138" s="162"/>
      <c r="C138" s="144"/>
      <c r="D138" s="144"/>
      <c r="E138" s="164"/>
      <c r="F138" s="166"/>
      <c r="G138" s="168"/>
      <c r="H138" s="169" t="str">
        <f>IF(OR(F138="",G138=""),"",F138*G138)</f>
      </c>
      <c r="I138" s="172" t="str">
        <f>IF(H138="","",IF(SUM($H$6:$H$200)=0,"",H138/SUM($H$6:$H$200)))</f>
      </c>
      <c r="J138" s="174" t="str">
        <f>IF(E138="","",TODAY()-E138)</f>
      </c>
      <c r="K138" s="75" t="str">
        <f>IF(J138="","",IF(J138&lt;='Hlavní nastavení'!$A$6,'Hlavní nastavení'!$B$6,IF(J138&lt;='Hlavní nastavení'!$A$7,'Hlavní nastavení'!$B$7,IF(J138&lt;='Hlavní nastavení'!$A$8,'Hlavní nastavení'!$B$8,IF(J138&lt;='Hlavní nastavení'!$A$9,'Hlavní nastavení'!$B$9,'Hlavní nastavení'!$B$10)))))</f>
      </c>
      <c r="L138" s="76" t="str">
        <f>IF(K138="","",IF(K138='Hlavní nastavení'!$B$10,'Hlavní nastavení'!$C$10,IF(OR(K138='Hlavní nastavení'!$B$6,K138='Hlavní nastavení'!$B$7),'Hlavní nastavení'!$C$6,IF(K138='Hlavní nastavení'!$B$8,'Hlavní nastavení'!$C$8,'Hlavní nastavení'!$C$9))))</f>
      </c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20" customHeight="true">
      <c r="A139" s="176"/>
      <c r="B139" s="162"/>
      <c r="C139" s="144"/>
      <c r="D139" s="144"/>
      <c r="E139" s="164"/>
      <c r="F139" s="166"/>
      <c r="G139" s="168"/>
      <c r="H139" s="169" t="str">
        <f>IF(OR(F139="",G139=""),"",F139*G139)</f>
      </c>
      <c r="I139" s="172" t="str">
        <f>IF(H139="","",IF(SUM($H$6:$H$200)=0,"",H139/SUM($H$6:$H$200)))</f>
      </c>
      <c r="J139" s="174" t="str">
        <f>IF(E139="","",TODAY()-E139)</f>
      </c>
      <c r="K139" s="75" t="str">
        <f>IF(J139="","",IF(J139&lt;='Hlavní nastavení'!$A$6,'Hlavní nastavení'!$B$6,IF(J139&lt;='Hlavní nastavení'!$A$7,'Hlavní nastavení'!$B$7,IF(J139&lt;='Hlavní nastavení'!$A$8,'Hlavní nastavení'!$B$8,IF(J139&lt;='Hlavní nastavení'!$A$9,'Hlavní nastavení'!$B$9,'Hlavní nastavení'!$B$10)))))</f>
      </c>
      <c r="L139" s="76" t="str">
        <f>IF(K139="","",IF(K139='Hlavní nastavení'!$B$10,'Hlavní nastavení'!$C$10,IF(OR(K139='Hlavní nastavení'!$B$6,K139='Hlavní nastavení'!$B$7),'Hlavní nastavení'!$C$6,IF(K139='Hlavní nastavení'!$B$8,'Hlavní nastavení'!$C$8,'Hlavní nastavení'!$C$9))))</f>
      </c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20" customHeight="true">
      <c r="A140" s="176"/>
      <c r="B140" s="162"/>
      <c r="C140" s="144"/>
      <c r="D140" s="144"/>
      <c r="E140" s="164"/>
      <c r="F140" s="166"/>
      <c r="G140" s="168"/>
      <c r="H140" s="169" t="str">
        <f>IF(OR(F140="",G140=""),"",F140*G140)</f>
      </c>
      <c r="I140" s="172" t="str">
        <f>IF(H140="","",IF(SUM($H$6:$H$200)=0,"",H140/SUM($H$6:$H$200)))</f>
      </c>
      <c r="J140" s="174" t="str">
        <f>IF(E140="","",TODAY()-E140)</f>
      </c>
      <c r="K140" s="75" t="str">
        <f>IF(J140="","",IF(J140&lt;='Hlavní nastavení'!$A$6,'Hlavní nastavení'!$B$6,IF(J140&lt;='Hlavní nastavení'!$A$7,'Hlavní nastavení'!$B$7,IF(J140&lt;='Hlavní nastavení'!$A$8,'Hlavní nastavení'!$B$8,IF(J140&lt;='Hlavní nastavení'!$A$9,'Hlavní nastavení'!$B$9,'Hlavní nastavení'!$B$10)))))</f>
      </c>
      <c r="L140" s="76" t="str">
        <f>IF(K140="","",IF(K140='Hlavní nastavení'!$B$10,'Hlavní nastavení'!$C$10,IF(OR(K140='Hlavní nastavení'!$B$6,K140='Hlavní nastavení'!$B$7),'Hlavní nastavení'!$C$6,IF(K140='Hlavní nastavení'!$B$8,'Hlavní nastavení'!$C$8,'Hlavní nastavení'!$C$9))))</f>
      </c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20" customHeight="true">
      <c r="A141" s="176"/>
      <c r="B141" s="162"/>
      <c r="C141" s="144"/>
      <c r="D141" s="144"/>
      <c r="E141" s="164"/>
      <c r="F141" s="166"/>
      <c r="G141" s="168"/>
      <c r="H141" s="169" t="str">
        <f>IF(OR(F141="",G141=""),"",F141*G141)</f>
      </c>
      <c r="I141" s="172" t="str">
        <f>IF(H141="","",IF(SUM($H$6:$H$200)=0,"",H141/SUM($H$6:$H$200)))</f>
      </c>
      <c r="J141" s="174" t="str">
        <f>IF(E141="","",TODAY()-E141)</f>
      </c>
      <c r="K141" s="75" t="str">
        <f>IF(J141="","",IF(J141&lt;='Hlavní nastavení'!$A$6,'Hlavní nastavení'!$B$6,IF(J141&lt;='Hlavní nastavení'!$A$7,'Hlavní nastavení'!$B$7,IF(J141&lt;='Hlavní nastavení'!$A$8,'Hlavní nastavení'!$B$8,IF(J141&lt;='Hlavní nastavení'!$A$9,'Hlavní nastavení'!$B$9,'Hlavní nastavení'!$B$10)))))</f>
      </c>
      <c r="L141" s="76" t="str">
        <f>IF(K141="","",IF(K141='Hlavní nastavení'!$B$10,'Hlavní nastavení'!$C$10,IF(OR(K141='Hlavní nastavení'!$B$6,K141='Hlavní nastavení'!$B$7),'Hlavní nastavení'!$C$6,IF(K141='Hlavní nastavení'!$B$8,'Hlavní nastavení'!$C$8,'Hlavní nastavení'!$C$9))))</f>
      </c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20" customHeight="true">
      <c r="A142" s="176"/>
      <c r="B142" s="162"/>
      <c r="C142" s="144"/>
      <c r="D142" s="144"/>
      <c r="E142" s="164"/>
      <c r="F142" s="166"/>
      <c r="G142" s="168"/>
      <c r="H142" s="169" t="str">
        <f>IF(OR(F142="",G142=""),"",F142*G142)</f>
      </c>
      <c r="I142" s="172" t="str">
        <f>IF(H142="","",IF(SUM($H$6:$H$200)=0,"",H142/SUM($H$6:$H$200)))</f>
      </c>
      <c r="J142" s="174" t="str">
        <f>IF(E142="","",TODAY()-E142)</f>
      </c>
      <c r="K142" s="75" t="str">
        <f>IF(J142="","",IF(J142&lt;='Hlavní nastavení'!$A$6,'Hlavní nastavení'!$B$6,IF(J142&lt;='Hlavní nastavení'!$A$7,'Hlavní nastavení'!$B$7,IF(J142&lt;='Hlavní nastavení'!$A$8,'Hlavní nastavení'!$B$8,IF(J142&lt;='Hlavní nastavení'!$A$9,'Hlavní nastavení'!$B$9,'Hlavní nastavení'!$B$10)))))</f>
      </c>
      <c r="L142" s="76" t="str">
        <f>IF(K142="","",IF(K142='Hlavní nastavení'!$B$10,'Hlavní nastavení'!$C$10,IF(OR(K142='Hlavní nastavení'!$B$6,K142='Hlavní nastavení'!$B$7),'Hlavní nastavení'!$C$6,IF(K142='Hlavní nastavení'!$B$8,'Hlavní nastavení'!$C$8,'Hlavní nastavení'!$C$9))))</f>
      </c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20" customHeight="true">
      <c r="A143" s="176"/>
      <c r="B143" s="162"/>
      <c r="C143" s="144"/>
      <c r="D143" s="144"/>
      <c r="E143" s="164"/>
      <c r="F143" s="166"/>
      <c r="G143" s="168"/>
      <c r="H143" s="169" t="str">
        <f>IF(OR(F143="",G143=""),"",F143*G143)</f>
      </c>
      <c r="I143" s="172" t="str">
        <f>IF(H143="","",IF(SUM($H$6:$H$200)=0,"",H143/SUM($H$6:$H$200)))</f>
      </c>
      <c r="J143" s="174" t="str">
        <f>IF(E143="","",TODAY()-E143)</f>
      </c>
      <c r="K143" s="75" t="str">
        <f>IF(J143="","",IF(J143&lt;='Hlavní nastavení'!$A$6,'Hlavní nastavení'!$B$6,IF(J143&lt;='Hlavní nastavení'!$A$7,'Hlavní nastavení'!$B$7,IF(J143&lt;='Hlavní nastavení'!$A$8,'Hlavní nastavení'!$B$8,IF(J143&lt;='Hlavní nastavení'!$A$9,'Hlavní nastavení'!$B$9,'Hlavní nastavení'!$B$10)))))</f>
      </c>
      <c r="L143" s="76" t="str">
        <f>IF(K143="","",IF(K143='Hlavní nastavení'!$B$10,'Hlavní nastavení'!$C$10,IF(OR(K143='Hlavní nastavení'!$B$6,K143='Hlavní nastavení'!$B$7),'Hlavní nastavení'!$C$6,IF(K143='Hlavní nastavení'!$B$8,'Hlavní nastavení'!$C$8,'Hlavní nastavení'!$C$9))))</f>
      </c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20" customHeight="true">
      <c r="A144" s="176"/>
      <c r="B144" s="162"/>
      <c r="C144" s="144"/>
      <c r="D144" s="144"/>
      <c r="E144" s="164"/>
      <c r="F144" s="166"/>
      <c r="G144" s="168"/>
      <c r="H144" s="169" t="str">
        <f>IF(OR(F144="",G144=""),"",F144*G144)</f>
      </c>
      <c r="I144" s="172" t="str">
        <f>IF(H144="","",IF(SUM($H$6:$H$200)=0,"",H144/SUM($H$6:$H$200)))</f>
      </c>
      <c r="J144" s="174" t="str">
        <f>IF(E144="","",TODAY()-E144)</f>
      </c>
      <c r="K144" s="75" t="str">
        <f>IF(J144="","",IF(J144&lt;='Hlavní nastavení'!$A$6,'Hlavní nastavení'!$B$6,IF(J144&lt;='Hlavní nastavení'!$A$7,'Hlavní nastavení'!$B$7,IF(J144&lt;='Hlavní nastavení'!$A$8,'Hlavní nastavení'!$B$8,IF(J144&lt;='Hlavní nastavení'!$A$9,'Hlavní nastavení'!$B$9,'Hlavní nastavení'!$B$10)))))</f>
      </c>
      <c r="L144" s="76" t="str">
        <f>IF(K144="","",IF(K144='Hlavní nastavení'!$B$10,'Hlavní nastavení'!$C$10,IF(OR(K144='Hlavní nastavení'!$B$6,K144='Hlavní nastavení'!$B$7),'Hlavní nastavení'!$C$6,IF(K144='Hlavní nastavení'!$B$8,'Hlavní nastavení'!$C$8,'Hlavní nastavení'!$C$9))))</f>
      </c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20" customHeight="true">
      <c r="A145" s="176"/>
      <c r="B145" s="162"/>
      <c r="C145" s="144"/>
      <c r="D145" s="144"/>
      <c r="E145" s="164"/>
      <c r="F145" s="166"/>
      <c r="G145" s="168"/>
      <c r="H145" s="169" t="str">
        <f>IF(OR(F145="",G145=""),"",F145*G145)</f>
      </c>
      <c r="I145" s="172" t="str">
        <f>IF(H145="","",IF(SUM($H$6:$H$200)=0,"",H145/SUM($H$6:$H$200)))</f>
      </c>
      <c r="J145" s="174" t="str">
        <f>IF(E145="","",TODAY()-E145)</f>
      </c>
      <c r="K145" s="75" t="str">
        <f>IF(J145="","",IF(J145&lt;='Hlavní nastavení'!$A$6,'Hlavní nastavení'!$B$6,IF(J145&lt;='Hlavní nastavení'!$A$7,'Hlavní nastavení'!$B$7,IF(J145&lt;='Hlavní nastavení'!$A$8,'Hlavní nastavení'!$B$8,IF(J145&lt;='Hlavní nastavení'!$A$9,'Hlavní nastavení'!$B$9,'Hlavní nastavení'!$B$10)))))</f>
      </c>
      <c r="L145" s="76" t="str">
        <f>IF(K145="","",IF(K145='Hlavní nastavení'!$B$10,'Hlavní nastavení'!$C$10,IF(OR(K145='Hlavní nastavení'!$B$6,K145='Hlavní nastavení'!$B$7),'Hlavní nastavení'!$C$6,IF(K145='Hlavní nastavení'!$B$8,'Hlavní nastavení'!$C$8,'Hlavní nastavení'!$C$9))))</f>
      </c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20" customHeight="true">
      <c r="A146" s="176"/>
      <c r="B146" s="162"/>
      <c r="C146" s="144"/>
      <c r="D146" s="144"/>
      <c r="E146" s="164"/>
      <c r="F146" s="166"/>
      <c r="G146" s="168"/>
      <c r="H146" s="169" t="str">
        <f>IF(OR(F146="",G146=""),"",F146*G146)</f>
      </c>
      <c r="I146" s="172" t="str">
        <f>IF(H146="","",IF(SUM($H$6:$H$200)=0,"",H146/SUM($H$6:$H$200)))</f>
      </c>
      <c r="J146" s="174" t="str">
        <f>IF(E146="","",TODAY()-E146)</f>
      </c>
      <c r="K146" s="75" t="str">
        <f>IF(J146="","",IF(J146&lt;='Hlavní nastavení'!$A$6,'Hlavní nastavení'!$B$6,IF(J146&lt;='Hlavní nastavení'!$A$7,'Hlavní nastavení'!$B$7,IF(J146&lt;='Hlavní nastavení'!$A$8,'Hlavní nastavení'!$B$8,IF(J146&lt;='Hlavní nastavení'!$A$9,'Hlavní nastavení'!$B$9,'Hlavní nastavení'!$B$10)))))</f>
      </c>
      <c r="L146" s="76" t="str">
        <f>IF(K146="","",IF(K146='Hlavní nastavení'!$B$10,'Hlavní nastavení'!$C$10,IF(OR(K146='Hlavní nastavení'!$B$6,K146='Hlavní nastavení'!$B$7),'Hlavní nastavení'!$C$6,IF(K146='Hlavní nastavení'!$B$8,'Hlavní nastavení'!$C$8,'Hlavní nastavení'!$C$9))))</f>
      </c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20" customHeight="true">
      <c r="A147" s="176"/>
      <c r="B147" s="162"/>
      <c r="C147" s="144"/>
      <c r="D147" s="144"/>
      <c r="E147" s="164"/>
      <c r="F147" s="166"/>
      <c r="G147" s="168"/>
      <c r="H147" s="169" t="str">
        <f>IF(OR(F147="",G147=""),"",F147*G147)</f>
      </c>
      <c r="I147" s="172" t="str">
        <f>IF(H147="","",IF(SUM($H$6:$H$200)=0,"",H147/SUM($H$6:$H$200)))</f>
      </c>
      <c r="J147" s="174" t="str">
        <f>IF(E147="","",TODAY()-E147)</f>
      </c>
      <c r="K147" s="75" t="str">
        <f>IF(J147="","",IF(J147&lt;='Hlavní nastavení'!$A$6,'Hlavní nastavení'!$B$6,IF(J147&lt;='Hlavní nastavení'!$A$7,'Hlavní nastavení'!$B$7,IF(J147&lt;='Hlavní nastavení'!$A$8,'Hlavní nastavení'!$B$8,IF(J147&lt;='Hlavní nastavení'!$A$9,'Hlavní nastavení'!$B$9,'Hlavní nastavení'!$B$10)))))</f>
      </c>
      <c r="L147" s="76" t="str">
        <f>IF(K147="","",IF(K147='Hlavní nastavení'!$B$10,'Hlavní nastavení'!$C$10,IF(OR(K147='Hlavní nastavení'!$B$6,K147='Hlavní nastavení'!$B$7),'Hlavní nastavení'!$C$6,IF(K147='Hlavní nastavení'!$B$8,'Hlavní nastavení'!$C$8,'Hlavní nastavení'!$C$9))))</f>
      </c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20" customHeight="true">
      <c r="A148" s="176"/>
      <c r="B148" s="162"/>
      <c r="C148" s="144"/>
      <c r="D148" s="144"/>
      <c r="E148" s="164"/>
      <c r="F148" s="166"/>
      <c r="G148" s="168"/>
      <c r="H148" s="169" t="str">
        <f>IF(OR(F148="",G148=""),"",F148*G148)</f>
      </c>
      <c r="I148" s="172" t="str">
        <f>IF(H148="","",IF(SUM($H$6:$H$200)=0,"",H148/SUM($H$6:$H$200)))</f>
      </c>
      <c r="J148" s="174" t="str">
        <f>IF(E148="","",TODAY()-E148)</f>
      </c>
      <c r="K148" s="75" t="str">
        <f>IF(J148="","",IF(J148&lt;='Hlavní nastavení'!$A$6,'Hlavní nastavení'!$B$6,IF(J148&lt;='Hlavní nastavení'!$A$7,'Hlavní nastavení'!$B$7,IF(J148&lt;='Hlavní nastavení'!$A$8,'Hlavní nastavení'!$B$8,IF(J148&lt;='Hlavní nastavení'!$A$9,'Hlavní nastavení'!$B$9,'Hlavní nastavení'!$B$10)))))</f>
      </c>
      <c r="L148" s="76" t="str">
        <f>IF(K148="","",IF(K148='Hlavní nastavení'!$B$10,'Hlavní nastavení'!$C$10,IF(OR(K148='Hlavní nastavení'!$B$6,K148='Hlavní nastavení'!$B$7),'Hlavní nastavení'!$C$6,IF(K148='Hlavní nastavení'!$B$8,'Hlavní nastavení'!$C$8,'Hlavní nastavení'!$C$9))))</f>
      </c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20" customHeight="true">
      <c r="A149" s="176"/>
      <c r="B149" s="162"/>
      <c r="C149" s="144"/>
      <c r="D149" s="144"/>
      <c r="E149" s="164"/>
      <c r="F149" s="166"/>
      <c r="G149" s="168"/>
      <c r="H149" s="169" t="str">
        <f>IF(OR(F149="",G149=""),"",F149*G149)</f>
      </c>
      <c r="I149" s="172" t="str">
        <f>IF(H149="","",IF(SUM($H$6:$H$200)=0,"",H149/SUM($H$6:$H$200)))</f>
      </c>
      <c r="J149" s="174" t="str">
        <f>IF(E149="","",TODAY()-E149)</f>
      </c>
      <c r="K149" s="75" t="str">
        <f>IF(J149="","",IF(J149&lt;='Hlavní nastavení'!$A$6,'Hlavní nastavení'!$B$6,IF(J149&lt;='Hlavní nastavení'!$A$7,'Hlavní nastavení'!$B$7,IF(J149&lt;='Hlavní nastavení'!$A$8,'Hlavní nastavení'!$B$8,IF(J149&lt;='Hlavní nastavení'!$A$9,'Hlavní nastavení'!$B$9,'Hlavní nastavení'!$B$10)))))</f>
      </c>
      <c r="L149" s="76" t="str">
        <f>IF(K149="","",IF(K149='Hlavní nastavení'!$B$10,'Hlavní nastavení'!$C$10,IF(OR(K149='Hlavní nastavení'!$B$6,K149='Hlavní nastavení'!$B$7),'Hlavní nastavení'!$C$6,IF(K149='Hlavní nastavení'!$B$8,'Hlavní nastavení'!$C$8,'Hlavní nastavení'!$C$9))))</f>
      </c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20" customHeight="true">
      <c r="A150" s="176"/>
      <c r="B150" s="162"/>
      <c r="C150" s="144"/>
      <c r="D150" s="144"/>
      <c r="E150" s="164"/>
      <c r="F150" s="166"/>
      <c r="G150" s="168"/>
      <c r="H150" s="169" t="str">
        <f>IF(OR(F150="",G150=""),"",F150*G150)</f>
      </c>
      <c r="I150" s="172" t="str">
        <f>IF(H150="","",IF(SUM($H$6:$H$200)=0,"",H150/SUM($H$6:$H$200)))</f>
      </c>
      <c r="J150" s="174" t="str">
        <f>IF(E150="","",TODAY()-E150)</f>
      </c>
      <c r="K150" s="75" t="str">
        <f>IF(J150="","",IF(J150&lt;='Hlavní nastavení'!$A$6,'Hlavní nastavení'!$B$6,IF(J150&lt;='Hlavní nastavení'!$A$7,'Hlavní nastavení'!$B$7,IF(J150&lt;='Hlavní nastavení'!$A$8,'Hlavní nastavení'!$B$8,IF(J150&lt;='Hlavní nastavení'!$A$9,'Hlavní nastavení'!$B$9,'Hlavní nastavení'!$B$10)))))</f>
      </c>
      <c r="L150" s="76" t="str">
        <f>IF(K150="","",IF(K150='Hlavní nastavení'!$B$10,'Hlavní nastavení'!$C$10,IF(OR(K150='Hlavní nastavení'!$B$6,K150='Hlavní nastavení'!$B$7),'Hlavní nastavení'!$C$6,IF(K150='Hlavní nastavení'!$B$8,'Hlavní nastavení'!$C$8,'Hlavní nastavení'!$C$9))))</f>
      </c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20" customHeight="true">
      <c r="A151" s="176"/>
      <c r="B151" s="162"/>
      <c r="C151" s="144"/>
      <c r="D151" s="144"/>
      <c r="E151" s="164"/>
      <c r="F151" s="166"/>
      <c r="G151" s="168"/>
      <c r="H151" s="169" t="str">
        <f>IF(OR(F151="",G151=""),"",F151*G151)</f>
      </c>
      <c r="I151" s="172" t="str">
        <f>IF(H151="","",IF(SUM($H$6:$H$200)=0,"",H151/SUM($H$6:$H$200)))</f>
      </c>
      <c r="J151" s="174" t="str">
        <f>IF(E151="","",TODAY()-E151)</f>
      </c>
      <c r="K151" s="75" t="str">
        <f>IF(J151="","",IF(J151&lt;='Hlavní nastavení'!$A$6,'Hlavní nastavení'!$B$6,IF(J151&lt;='Hlavní nastavení'!$A$7,'Hlavní nastavení'!$B$7,IF(J151&lt;='Hlavní nastavení'!$A$8,'Hlavní nastavení'!$B$8,IF(J151&lt;='Hlavní nastavení'!$A$9,'Hlavní nastavení'!$B$9,'Hlavní nastavení'!$B$10)))))</f>
      </c>
      <c r="L151" s="76" t="str">
        <f>IF(K151="","",IF(K151='Hlavní nastavení'!$B$10,'Hlavní nastavení'!$C$10,IF(OR(K151='Hlavní nastavení'!$B$6,K151='Hlavní nastavení'!$B$7),'Hlavní nastavení'!$C$6,IF(K151='Hlavní nastavení'!$B$8,'Hlavní nastavení'!$C$8,'Hlavní nastavení'!$C$9))))</f>
      </c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20" customHeight="true">
      <c r="A152" s="176"/>
      <c r="B152" s="162"/>
      <c r="C152" s="144"/>
      <c r="D152" s="144"/>
      <c r="E152" s="164"/>
      <c r="F152" s="166"/>
      <c r="G152" s="168"/>
      <c r="H152" s="169" t="str">
        <f>IF(OR(F152="",G152=""),"",F152*G152)</f>
      </c>
      <c r="I152" s="172" t="str">
        <f>IF(H152="","",IF(SUM($H$6:$H$200)=0,"",H152/SUM($H$6:$H$200)))</f>
      </c>
      <c r="J152" s="174" t="str">
        <f>IF(E152="","",TODAY()-E152)</f>
      </c>
      <c r="K152" s="75" t="str">
        <f>IF(J152="","",IF(J152&lt;='Hlavní nastavení'!$A$6,'Hlavní nastavení'!$B$6,IF(J152&lt;='Hlavní nastavení'!$A$7,'Hlavní nastavení'!$B$7,IF(J152&lt;='Hlavní nastavení'!$A$8,'Hlavní nastavení'!$B$8,IF(J152&lt;='Hlavní nastavení'!$A$9,'Hlavní nastavení'!$B$9,'Hlavní nastavení'!$B$10)))))</f>
      </c>
      <c r="L152" s="76" t="str">
        <f>IF(K152="","",IF(K152='Hlavní nastavení'!$B$10,'Hlavní nastavení'!$C$10,IF(OR(K152='Hlavní nastavení'!$B$6,K152='Hlavní nastavení'!$B$7),'Hlavní nastavení'!$C$6,IF(K152='Hlavní nastavení'!$B$8,'Hlavní nastavení'!$C$8,'Hlavní nastavení'!$C$9))))</f>
      </c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20" customHeight="true">
      <c r="A153" s="176"/>
      <c r="B153" s="162"/>
      <c r="C153" s="144"/>
      <c r="D153" s="144"/>
      <c r="E153" s="164"/>
      <c r="F153" s="166"/>
      <c r="G153" s="168"/>
      <c r="H153" s="169" t="str">
        <f>IF(OR(F153="",G153=""),"",F153*G153)</f>
      </c>
      <c r="I153" s="172" t="str">
        <f>IF(H153="","",IF(SUM($H$6:$H$200)=0,"",H153/SUM($H$6:$H$200)))</f>
      </c>
      <c r="J153" s="174" t="str">
        <f>IF(E153="","",TODAY()-E153)</f>
      </c>
      <c r="K153" s="75" t="str">
        <f>IF(J153="","",IF(J153&lt;='Hlavní nastavení'!$A$6,'Hlavní nastavení'!$B$6,IF(J153&lt;='Hlavní nastavení'!$A$7,'Hlavní nastavení'!$B$7,IF(J153&lt;='Hlavní nastavení'!$A$8,'Hlavní nastavení'!$B$8,IF(J153&lt;='Hlavní nastavení'!$A$9,'Hlavní nastavení'!$B$9,'Hlavní nastavení'!$B$10)))))</f>
      </c>
      <c r="L153" s="76" t="str">
        <f>IF(K153="","",IF(K153='Hlavní nastavení'!$B$10,'Hlavní nastavení'!$C$10,IF(OR(K153='Hlavní nastavení'!$B$6,K153='Hlavní nastavení'!$B$7),'Hlavní nastavení'!$C$6,IF(K153='Hlavní nastavení'!$B$8,'Hlavní nastavení'!$C$8,'Hlavní nastavení'!$C$9))))</f>
      </c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20" customHeight="true">
      <c r="A154" s="176"/>
      <c r="B154" s="162"/>
      <c r="C154" s="144"/>
      <c r="D154" s="144"/>
      <c r="E154" s="164"/>
      <c r="F154" s="166"/>
      <c r="G154" s="168"/>
      <c r="H154" s="169" t="str">
        <f>IF(OR(F154="",G154=""),"",F154*G154)</f>
      </c>
      <c r="I154" s="172" t="str">
        <f>IF(H154="","",IF(SUM($H$6:$H$200)=0,"",H154/SUM($H$6:$H$200)))</f>
      </c>
      <c r="J154" s="174" t="str">
        <f>IF(E154="","",TODAY()-E154)</f>
      </c>
      <c r="K154" s="75" t="str">
        <f>IF(J154="","",IF(J154&lt;='Hlavní nastavení'!$A$6,'Hlavní nastavení'!$B$6,IF(J154&lt;='Hlavní nastavení'!$A$7,'Hlavní nastavení'!$B$7,IF(J154&lt;='Hlavní nastavení'!$A$8,'Hlavní nastavení'!$B$8,IF(J154&lt;='Hlavní nastavení'!$A$9,'Hlavní nastavení'!$B$9,'Hlavní nastavení'!$B$10)))))</f>
      </c>
      <c r="L154" s="76" t="str">
        <f>IF(K154="","",IF(K154='Hlavní nastavení'!$B$10,'Hlavní nastavení'!$C$10,IF(OR(K154='Hlavní nastavení'!$B$6,K154='Hlavní nastavení'!$B$7),'Hlavní nastavení'!$C$6,IF(K154='Hlavní nastavení'!$B$8,'Hlavní nastavení'!$C$8,'Hlavní nastavení'!$C$9))))</f>
      </c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20" customHeight="true">
      <c r="A155" s="176"/>
      <c r="B155" s="162"/>
      <c r="C155" s="144"/>
      <c r="D155" s="144"/>
      <c r="E155" s="164"/>
      <c r="F155" s="166"/>
      <c r="G155" s="168"/>
      <c r="H155" s="169" t="str">
        <f>IF(OR(F155="",G155=""),"",F155*G155)</f>
      </c>
      <c r="I155" s="172" t="str">
        <f>IF(H155="","",IF(SUM($H$6:$H$200)=0,"",H155/SUM($H$6:$H$200)))</f>
      </c>
      <c r="J155" s="174" t="str">
        <f>IF(E155="","",TODAY()-E155)</f>
      </c>
      <c r="K155" s="75" t="str">
        <f>IF(J155="","",IF(J155&lt;='Hlavní nastavení'!$A$6,'Hlavní nastavení'!$B$6,IF(J155&lt;='Hlavní nastavení'!$A$7,'Hlavní nastavení'!$B$7,IF(J155&lt;='Hlavní nastavení'!$A$8,'Hlavní nastavení'!$B$8,IF(J155&lt;='Hlavní nastavení'!$A$9,'Hlavní nastavení'!$B$9,'Hlavní nastavení'!$B$10)))))</f>
      </c>
      <c r="L155" s="76" t="str">
        <f>IF(K155="","",IF(K155='Hlavní nastavení'!$B$10,'Hlavní nastavení'!$C$10,IF(OR(K155='Hlavní nastavení'!$B$6,K155='Hlavní nastavení'!$B$7),'Hlavní nastavení'!$C$6,IF(K155='Hlavní nastavení'!$B$8,'Hlavní nastavení'!$C$8,'Hlavní nastavení'!$C$9))))</f>
      </c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20" customHeight="true">
      <c r="A156" s="176"/>
      <c r="B156" s="162"/>
      <c r="C156" s="144"/>
      <c r="D156" s="144"/>
      <c r="E156" s="164"/>
      <c r="F156" s="166"/>
      <c r="G156" s="168"/>
      <c r="H156" s="169" t="str">
        <f>IF(OR(F156="",G156=""),"",F156*G156)</f>
      </c>
      <c r="I156" s="172" t="str">
        <f>IF(H156="","",IF(SUM($H$6:$H$200)=0,"",H156/SUM($H$6:$H$200)))</f>
      </c>
      <c r="J156" s="174" t="str">
        <f>IF(E156="","",TODAY()-E156)</f>
      </c>
      <c r="K156" s="75" t="str">
        <f>IF(J156="","",IF(J156&lt;='Hlavní nastavení'!$A$6,'Hlavní nastavení'!$B$6,IF(J156&lt;='Hlavní nastavení'!$A$7,'Hlavní nastavení'!$B$7,IF(J156&lt;='Hlavní nastavení'!$A$8,'Hlavní nastavení'!$B$8,IF(J156&lt;='Hlavní nastavení'!$A$9,'Hlavní nastavení'!$B$9,'Hlavní nastavení'!$B$10)))))</f>
      </c>
      <c r="L156" s="76" t="str">
        <f>IF(K156="","",IF(K156='Hlavní nastavení'!$B$10,'Hlavní nastavení'!$C$10,IF(OR(K156='Hlavní nastavení'!$B$6,K156='Hlavní nastavení'!$B$7),'Hlavní nastavení'!$C$6,IF(K156='Hlavní nastavení'!$B$8,'Hlavní nastavení'!$C$8,'Hlavní nastavení'!$C$9))))</f>
      </c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20" customHeight="true">
      <c r="A157" s="176"/>
      <c r="B157" s="162"/>
      <c r="C157" s="144"/>
      <c r="D157" s="144"/>
      <c r="E157" s="164"/>
      <c r="F157" s="166"/>
      <c r="G157" s="168"/>
      <c r="H157" s="169" t="str">
        <f>IF(OR(F157="",G157=""),"",F157*G157)</f>
      </c>
      <c r="I157" s="172" t="str">
        <f>IF(H157="","",IF(SUM($H$6:$H$200)=0,"",H157/SUM($H$6:$H$200)))</f>
      </c>
      <c r="J157" s="174" t="str">
        <f>IF(E157="","",TODAY()-E157)</f>
      </c>
      <c r="K157" s="75" t="str">
        <f>IF(J157="","",IF(J157&lt;='Hlavní nastavení'!$A$6,'Hlavní nastavení'!$B$6,IF(J157&lt;='Hlavní nastavení'!$A$7,'Hlavní nastavení'!$B$7,IF(J157&lt;='Hlavní nastavení'!$A$8,'Hlavní nastavení'!$B$8,IF(J157&lt;='Hlavní nastavení'!$A$9,'Hlavní nastavení'!$B$9,'Hlavní nastavení'!$B$10)))))</f>
      </c>
      <c r="L157" s="76" t="str">
        <f>IF(K157="","",IF(K157='Hlavní nastavení'!$B$10,'Hlavní nastavení'!$C$10,IF(OR(K157='Hlavní nastavení'!$B$6,K157='Hlavní nastavení'!$B$7),'Hlavní nastavení'!$C$6,IF(K157='Hlavní nastavení'!$B$8,'Hlavní nastavení'!$C$8,'Hlavní nastavení'!$C$9))))</f>
      </c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20" customHeight="true">
      <c r="A158" s="176"/>
      <c r="B158" s="162"/>
      <c r="C158" s="144"/>
      <c r="D158" s="144"/>
      <c r="E158" s="164"/>
      <c r="F158" s="166"/>
      <c r="G158" s="168"/>
      <c r="H158" s="169" t="str">
        <f>IF(OR(F158="",G158=""),"",F158*G158)</f>
      </c>
      <c r="I158" s="172" t="str">
        <f>IF(H158="","",IF(SUM($H$6:$H$200)=0,"",H158/SUM($H$6:$H$200)))</f>
      </c>
      <c r="J158" s="174" t="str">
        <f>IF(E158="","",TODAY()-E158)</f>
      </c>
      <c r="K158" s="75" t="str">
        <f>IF(J158="","",IF(J158&lt;='Hlavní nastavení'!$A$6,'Hlavní nastavení'!$B$6,IF(J158&lt;='Hlavní nastavení'!$A$7,'Hlavní nastavení'!$B$7,IF(J158&lt;='Hlavní nastavení'!$A$8,'Hlavní nastavení'!$B$8,IF(J158&lt;='Hlavní nastavení'!$A$9,'Hlavní nastavení'!$B$9,'Hlavní nastavení'!$B$10)))))</f>
      </c>
      <c r="L158" s="76" t="str">
        <f>IF(K158="","",IF(K158='Hlavní nastavení'!$B$10,'Hlavní nastavení'!$C$10,IF(OR(K158='Hlavní nastavení'!$B$6,K158='Hlavní nastavení'!$B$7),'Hlavní nastavení'!$C$6,IF(K158='Hlavní nastavení'!$B$8,'Hlavní nastavení'!$C$8,'Hlavní nastavení'!$C$9))))</f>
      </c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20" customHeight="true">
      <c r="A159" s="176"/>
      <c r="B159" s="162"/>
      <c r="C159" s="144"/>
      <c r="D159" s="144"/>
      <c r="E159" s="164"/>
      <c r="F159" s="166"/>
      <c r="G159" s="168"/>
      <c r="H159" s="169" t="str">
        <f>IF(OR(F159="",G159=""),"",F159*G159)</f>
      </c>
      <c r="I159" s="172" t="str">
        <f>IF(H159="","",IF(SUM($H$6:$H$200)=0,"",H159/SUM($H$6:$H$200)))</f>
      </c>
      <c r="J159" s="174" t="str">
        <f>IF(E159="","",TODAY()-E159)</f>
      </c>
      <c r="K159" s="75" t="str">
        <f>IF(J159="","",IF(J159&lt;='Hlavní nastavení'!$A$6,'Hlavní nastavení'!$B$6,IF(J159&lt;='Hlavní nastavení'!$A$7,'Hlavní nastavení'!$B$7,IF(J159&lt;='Hlavní nastavení'!$A$8,'Hlavní nastavení'!$B$8,IF(J159&lt;='Hlavní nastavení'!$A$9,'Hlavní nastavení'!$B$9,'Hlavní nastavení'!$B$10)))))</f>
      </c>
      <c r="L159" s="76" t="str">
        <f>IF(K159="","",IF(K159='Hlavní nastavení'!$B$10,'Hlavní nastavení'!$C$10,IF(OR(K159='Hlavní nastavení'!$B$6,K159='Hlavní nastavení'!$B$7),'Hlavní nastavení'!$C$6,IF(K159='Hlavní nastavení'!$B$8,'Hlavní nastavení'!$C$8,'Hlavní nastavení'!$C$9))))</f>
      </c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20" customHeight="true">
      <c r="A160" s="176"/>
      <c r="B160" s="162"/>
      <c r="C160" s="144"/>
      <c r="D160" s="144"/>
      <c r="E160" s="164"/>
      <c r="F160" s="166"/>
      <c r="G160" s="168"/>
      <c r="H160" s="169" t="str">
        <f>IF(OR(F160="",G160=""),"",F160*G160)</f>
      </c>
      <c r="I160" s="172" t="str">
        <f>IF(H160="","",IF(SUM($H$6:$H$200)=0,"",H160/SUM($H$6:$H$200)))</f>
      </c>
      <c r="J160" s="174" t="str">
        <f>IF(E160="","",TODAY()-E160)</f>
      </c>
      <c r="K160" s="75" t="str">
        <f>IF(J160="","",IF(J160&lt;='Hlavní nastavení'!$A$6,'Hlavní nastavení'!$B$6,IF(J160&lt;='Hlavní nastavení'!$A$7,'Hlavní nastavení'!$B$7,IF(J160&lt;='Hlavní nastavení'!$A$8,'Hlavní nastavení'!$B$8,IF(J160&lt;='Hlavní nastavení'!$A$9,'Hlavní nastavení'!$B$9,'Hlavní nastavení'!$B$10)))))</f>
      </c>
      <c r="L160" s="76" t="str">
        <f>IF(K160="","",IF(K160='Hlavní nastavení'!$B$10,'Hlavní nastavení'!$C$10,IF(OR(K160='Hlavní nastavení'!$B$6,K160='Hlavní nastavení'!$B$7),'Hlavní nastavení'!$C$6,IF(K160='Hlavní nastavení'!$B$8,'Hlavní nastavení'!$C$8,'Hlavní nastavení'!$C$9))))</f>
      </c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20" customHeight="true">
      <c r="A161" s="176"/>
      <c r="B161" s="162"/>
      <c r="C161" s="144"/>
      <c r="D161" s="144"/>
      <c r="E161" s="164"/>
      <c r="F161" s="166"/>
      <c r="G161" s="168"/>
      <c r="H161" s="169" t="str">
        <f>IF(OR(F161="",G161=""),"",F161*G161)</f>
      </c>
      <c r="I161" s="172" t="str">
        <f>IF(H161="","",IF(SUM($H$6:$H$200)=0,"",H161/SUM($H$6:$H$200)))</f>
      </c>
      <c r="J161" s="174" t="str">
        <f>IF(E161="","",TODAY()-E161)</f>
      </c>
      <c r="K161" s="75" t="str">
        <f>IF(J161="","",IF(J161&lt;='Hlavní nastavení'!$A$6,'Hlavní nastavení'!$B$6,IF(J161&lt;='Hlavní nastavení'!$A$7,'Hlavní nastavení'!$B$7,IF(J161&lt;='Hlavní nastavení'!$A$8,'Hlavní nastavení'!$B$8,IF(J161&lt;='Hlavní nastavení'!$A$9,'Hlavní nastavení'!$B$9,'Hlavní nastavení'!$B$10)))))</f>
      </c>
      <c r="L161" s="76" t="str">
        <f>IF(K161="","",IF(K161='Hlavní nastavení'!$B$10,'Hlavní nastavení'!$C$10,IF(OR(K161='Hlavní nastavení'!$B$6,K161='Hlavní nastavení'!$B$7),'Hlavní nastavení'!$C$6,IF(K161='Hlavní nastavení'!$B$8,'Hlavní nastavení'!$C$8,'Hlavní nastavení'!$C$9))))</f>
      </c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20" customHeight="true">
      <c r="A162" s="176"/>
      <c r="B162" s="162"/>
      <c r="C162" s="144"/>
      <c r="D162" s="144"/>
      <c r="E162" s="164"/>
      <c r="F162" s="166"/>
      <c r="G162" s="168"/>
      <c r="H162" s="169" t="str">
        <f>IF(OR(F162="",G162=""),"",F162*G162)</f>
      </c>
      <c r="I162" s="172" t="str">
        <f>IF(H162="","",IF(SUM($H$6:$H$200)=0,"",H162/SUM($H$6:$H$200)))</f>
      </c>
      <c r="J162" s="174" t="str">
        <f>IF(E162="","",TODAY()-E162)</f>
      </c>
      <c r="K162" s="75" t="str">
        <f>IF(J162="","",IF(J162&lt;='Hlavní nastavení'!$A$6,'Hlavní nastavení'!$B$6,IF(J162&lt;='Hlavní nastavení'!$A$7,'Hlavní nastavení'!$B$7,IF(J162&lt;='Hlavní nastavení'!$A$8,'Hlavní nastavení'!$B$8,IF(J162&lt;='Hlavní nastavení'!$A$9,'Hlavní nastavení'!$B$9,'Hlavní nastavení'!$B$10)))))</f>
      </c>
      <c r="L162" s="76" t="str">
        <f>IF(K162="","",IF(K162='Hlavní nastavení'!$B$10,'Hlavní nastavení'!$C$10,IF(OR(K162='Hlavní nastavení'!$B$6,K162='Hlavní nastavení'!$B$7),'Hlavní nastavení'!$C$6,IF(K162='Hlavní nastavení'!$B$8,'Hlavní nastavení'!$C$8,'Hlavní nastavení'!$C$9))))</f>
      </c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20" customHeight="true">
      <c r="A163" s="176"/>
      <c r="B163" s="162"/>
      <c r="C163" s="144"/>
      <c r="D163" s="144"/>
      <c r="E163" s="164"/>
      <c r="F163" s="166"/>
      <c r="G163" s="168"/>
      <c r="H163" s="169" t="str">
        <f>IF(OR(F163="",G163=""),"",F163*G163)</f>
      </c>
      <c r="I163" s="172" t="str">
        <f>IF(H163="","",IF(SUM($H$6:$H$200)=0,"",H163/SUM($H$6:$H$200)))</f>
      </c>
      <c r="J163" s="174" t="str">
        <f>IF(E163="","",TODAY()-E163)</f>
      </c>
      <c r="K163" s="75" t="str">
        <f>IF(J163="","",IF(J163&lt;='Hlavní nastavení'!$A$6,'Hlavní nastavení'!$B$6,IF(J163&lt;='Hlavní nastavení'!$A$7,'Hlavní nastavení'!$B$7,IF(J163&lt;='Hlavní nastavení'!$A$8,'Hlavní nastavení'!$B$8,IF(J163&lt;='Hlavní nastavení'!$A$9,'Hlavní nastavení'!$B$9,'Hlavní nastavení'!$B$10)))))</f>
      </c>
      <c r="L163" s="76" t="str">
        <f>IF(K163="","",IF(K163='Hlavní nastavení'!$B$10,'Hlavní nastavení'!$C$10,IF(OR(K163='Hlavní nastavení'!$B$6,K163='Hlavní nastavení'!$B$7),'Hlavní nastavení'!$C$6,IF(K163='Hlavní nastavení'!$B$8,'Hlavní nastavení'!$C$8,'Hlavní nastavení'!$C$9))))</f>
      </c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20" customHeight="true">
      <c r="A164" s="176"/>
      <c r="B164" s="162"/>
      <c r="C164" s="144"/>
      <c r="D164" s="144"/>
      <c r="E164" s="164"/>
      <c r="F164" s="166"/>
      <c r="G164" s="168"/>
      <c r="H164" s="169" t="str">
        <f>IF(OR(F164="",G164=""),"",F164*G164)</f>
      </c>
      <c r="I164" s="172" t="str">
        <f>IF(H164="","",IF(SUM($H$6:$H$200)=0,"",H164/SUM($H$6:$H$200)))</f>
      </c>
      <c r="J164" s="174" t="str">
        <f>IF(E164="","",TODAY()-E164)</f>
      </c>
      <c r="K164" s="75" t="str">
        <f>IF(J164="","",IF(J164&lt;='Hlavní nastavení'!$A$6,'Hlavní nastavení'!$B$6,IF(J164&lt;='Hlavní nastavení'!$A$7,'Hlavní nastavení'!$B$7,IF(J164&lt;='Hlavní nastavení'!$A$8,'Hlavní nastavení'!$B$8,IF(J164&lt;='Hlavní nastavení'!$A$9,'Hlavní nastavení'!$B$9,'Hlavní nastavení'!$B$10)))))</f>
      </c>
      <c r="L164" s="76" t="str">
        <f>IF(K164="","",IF(K164='Hlavní nastavení'!$B$10,'Hlavní nastavení'!$C$10,IF(OR(K164='Hlavní nastavení'!$B$6,K164='Hlavní nastavení'!$B$7),'Hlavní nastavení'!$C$6,IF(K164='Hlavní nastavení'!$B$8,'Hlavní nastavení'!$C$8,'Hlavní nastavení'!$C$9))))</f>
      </c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20" customHeight="true">
      <c r="A165" s="176"/>
      <c r="B165" s="162"/>
      <c r="C165" s="144"/>
      <c r="D165" s="144"/>
      <c r="E165" s="164"/>
      <c r="F165" s="166"/>
      <c r="G165" s="168"/>
      <c r="H165" s="169" t="str">
        <f>IF(OR(F165="",G165=""),"",F165*G165)</f>
      </c>
      <c r="I165" s="172" t="str">
        <f>IF(H165="","",IF(SUM($H$6:$H$200)=0,"",H165/SUM($H$6:$H$200)))</f>
      </c>
      <c r="J165" s="174" t="str">
        <f>IF(E165="","",TODAY()-E165)</f>
      </c>
      <c r="K165" s="75" t="str">
        <f>IF(J165="","",IF(J165&lt;='Hlavní nastavení'!$A$6,'Hlavní nastavení'!$B$6,IF(J165&lt;='Hlavní nastavení'!$A$7,'Hlavní nastavení'!$B$7,IF(J165&lt;='Hlavní nastavení'!$A$8,'Hlavní nastavení'!$B$8,IF(J165&lt;='Hlavní nastavení'!$A$9,'Hlavní nastavení'!$B$9,'Hlavní nastavení'!$B$10)))))</f>
      </c>
      <c r="L165" s="76" t="str">
        <f>IF(K165="","",IF(K165='Hlavní nastavení'!$B$10,'Hlavní nastavení'!$C$10,IF(OR(K165='Hlavní nastavení'!$B$6,K165='Hlavní nastavení'!$B$7),'Hlavní nastavení'!$C$6,IF(K165='Hlavní nastavení'!$B$8,'Hlavní nastavení'!$C$8,'Hlavní nastavení'!$C$9))))</f>
      </c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20" customHeight="true">
      <c r="A166" s="176"/>
      <c r="B166" s="162"/>
      <c r="C166" s="144"/>
      <c r="D166" s="144"/>
      <c r="E166" s="164"/>
      <c r="F166" s="166"/>
      <c r="G166" s="168"/>
      <c r="H166" s="169" t="str">
        <f>IF(OR(F166="",G166=""),"",F166*G166)</f>
      </c>
      <c r="I166" s="172" t="str">
        <f>IF(H166="","",IF(SUM($H$6:$H$200)=0,"",H166/SUM($H$6:$H$200)))</f>
      </c>
      <c r="J166" s="174" t="str">
        <f>IF(E166="","",TODAY()-E166)</f>
      </c>
      <c r="K166" s="75" t="str">
        <f>IF(J166="","",IF(J166&lt;='Hlavní nastavení'!$A$6,'Hlavní nastavení'!$B$6,IF(J166&lt;='Hlavní nastavení'!$A$7,'Hlavní nastavení'!$B$7,IF(J166&lt;='Hlavní nastavení'!$A$8,'Hlavní nastavení'!$B$8,IF(J166&lt;='Hlavní nastavení'!$A$9,'Hlavní nastavení'!$B$9,'Hlavní nastavení'!$B$10)))))</f>
      </c>
      <c r="L166" s="76" t="str">
        <f>IF(K166="","",IF(K166='Hlavní nastavení'!$B$10,'Hlavní nastavení'!$C$10,IF(OR(K166='Hlavní nastavení'!$B$6,K166='Hlavní nastavení'!$B$7),'Hlavní nastavení'!$C$6,IF(K166='Hlavní nastavení'!$B$8,'Hlavní nastavení'!$C$8,'Hlavní nastavení'!$C$9))))</f>
      </c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20" customHeight="true">
      <c r="A167" s="176"/>
      <c r="B167" s="162"/>
      <c r="C167" s="144"/>
      <c r="D167" s="144"/>
      <c r="E167" s="164"/>
      <c r="F167" s="166"/>
      <c r="G167" s="168"/>
      <c r="H167" s="169" t="str">
        <f>IF(OR(F167="",G167=""),"",F167*G167)</f>
      </c>
      <c r="I167" s="172" t="str">
        <f>IF(H167="","",IF(SUM($H$6:$H$200)=0,"",H167/SUM($H$6:$H$200)))</f>
      </c>
      <c r="J167" s="174" t="str">
        <f>IF(E167="","",TODAY()-E167)</f>
      </c>
      <c r="K167" s="75" t="str">
        <f>IF(J167="","",IF(J167&lt;='Hlavní nastavení'!$A$6,'Hlavní nastavení'!$B$6,IF(J167&lt;='Hlavní nastavení'!$A$7,'Hlavní nastavení'!$B$7,IF(J167&lt;='Hlavní nastavení'!$A$8,'Hlavní nastavení'!$B$8,IF(J167&lt;='Hlavní nastavení'!$A$9,'Hlavní nastavení'!$B$9,'Hlavní nastavení'!$B$10)))))</f>
      </c>
      <c r="L167" s="76" t="str">
        <f>IF(K167="","",IF(K167='Hlavní nastavení'!$B$10,'Hlavní nastavení'!$C$10,IF(OR(K167='Hlavní nastavení'!$B$6,K167='Hlavní nastavení'!$B$7),'Hlavní nastavení'!$C$6,IF(K167='Hlavní nastavení'!$B$8,'Hlavní nastavení'!$C$8,'Hlavní nastavení'!$C$9))))</f>
      </c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20" customHeight="true">
      <c r="A168" s="176"/>
      <c r="B168" s="162"/>
      <c r="C168" s="144"/>
      <c r="D168" s="144"/>
      <c r="E168" s="164"/>
      <c r="F168" s="166"/>
      <c r="G168" s="168"/>
      <c r="H168" s="169" t="str">
        <f>IF(OR(F168="",G168=""),"",F168*G168)</f>
      </c>
      <c r="I168" s="172" t="str">
        <f>IF(H168="","",IF(SUM($H$6:$H$200)=0,"",H168/SUM($H$6:$H$200)))</f>
      </c>
      <c r="J168" s="174" t="str">
        <f>IF(E168="","",TODAY()-E168)</f>
      </c>
      <c r="K168" s="75" t="str">
        <f>IF(J168="","",IF(J168&lt;='Hlavní nastavení'!$A$6,'Hlavní nastavení'!$B$6,IF(J168&lt;='Hlavní nastavení'!$A$7,'Hlavní nastavení'!$B$7,IF(J168&lt;='Hlavní nastavení'!$A$8,'Hlavní nastavení'!$B$8,IF(J168&lt;='Hlavní nastavení'!$A$9,'Hlavní nastavení'!$B$9,'Hlavní nastavení'!$B$10)))))</f>
      </c>
      <c r="L168" s="76" t="str">
        <f>IF(K168="","",IF(K168='Hlavní nastavení'!$B$10,'Hlavní nastavení'!$C$10,IF(OR(K168='Hlavní nastavení'!$B$6,K168='Hlavní nastavení'!$B$7),'Hlavní nastavení'!$C$6,IF(K168='Hlavní nastavení'!$B$8,'Hlavní nastavení'!$C$8,'Hlavní nastavení'!$C$9))))</f>
      </c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20" customHeight="true">
      <c r="A169" s="176"/>
      <c r="B169" s="162"/>
      <c r="C169" s="144"/>
      <c r="D169" s="144"/>
      <c r="E169" s="164"/>
      <c r="F169" s="166"/>
      <c r="G169" s="168"/>
      <c r="H169" s="169" t="str">
        <f>IF(OR(F169="",G169=""),"",F169*G169)</f>
      </c>
      <c r="I169" s="172" t="str">
        <f>IF(H169="","",IF(SUM($H$6:$H$200)=0,"",H169/SUM($H$6:$H$200)))</f>
      </c>
      <c r="J169" s="174" t="str">
        <f>IF(E169="","",TODAY()-E169)</f>
      </c>
      <c r="K169" s="75" t="str">
        <f>IF(J169="","",IF(J169&lt;='Hlavní nastavení'!$A$6,'Hlavní nastavení'!$B$6,IF(J169&lt;='Hlavní nastavení'!$A$7,'Hlavní nastavení'!$B$7,IF(J169&lt;='Hlavní nastavení'!$A$8,'Hlavní nastavení'!$B$8,IF(J169&lt;='Hlavní nastavení'!$A$9,'Hlavní nastavení'!$B$9,'Hlavní nastavení'!$B$10)))))</f>
      </c>
      <c r="L169" s="76" t="str">
        <f>IF(K169="","",IF(K169='Hlavní nastavení'!$B$10,'Hlavní nastavení'!$C$10,IF(OR(K169='Hlavní nastavení'!$B$6,K169='Hlavní nastavení'!$B$7),'Hlavní nastavení'!$C$6,IF(K169='Hlavní nastavení'!$B$8,'Hlavní nastavení'!$C$8,'Hlavní nastavení'!$C$9))))</f>
      </c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20" customHeight="true">
      <c r="A170" s="176"/>
      <c r="B170" s="162"/>
      <c r="C170" s="144"/>
      <c r="D170" s="144"/>
      <c r="E170" s="164"/>
      <c r="F170" s="166"/>
      <c r="G170" s="168"/>
      <c r="H170" s="169" t="str">
        <f>IF(OR(F170="",G170=""),"",F170*G170)</f>
      </c>
      <c r="I170" s="172" t="str">
        <f>IF(H170="","",IF(SUM($H$6:$H$200)=0,"",H170/SUM($H$6:$H$200)))</f>
      </c>
      <c r="J170" s="174" t="str">
        <f>IF(E170="","",TODAY()-E170)</f>
      </c>
      <c r="K170" s="75" t="str">
        <f>IF(J170="","",IF(J170&lt;='Hlavní nastavení'!$A$6,'Hlavní nastavení'!$B$6,IF(J170&lt;='Hlavní nastavení'!$A$7,'Hlavní nastavení'!$B$7,IF(J170&lt;='Hlavní nastavení'!$A$8,'Hlavní nastavení'!$B$8,IF(J170&lt;='Hlavní nastavení'!$A$9,'Hlavní nastavení'!$B$9,'Hlavní nastavení'!$B$10)))))</f>
      </c>
      <c r="L170" s="76" t="str">
        <f>IF(K170="","",IF(K170='Hlavní nastavení'!$B$10,'Hlavní nastavení'!$C$10,IF(OR(K170='Hlavní nastavení'!$B$6,K170='Hlavní nastavení'!$B$7),'Hlavní nastavení'!$C$6,IF(K170='Hlavní nastavení'!$B$8,'Hlavní nastavení'!$C$8,'Hlavní nastavení'!$C$9))))</f>
      </c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20" customHeight="true">
      <c r="A171" s="176"/>
      <c r="B171" s="162"/>
      <c r="C171" s="144"/>
      <c r="D171" s="144"/>
      <c r="E171" s="164"/>
      <c r="F171" s="166"/>
      <c r="G171" s="168"/>
      <c r="H171" s="169" t="str">
        <f>IF(OR(F171="",G171=""),"",F171*G171)</f>
      </c>
      <c r="I171" s="172" t="str">
        <f>IF(H171="","",IF(SUM($H$6:$H$200)=0,"",H171/SUM($H$6:$H$200)))</f>
      </c>
      <c r="J171" s="174" t="str">
        <f>IF(E171="","",TODAY()-E171)</f>
      </c>
      <c r="K171" s="75" t="str">
        <f>IF(J171="","",IF(J171&lt;='Hlavní nastavení'!$A$6,'Hlavní nastavení'!$B$6,IF(J171&lt;='Hlavní nastavení'!$A$7,'Hlavní nastavení'!$B$7,IF(J171&lt;='Hlavní nastavení'!$A$8,'Hlavní nastavení'!$B$8,IF(J171&lt;='Hlavní nastavení'!$A$9,'Hlavní nastavení'!$B$9,'Hlavní nastavení'!$B$10)))))</f>
      </c>
      <c r="L171" s="76" t="str">
        <f>IF(K171="","",IF(K171='Hlavní nastavení'!$B$10,'Hlavní nastavení'!$C$10,IF(OR(K171='Hlavní nastavení'!$B$6,K171='Hlavní nastavení'!$B$7),'Hlavní nastavení'!$C$6,IF(K171='Hlavní nastavení'!$B$8,'Hlavní nastavení'!$C$8,'Hlavní nastavení'!$C$9))))</f>
      </c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20" customHeight="true">
      <c r="A172" s="176"/>
      <c r="B172" s="162"/>
      <c r="C172" s="144"/>
      <c r="D172" s="144"/>
      <c r="E172" s="164"/>
      <c r="F172" s="166"/>
      <c r="G172" s="168"/>
      <c r="H172" s="169" t="str">
        <f>IF(OR(F172="",G172=""),"",F172*G172)</f>
      </c>
      <c r="I172" s="172" t="str">
        <f>IF(H172="","",IF(SUM($H$6:$H$200)=0,"",H172/SUM($H$6:$H$200)))</f>
      </c>
      <c r="J172" s="174" t="str">
        <f>IF(E172="","",TODAY()-E172)</f>
      </c>
      <c r="K172" s="75" t="str">
        <f>IF(J172="","",IF(J172&lt;='Hlavní nastavení'!$A$6,'Hlavní nastavení'!$B$6,IF(J172&lt;='Hlavní nastavení'!$A$7,'Hlavní nastavení'!$B$7,IF(J172&lt;='Hlavní nastavení'!$A$8,'Hlavní nastavení'!$B$8,IF(J172&lt;='Hlavní nastavení'!$A$9,'Hlavní nastavení'!$B$9,'Hlavní nastavení'!$B$10)))))</f>
      </c>
      <c r="L172" s="76" t="str">
        <f>IF(K172="","",IF(K172='Hlavní nastavení'!$B$10,'Hlavní nastavení'!$C$10,IF(OR(K172='Hlavní nastavení'!$B$6,K172='Hlavní nastavení'!$B$7),'Hlavní nastavení'!$C$6,IF(K172='Hlavní nastavení'!$B$8,'Hlavní nastavení'!$C$8,'Hlavní nastavení'!$C$9))))</f>
      </c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20" customHeight="true">
      <c r="A173" s="176"/>
      <c r="B173" s="162"/>
      <c r="C173" s="144"/>
      <c r="D173" s="144"/>
      <c r="E173" s="164"/>
      <c r="F173" s="166"/>
      <c r="G173" s="168"/>
      <c r="H173" s="169" t="str">
        <f>IF(OR(F173="",G173=""),"",F173*G173)</f>
      </c>
      <c r="I173" s="172" t="str">
        <f>IF(H173="","",IF(SUM($H$6:$H$200)=0,"",H173/SUM($H$6:$H$200)))</f>
      </c>
      <c r="J173" s="174" t="str">
        <f>IF(E173="","",TODAY()-E173)</f>
      </c>
      <c r="K173" s="75" t="str">
        <f>IF(J173="","",IF(J173&lt;='Hlavní nastavení'!$A$6,'Hlavní nastavení'!$B$6,IF(J173&lt;='Hlavní nastavení'!$A$7,'Hlavní nastavení'!$B$7,IF(J173&lt;='Hlavní nastavení'!$A$8,'Hlavní nastavení'!$B$8,IF(J173&lt;='Hlavní nastavení'!$A$9,'Hlavní nastavení'!$B$9,'Hlavní nastavení'!$B$10)))))</f>
      </c>
      <c r="L173" s="76" t="str">
        <f>IF(K173="","",IF(K173='Hlavní nastavení'!$B$10,'Hlavní nastavení'!$C$10,IF(OR(K173='Hlavní nastavení'!$B$6,K173='Hlavní nastavení'!$B$7),'Hlavní nastavení'!$C$6,IF(K173='Hlavní nastavení'!$B$8,'Hlavní nastavení'!$C$8,'Hlavní nastavení'!$C$9))))</f>
      </c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20" customHeight="true">
      <c r="A174" s="176"/>
      <c r="B174" s="162"/>
      <c r="C174" s="144"/>
      <c r="D174" s="144"/>
      <c r="E174" s="164"/>
      <c r="F174" s="166"/>
      <c r="G174" s="168"/>
      <c r="H174" s="169" t="str">
        <f>IF(OR(F174="",G174=""),"",F174*G174)</f>
      </c>
      <c r="I174" s="172" t="str">
        <f>IF(H174="","",IF(SUM($H$6:$H$200)=0,"",H174/SUM($H$6:$H$200)))</f>
      </c>
      <c r="J174" s="174" t="str">
        <f>IF(E174="","",TODAY()-E174)</f>
      </c>
      <c r="K174" s="75" t="str">
        <f>IF(J174="","",IF(J174&lt;='Hlavní nastavení'!$A$6,'Hlavní nastavení'!$B$6,IF(J174&lt;='Hlavní nastavení'!$A$7,'Hlavní nastavení'!$B$7,IF(J174&lt;='Hlavní nastavení'!$A$8,'Hlavní nastavení'!$B$8,IF(J174&lt;='Hlavní nastavení'!$A$9,'Hlavní nastavení'!$B$9,'Hlavní nastavení'!$B$10)))))</f>
      </c>
      <c r="L174" s="76" t="str">
        <f>IF(K174="","",IF(K174='Hlavní nastavení'!$B$10,'Hlavní nastavení'!$C$10,IF(OR(K174='Hlavní nastavení'!$B$6,K174='Hlavní nastavení'!$B$7),'Hlavní nastavení'!$C$6,IF(K174='Hlavní nastavení'!$B$8,'Hlavní nastavení'!$C$8,'Hlavní nastavení'!$C$9))))</f>
      </c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20" customHeight="true">
      <c r="A175" s="176"/>
      <c r="B175" s="162"/>
      <c r="C175" s="144"/>
      <c r="D175" s="144"/>
      <c r="E175" s="164"/>
      <c r="F175" s="166"/>
      <c r="G175" s="168"/>
      <c r="H175" s="169" t="str">
        <f>IF(OR(F175="",G175=""),"",F175*G175)</f>
      </c>
      <c r="I175" s="172" t="str">
        <f>IF(H175="","",IF(SUM($H$6:$H$200)=0,"",H175/SUM($H$6:$H$200)))</f>
      </c>
      <c r="J175" s="174" t="str">
        <f>IF(E175="","",TODAY()-E175)</f>
      </c>
      <c r="K175" s="75" t="str">
        <f>IF(J175="","",IF(J175&lt;='Hlavní nastavení'!$A$6,'Hlavní nastavení'!$B$6,IF(J175&lt;='Hlavní nastavení'!$A$7,'Hlavní nastavení'!$B$7,IF(J175&lt;='Hlavní nastavení'!$A$8,'Hlavní nastavení'!$B$8,IF(J175&lt;='Hlavní nastavení'!$A$9,'Hlavní nastavení'!$B$9,'Hlavní nastavení'!$B$10)))))</f>
      </c>
      <c r="L175" s="76" t="str">
        <f>IF(K175="","",IF(K175='Hlavní nastavení'!$B$10,'Hlavní nastavení'!$C$10,IF(OR(K175='Hlavní nastavení'!$B$6,K175='Hlavní nastavení'!$B$7),'Hlavní nastavení'!$C$6,IF(K175='Hlavní nastavení'!$B$8,'Hlavní nastavení'!$C$8,'Hlavní nastavení'!$C$9))))</f>
      </c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20" customHeight="true">
      <c r="A176" s="176"/>
      <c r="B176" s="162"/>
      <c r="C176" s="144"/>
      <c r="D176" s="144"/>
      <c r="E176" s="164"/>
      <c r="F176" s="166"/>
      <c r="G176" s="168"/>
      <c r="H176" s="169" t="str">
        <f>IF(OR(F176="",G176=""),"",F176*G176)</f>
      </c>
      <c r="I176" s="172" t="str">
        <f>IF(H176="","",IF(SUM($H$6:$H$200)=0,"",H176/SUM($H$6:$H$200)))</f>
      </c>
      <c r="J176" s="174" t="str">
        <f>IF(E176="","",TODAY()-E176)</f>
      </c>
      <c r="K176" s="75" t="str">
        <f>IF(J176="","",IF(J176&lt;='Hlavní nastavení'!$A$6,'Hlavní nastavení'!$B$6,IF(J176&lt;='Hlavní nastavení'!$A$7,'Hlavní nastavení'!$B$7,IF(J176&lt;='Hlavní nastavení'!$A$8,'Hlavní nastavení'!$B$8,IF(J176&lt;='Hlavní nastavení'!$A$9,'Hlavní nastavení'!$B$9,'Hlavní nastavení'!$B$10)))))</f>
      </c>
      <c r="L176" s="76" t="str">
        <f>IF(K176="","",IF(K176='Hlavní nastavení'!$B$10,'Hlavní nastavení'!$C$10,IF(OR(K176='Hlavní nastavení'!$B$6,K176='Hlavní nastavení'!$B$7),'Hlavní nastavení'!$C$6,IF(K176='Hlavní nastavení'!$B$8,'Hlavní nastavení'!$C$8,'Hlavní nastavení'!$C$9))))</f>
      </c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20" customHeight="true">
      <c r="A177" s="176"/>
      <c r="B177" s="162"/>
      <c r="C177" s="144"/>
      <c r="D177" s="144"/>
      <c r="E177" s="164"/>
      <c r="F177" s="166"/>
      <c r="G177" s="168"/>
      <c r="H177" s="169" t="str">
        <f>IF(OR(F177="",G177=""),"",F177*G177)</f>
      </c>
      <c r="I177" s="172" t="str">
        <f>IF(H177="","",IF(SUM($H$6:$H$200)=0,"",H177/SUM($H$6:$H$200)))</f>
      </c>
      <c r="J177" s="174" t="str">
        <f>IF(E177="","",TODAY()-E177)</f>
      </c>
      <c r="K177" s="75" t="str">
        <f>IF(J177="","",IF(J177&lt;='Hlavní nastavení'!$A$6,'Hlavní nastavení'!$B$6,IF(J177&lt;='Hlavní nastavení'!$A$7,'Hlavní nastavení'!$B$7,IF(J177&lt;='Hlavní nastavení'!$A$8,'Hlavní nastavení'!$B$8,IF(J177&lt;='Hlavní nastavení'!$A$9,'Hlavní nastavení'!$B$9,'Hlavní nastavení'!$B$10)))))</f>
      </c>
      <c r="L177" s="76" t="str">
        <f>IF(K177="","",IF(K177='Hlavní nastavení'!$B$10,'Hlavní nastavení'!$C$10,IF(OR(K177='Hlavní nastavení'!$B$6,K177='Hlavní nastavení'!$B$7),'Hlavní nastavení'!$C$6,IF(K177='Hlavní nastavení'!$B$8,'Hlavní nastavení'!$C$8,'Hlavní nastavení'!$C$9))))</f>
      </c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20" customHeight="true">
      <c r="A178" s="176"/>
      <c r="B178" s="162"/>
      <c r="C178" s="144"/>
      <c r="D178" s="144"/>
      <c r="E178" s="164"/>
      <c r="F178" s="166"/>
      <c r="G178" s="168"/>
      <c r="H178" s="169" t="str">
        <f>IF(OR(F178="",G178=""),"",F178*G178)</f>
      </c>
      <c r="I178" s="172" t="str">
        <f>IF(H178="","",IF(SUM($H$6:$H$200)=0,"",H178/SUM($H$6:$H$200)))</f>
      </c>
      <c r="J178" s="174" t="str">
        <f>IF(E178="","",TODAY()-E178)</f>
      </c>
      <c r="K178" s="75" t="str">
        <f>IF(J178="","",IF(J178&lt;='Hlavní nastavení'!$A$6,'Hlavní nastavení'!$B$6,IF(J178&lt;='Hlavní nastavení'!$A$7,'Hlavní nastavení'!$B$7,IF(J178&lt;='Hlavní nastavení'!$A$8,'Hlavní nastavení'!$B$8,IF(J178&lt;='Hlavní nastavení'!$A$9,'Hlavní nastavení'!$B$9,'Hlavní nastavení'!$B$10)))))</f>
      </c>
      <c r="L178" s="76" t="str">
        <f>IF(K178="","",IF(K178='Hlavní nastavení'!$B$10,'Hlavní nastavení'!$C$10,IF(OR(K178='Hlavní nastavení'!$B$6,K178='Hlavní nastavení'!$B$7),'Hlavní nastavení'!$C$6,IF(K178='Hlavní nastavení'!$B$8,'Hlavní nastavení'!$C$8,'Hlavní nastavení'!$C$9))))</f>
      </c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20" customHeight="true">
      <c r="A179" s="176"/>
      <c r="B179" s="162"/>
      <c r="C179" s="144"/>
      <c r="D179" s="144"/>
      <c r="E179" s="164"/>
      <c r="F179" s="166"/>
      <c r="G179" s="168"/>
      <c r="H179" s="169" t="str">
        <f>IF(OR(F179="",G179=""),"",F179*G179)</f>
      </c>
      <c r="I179" s="172" t="str">
        <f>IF(H179="","",IF(SUM($H$6:$H$200)=0,"",H179/SUM($H$6:$H$200)))</f>
      </c>
      <c r="J179" s="174" t="str">
        <f>IF(E179="","",TODAY()-E179)</f>
      </c>
      <c r="K179" s="75" t="str">
        <f>IF(J179="","",IF(J179&lt;='Hlavní nastavení'!$A$6,'Hlavní nastavení'!$B$6,IF(J179&lt;='Hlavní nastavení'!$A$7,'Hlavní nastavení'!$B$7,IF(J179&lt;='Hlavní nastavení'!$A$8,'Hlavní nastavení'!$B$8,IF(J179&lt;='Hlavní nastavení'!$A$9,'Hlavní nastavení'!$B$9,'Hlavní nastavení'!$B$10)))))</f>
      </c>
      <c r="L179" s="76" t="str">
        <f>IF(K179="","",IF(K179='Hlavní nastavení'!$B$10,'Hlavní nastavení'!$C$10,IF(OR(K179='Hlavní nastavení'!$B$6,K179='Hlavní nastavení'!$B$7),'Hlavní nastavení'!$C$6,IF(K179='Hlavní nastavení'!$B$8,'Hlavní nastavení'!$C$8,'Hlavní nastavení'!$C$9))))</f>
      </c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20" customHeight="true">
      <c r="A180" s="176"/>
      <c r="B180" s="162"/>
      <c r="C180" s="144"/>
      <c r="D180" s="144"/>
      <c r="E180" s="164"/>
      <c r="F180" s="166"/>
      <c r="G180" s="168"/>
      <c r="H180" s="169" t="str">
        <f>IF(OR(F180="",G180=""),"",F180*G180)</f>
      </c>
      <c r="I180" s="172" t="str">
        <f>IF(H180="","",IF(SUM($H$6:$H$200)=0,"",H180/SUM($H$6:$H$200)))</f>
      </c>
      <c r="J180" s="174" t="str">
        <f>IF(E180="","",TODAY()-E180)</f>
      </c>
      <c r="K180" s="75" t="str">
        <f>IF(J180="","",IF(J180&lt;='Hlavní nastavení'!$A$6,'Hlavní nastavení'!$B$6,IF(J180&lt;='Hlavní nastavení'!$A$7,'Hlavní nastavení'!$B$7,IF(J180&lt;='Hlavní nastavení'!$A$8,'Hlavní nastavení'!$B$8,IF(J180&lt;='Hlavní nastavení'!$A$9,'Hlavní nastavení'!$B$9,'Hlavní nastavení'!$B$10)))))</f>
      </c>
      <c r="L180" s="76" t="str">
        <f>IF(K180="","",IF(K180='Hlavní nastavení'!$B$10,'Hlavní nastavení'!$C$10,IF(OR(K180='Hlavní nastavení'!$B$6,K180='Hlavní nastavení'!$B$7),'Hlavní nastavení'!$C$6,IF(K180='Hlavní nastavení'!$B$8,'Hlavní nastavení'!$C$8,'Hlavní nastavení'!$C$9))))</f>
      </c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20" customHeight="true">
      <c r="A181" s="176"/>
      <c r="B181" s="162"/>
      <c r="C181" s="144"/>
      <c r="D181" s="144"/>
      <c r="E181" s="164"/>
      <c r="F181" s="166"/>
      <c r="G181" s="168"/>
      <c r="H181" s="169" t="str">
        <f>IF(OR(F181="",G181=""),"",F181*G181)</f>
      </c>
      <c r="I181" s="172" t="str">
        <f>IF(H181="","",IF(SUM($H$6:$H$200)=0,"",H181/SUM($H$6:$H$200)))</f>
      </c>
      <c r="J181" s="174" t="str">
        <f>IF(E181="","",TODAY()-E181)</f>
      </c>
      <c r="K181" s="75" t="str">
        <f>IF(J181="","",IF(J181&lt;='Hlavní nastavení'!$A$6,'Hlavní nastavení'!$B$6,IF(J181&lt;='Hlavní nastavení'!$A$7,'Hlavní nastavení'!$B$7,IF(J181&lt;='Hlavní nastavení'!$A$8,'Hlavní nastavení'!$B$8,IF(J181&lt;='Hlavní nastavení'!$A$9,'Hlavní nastavení'!$B$9,'Hlavní nastavení'!$B$10)))))</f>
      </c>
      <c r="L181" s="76" t="str">
        <f>IF(K181="","",IF(K181='Hlavní nastavení'!$B$10,'Hlavní nastavení'!$C$10,IF(OR(K181='Hlavní nastavení'!$B$6,K181='Hlavní nastavení'!$B$7),'Hlavní nastavení'!$C$6,IF(K181='Hlavní nastavení'!$B$8,'Hlavní nastavení'!$C$8,'Hlavní nastavení'!$C$9))))</f>
      </c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20" customHeight="true">
      <c r="A182" s="176"/>
      <c r="B182" s="162"/>
      <c r="C182" s="144"/>
      <c r="D182" s="144"/>
      <c r="E182" s="164"/>
      <c r="F182" s="166"/>
      <c r="G182" s="168"/>
      <c r="H182" s="169" t="str">
        <f>IF(OR(F182="",G182=""),"",F182*G182)</f>
      </c>
      <c r="I182" s="172" t="str">
        <f>IF(H182="","",IF(SUM($H$6:$H$200)=0,"",H182/SUM($H$6:$H$200)))</f>
      </c>
      <c r="J182" s="174" t="str">
        <f>IF(E182="","",TODAY()-E182)</f>
      </c>
      <c r="K182" s="75" t="str">
        <f>IF(J182="","",IF(J182&lt;='Hlavní nastavení'!$A$6,'Hlavní nastavení'!$B$6,IF(J182&lt;='Hlavní nastavení'!$A$7,'Hlavní nastavení'!$B$7,IF(J182&lt;='Hlavní nastavení'!$A$8,'Hlavní nastavení'!$B$8,IF(J182&lt;='Hlavní nastavení'!$A$9,'Hlavní nastavení'!$B$9,'Hlavní nastavení'!$B$10)))))</f>
      </c>
      <c r="L182" s="76" t="str">
        <f>IF(K182="","",IF(K182='Hlavní nastavení'!$B$10,'Hlavní nastavení'!$C$10,IF(OR(K182='Hlavní nastavení'!$B$6,K182='Hlavní nastavení'!$B$7),'Hlavní nastavení'!$C$6,IF(K182='Hlavní nastavení'!$B$8,'Hlavní nastavení'!$C$8,'Hlavní nastavení'!$C$9))))</f>
      </c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20" customHeight="true">
      <c r="A183" s="176"/>
      <c r="B183" s="162"/>
      <c r="C183" s="144"/>
      <c r="D183" s="144"/>
      <c r="E183" s="164"/>
      <c r="F183" s="166"/>
      <c r="G183" s="168"/>
      <c r="H183" s="169" t="str">
        <f>IF(OR(F183="",G183=""),"",F183*G183)</f>
      </c>
      <c r="I183" s="172" t="str">
        <f>IF(H183="","",IF(SUM($H$6:$H$200)=0,"",H183/SUM($H$6:$H$200)))</f>
      </c>
      <c r="J183" s="174" t="str">
        <f>IF(E183="","",TODAY()-E183)</f>
      </c>
      <c r="K183" s="75" t="str">
        <f>IF(J183="","",IF(J183&lt;='Hlavní nastavení'!$A$6,'Hlavní nastavení'!$B$6,IF(J183&lt;='Hlavní nastavení'!$A$7,'Hlavní nastavení'!$B$7,IF(J183&lt;='Hlavní nastavení'!$A$8,'Hlavní nastavení'!$B$8,IF(J183&lt;='Hlavní nastavení'!$A$9,'Hlavní nastavení'!$B$9,'Hlavní nastavení'!$B$10)))))</f>
      </c>
      <c r="L183" s="76" t="str">
        <f>IF(K183="","",IF(K183='Hlavní nastavení'!$B$10,'Hlavní nastavení'!$C$10,IF(OR(K183='Hlavní nastavení'!$B$6,K183='Hlavní nastavení'!$B$7),'Hlavní nastavení'!$C$6,IF(K183='Hlavní nastavení'!$B$8,'Hlavní nastavení'!$C$8,'Hlavní nastavení'!$C$9))))</f>
      </c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20" customHeight="true">
      <c r="A184" s="176"/>
      <c r="B184" s="162"/>
      <c r="C184" s="144"/>
      <c r="D184" s="144"/>
      <c r="E184" s="164"/>
      <c r="F184" s="166"/>
      <c r="G184" s="168"/>
      <c r="H184" s="169" t="str">
        <f>IF(OR(F184="",G184=""),"",F184*G184)</f>
      </c>
      <c r="I184" s="172" t="str">
        <f>IF(H184="","",IF(SUM($H$6:$H$200)=0,"",H184/SUM($H$6:$H$200)))</f>
      </c>
      <c r="J184" s="174" t="str">
        <f>IF(E184="","",TODAY()-E184)</f>
      </c>
      <c r="K184" s="75" t="str">
        <f>IF(J184="","",IF(J184&lt;='Hlavní nastavení'!$A$6,'Hlavní nastavení'!$B$6,IF(J184&lt;='Hlavní nastavení'!$A$7,'Hlavní nastavení'!$B$7,IF(J184&lt;='Hlavní nastavení'!$A$8,'Hlavní nastavení'!$B$8,IF(J184&lt;='Hlavní nastavení'!$A$9,'Hlavní nastavení'!$B$9,'Hlavní nastavení'!$B$10)))))</f>
      </c>
      <c r="L184" s="76" t="str">
        <f>IF(K184="","",IF(K184='Hlavní nastavení'!$B$10,'Hlavní nastavení'!$C$10,IF(OR(K184='Hlavní nastavení'!$B$6,K184='Hlavní nastavení'!$B$7),'Hlavní nastavení'!$C$6,IF(K184='Hlavní nastavení'!$B$8,'Hlavní nastavení'!$C$8,'Hlavní nastavení'!$C$9))))</f>
      </c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20" customHeight="true">
      <c r="A185" s="176"/>
      <c r="B185" s="162"/>
      <c r="C185" s="144"/>
      <c r="D185" s="144"/>
      <c r="E185" s="164"/>
      <c r="F185" s="166"/>
      <c r="G185" s="168"/>
      <c r="H185" s="169" t="str">
        <f>IF(OR(F185="",G185=""),"",F185*G185)</f>
      </c>
      <c r="I185" s="172" t="str">
        <f>IF(H185="","",IF(SUM($H$6:$H$200)=0,"",H185/SUM($H$6:$H$200)))</f>
      </c>
      <c r="J185" s="174" t="str">
        <f>IF(E185="","",TODAY()-E185)</f>
      </c>
      <c r="K185" s="75" t="str">
        <f>IF(J185="","",IF(J185&lt;='Hlavní nastavení'!$A$6,'Hlavní nastavení'!$B$6,IF(J185&lt;='Hlavní nastavení'!$A$7,'Hlavní nastavení'!$B$7,IF(J185&lt;='Hlavní nastavení'!$A$8,'Hlavní nastavení'!$B$8,IF(J185&lt;='Hlavní nastavení'!$A$9,'Hlavní nastavení'!$B$9,'Hlavní nastavení'!$B$10)))))</f>
      </c>
      <c r="L185" s="76" t="str">
        <f>IF(K185="","",IF(K185='Hlavní nastavení'!$B$10,'Hlavní nastavení'!$C$10,IF(OR(K185='Hlavní nastavení'!$B$6,K185='Hlavní nastavení'!$B$7),'Hlavní nastavení'!$C$6,IF(K185='Hlavní nastavení'!$B$8,'Hlavní nastavení'!$C$8,'Hlavní nastavení'!$C$9))))</f>
      </c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20" customHeight="true">
      <c r="A186" s="176"/>
      <c r="B186" s="162"/>
      <c r="C186" s="144"/>
      <c r="D186" s="144"/>
      <c r="E186" s="164"/>
      <c r="F186" s="166"/>
      <c r="G186" s="168"/>
      <c r="H186" s="169" t="str">
        <f>IF(OR(F186="",G186=""),"",F186*G186)</f>
      </c>
      <c r="I186" s="172" t="str">
        <f>IF(H186="","",IF(SUM($H$6:$H$200)=0,"",H186/SUM($H$6:$H$200)))</f>
      </c>
      <c r="J186" s="174" t="str">
        <f>IF(E186="","",TODAY()-E186)</f>
      </c>
      <c r="K186" s="75" t="str">
        <f>IF(J186="","",IF(J186&lt;='Hlavní nastavení'!$A$6,'Hlavní nastavení'!$B$6,IF(J186&lt;='Hlavní nastavení'!$A$7,'Hlavní nastavení'!$B$7,IF(J186&lt;='Hlavní nastavení'!$A$8,'Hlavní nastavení'!$B$8,IF(J186&lt;='Hlavní nastavení'!$A$9,'Hlavní nastavení'!$B$9,'Hlavní nastavení'!$B$10)))))</f>
      </c>
      <c r="L186" s="76" t="str">
        <f>IF(K186="","",IF(K186='Hlavní nastavení'!$B$10,'Hlavní nastavení'!$C$10,IF(OR(K186='Hlavní nastavení'!$B$6,K186='Hlavní nastavení'!$B$7),'Hlavní nastavení'!$C$6,IF(K186='Hlavní nastavení'!$B$8,'Hlavní nastavení'!$C$8,'Hlavní nastavení'!$C$9))))</f>
      </c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20" customHeight="true">
      <c r="A187" s="176"/>
      <c r="B187" s="162"/>
      <c r="C187" s="144"/>
      <c r="D187" s="144"/>
      <c r="E187" s="164"/>
      <c r="F187" s="166"/>
      <c r="G187" s="168"/>
      <c r="H187" s="169" t="str">
        <f>IF(OR(F187="",G187=""),"",F187*G187)</f>
      </c>
      <c r="I187" s="172" t="str">
        <f>IF(H187="","",IF(SUM($H$6:$H$200)=0,"",H187/SUM($H$6:$H$200)))</f>
      </c>
      <c r="J187" s="174" t="str">
        <f>IF(E187="","",TODAY()-E187)</f>
      </c>
      <c r="K187" s="75" t="str">
        <f>IF(J187="","",IF(J187&lt;='Hlavní nastavení'!$A$6,'Hlavní nastavení'!$B$6,IF(J187&lt;='Hlavní nastavení'!$A$7,'Hlavní nastavení'!$B$7,IF(J187&lt;='Hlavní nastavení'!$A$8,'Hlavní nastavení'!$B$8,IF(J187&lt;='Hlavní nastavení'!$A$9,'Hlavní nastavení'!$B$9,'Hlavní nastavení'!$B$10)))))</f>
      </c>
      <c r="L187" s="76" t="str">
        <f>IF(K187="","",IF(K187='Hlavní nastavení'!$B$10,'Hlavní nastavení'!$C$10,IF(OR(K187='Hlavní nastavení'!$B$6,K187='Hlavní nastavení'!$B$7),'Hlavní nastavení'!$C$6,IF(K187='Hlavní nastavení'!$B$8,'Hlavní nastavení'!$C$8,'Hlavní nastavení'!$C$9))))</f>
      </c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20" customHeight="true">
      <c r="A188" s="176"/>
      <c r="B188" s="162"/>
      <c r="C188" s="144"/>
      <c r="D188" s="144"/>
      <c r="E188" s="164"/>
      <c r="F188" s="166"/>
      <c r="G188" s="168"/>
      <c r="H188" s="169" t="str">
        <f>IF(OR(F188="",G188=""),"",F188*G188)</f>
      </c>
      <c r="I188" s="172" t="str">
        <f>IF(H188="","",IF(SUM($H$6:$H$200)=0,"",H188/SUM($H$6:$H$200)))</f>
      </c>
      <c r="J188" s="174" t="str">
        <f>IF(E188="","",TODAY()-E188)</f>
      </c>
      <c r="K188" s="75" t="str">
        <f>IF(J188="","",IF(J188&lt;='Hlavní nastavení'!$A$6,'Hlavní nastavení'!$B$6,IF(J188&lt;='Hlavní nastavení'!$A$7,'Hlavní nastavení'!$B$7,IF(J188&lt;='Hlavní nastavení'!$A$8,'Hlavní nastavení'!$B$8,IF(J188&lt;='Hlavní nastavení'!$A$9,'Hlavní nastavení'!$B$9,'Hlavní nastavení'!$B$10)))))</f>
      </c>
      <c r="L188" s="76" t="str">
        <f>IF(K188="","",IF(K188='Hlavní nastavení'!$B$10,'Hlavní nastavení'!$C$10,IF(OR(K188='Hlavní nastavení'!$B$6,K188='Hlavní nastavení'!$B$7),'Hlavní nastavení'!$C$6,IF(K188='Hlavní nastavení'!$B$8,'Hlavní nastavení'!$C$8,'Hlavní nastavení'!$C$9))))</f>
      </c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20" customHeight="true">
      <c r="A189" s="176"/>
      <c r="B189" s="162"/>
      <c r="C189" s="144"/>
      <c r="D189" s="144"/>
      <c r="E189" s="164"/>
      <c r="F189" s="166"/>
      <c r="G189" s="168"/>
      <c r="H189" s="169" t="str">
        <f>IF(OR(F189="",G189=""),"",F189*G189)</f>
      </c>
      <c r="I189" s="172" t="str">
        <f>IF(H189="","",IF(SUM($H$6:$H$200)=0,"",H189/SUM($H$6:$H$200)))</f>
      </c>
      <c r="J189" s="174" t="str">
        <f>IF(E189="","",TODAY()-E189)</f>
      </c>
      <c r="K189" s="75" t="str">
        <f>IF(J189="","",IF(J189&lt;='Hlavní nastavení'!$A$6,'Hlavní nastavení'!$B$6,IF(J189&lt;='Hlavní nastavení'!$A$7,'Hlavní nastavení'!$B$7,IF(J189&lt;='Hlavní nastavení'!$A$8,'Hlavní nastavení'!$B$8,IF(J189&lt;='Hlavní nastavení'!$A$9,'Hlavní nastavení'!$B$9,'Hlavní nastavení'!$B$10)))))</f>
      </c>
      <c r="L189" s="76" t="str">
        <f>IF(K189="","",IF(K189='Hlavní nastavení'!$B$10,'Hlavní nastavení'!$C$10,IF(OR(K189='Hlavní nastavení'!$B$6,K189='Hlavní nastavení'!$B$7),'Hlavní nastavení'!$C$6,IF(K189='Hlavní nastavení'!$B$8,'Hlavní nastavení'!$C$8,'Hlavní nastavení'!$C$9))))</f>
      </c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20" customHeight="true">
      <c r="A190" s="176"/>
      <c r="B190" s="162"/>
      <c r="C190" s="144"/>
      <c r="D190" s="144"/>
      <c r="E190" s="164"/>
      <c r="F190" s="166"/>
      <c r="G190" s="168"/>
      <c r="H190" s="169" t="str">
        <f>IF(OR(F190="",G190=""),"",F190*G190)</f>
      </c>
      <c r="I190" s="172" t="str">
        <f>IF(H190="","",IF(SUM($H$6:$H$200)=0,"",H190/SUM($H$6:$H$200)))</f>
      </c>
      <c r="J190" s="174" t="str">
        <f>IF(E190="","",TODAY()-E190)</f>
      </c>
      <c r="K190" s="75" t="str">
        <f>IF(J190="","",IF(J190&lt;='Hlavní nastavení'!$A$6,'Hlavní nastavení'!$B$6,IF(J190&lt;='Hlavní nastavení'!$A$7,'Hlavní nastavení'!$B$7,IF(J190&lt;='Hlavní nastavení'!$A$8,'Hlavní nastavení'!$B$8,IF(J190&lt;='Hlavní nastavení'!$A$9,'Hlavní nastavení'!$B$9,'Hlavní nastavení'!$B$10)))))</f>
      </c>
      <c r="L190" s="76" t="str">
        <f>IF(K190="","",IF(K190='Hlavní nastavení'!$B$10,'Hlavní nastavení'!$C$10,IF(OR(K190='Hlavní nastavení'!$B$6,K190='Hlavní nastavení'!$B$7),'Hlavní nastavení'!$C$6,IF(K190='Hlavní nastavení'!$B$8,'Hlavní nastavení'!$C$8,'Hlavní nastavení'!$C$9))))</f>
      </c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20" customHeight="true">
      <c r="A191" s="176"/>
      <c r="B191" s="162"/>
      <c r="C191" s="144"/>
      <c r="D191" s="144"/>
      <c r="E191" s="164"/>
      <c r="F191" s="166"/>
      <c r="G191" s="168"/>
      <c r="H191" s="169" t="str">
        <f>IF(OR(F191="",G191=""),"",F191*G191)</f>
      </c>
      <c r="I191" s="172" t="str">
        <f>IF(H191="","",IF(SUM($H$6:$H$200)=0,"",H191/SUM($H$6:$H$200)))</f>
      </c>
      <c r="J191" s="174" t="str">
        <f>IF(E191="","",TODAY()-E191)</f>
      </c>
      <c r="K191" s="75" t="str">
        <f>IF(J191="","",IF(J191&lt;='Hlavní nastavení'!$A$6,'Hlavní nastavení'!$B$6,IF(J191&lt;='Hlavní nastavení'!$A$7,'Hlavní nastavení'!$B$7,IF(J191&lt;='Hlavní nastavení'!$A$8,'Hlavní nastavení'!$B$8,IF(J191&lt;='Hlavní nastavení'!$A$9,'Hlavní nastavení'!$B$9,'Hlavní nastavení'!$B$10)))))</f>
      </c>
      <c r="L191" s="76" t="str">
        <f>IF(K191="","",IF(K191='Hlavní nastavení'!$B$10,'Hlavní nastavení'!$C$10,IF(OR(K191='Hlavní nastavení'!$B$6,K191='Hlavní nastavení'!$B$7),'Hlavní nastavení'!$C$6,IF(K191='Hlavní nastavení'!$B$8,'Hlavní nastavení'!$C$8,'Hlavní nastavení'!$C$9))))</f>
      </c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20" customHeight="true">
      <c r="A192" s="176"/>
      <c r="B192" s="162"/>
      <c r="C192" s="144"/>
      <c r="D192" s="144"/>
      <c r="E192" s="164"/>
      <c r="F192" s="166"/>
      <c r="G192" s="168"/>
      <c r="H192" s="169" t="str">
        <f>IF(OR(F192="",G192=""),"",F192*G192)</f>
      </c>
      <c r="I192" s="172" t="str">
        <f>IF(H192="","",IF(SUM($H$6:$H$200)=0,"",H192/SUM($H$6:$H$200)))</f>
      </c>
      <c r="J192" s="174" t="str">
        <f>IF(E192="","",TODAY()-E192)</f>
      </c>
      <c r="K192" s="75" t="str">
        <f>IF(J192="","",IF(J192&lt;='Hlavní nastavení'!$A$6,'Hlavní nastavení'!$B$6,IF(J192&lt;='Hlavní nastavení'!$A$7,'Hlavní nastavení'!$B$7,IF(J192&lt;='Hlavní nastavení'!$A$8,'Hlavní nastavení'!$B$8,IF(J192&lt;='Hlavní nastavení'!$A$9,'Hlavní nastavení'!$B$9,'Hlavní nastavení'!$B$10)))))</f>
      </c>
      <c r="L192" s="76" t="str">
        <f>IF(K192="","",IF(K192='Hlavní nastavení'!$B$10,'Hlavní nastavení'!$C$10,IF(OR(K192='Hlavní nastavení'!$B$6,K192='Hlavní nastavení'!$B$7),'Hlavní nastavení'!$C$6,IF(K192='Hlavní nastavení'!$B$8,'Hlavní nastavení'!$C$8,'Hlavní nastavení'!$C$9))))</f>
      </c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20" customHeight="true">
      <c r="A193" s="176"/>
      <c r="B193" s="162"/>
      <c r="C193" s="144"/>
      <c r="D193" s="144"/>
      <c r="E193" s="164"/>
      <c r="F193" s="166"/>
      <c r="G193" s="168"/>
      <c r="H193" s="169" t="str">
        <f>IF(OR(F193="",G193=""),"",F193*G193)</f>
      </c>
      <c r="I193" s="172" t="str">
        <f>IF(H193="","",IF(SUM($H$6:$H$200)=0,"",H193/SUM($H$6:$H$200)))</f>
      </c>
      <c r="J193" s="174" t="str">
        <f>IF(E193="","",TODAY()-E193)</f>
      </c>
      <c r="K193" s="75" t="str">
        <f>IF(J193="","",IF(J193&lt;='Hlavní nastavení'!$A$6,'Hlavní nastavení'!$B$6,IF(J193&lt;='Hlavní nastavení'!$A$7,'Hlavní nastavení'!$B$7,IF(J193&lt;='Hlavní nastavení'!$A$8,'Hlavní nastavení'!$B$8,IF(J193&lt;='Hlavní nastavení'!$A$9,'Hlavní nastavení'!$B$9,'Hlavní nastavení'!$B$10)))))</f>
      </c>
      <c r="L193" s="76" t="str">
        <f>IF(K193="","",IF(K193='Hlavní nastavení'!$B$10,'Hlavní nastavení'!$C$10,IF(OR(K193='Hlavní nastavení'!$B$6,K193='Hlavní nastavení'!$B$7),'Hlavní nastavení'!$C$6,IF(K193='Hlavní nastavení'!$B$8,'Hlavní nastavení'!$C$8,'Hlavní nastavení'!$C$9))))</f>
      </c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20" customHeight="true">
      <c r="A194" s="176"/>
      <c r="B194" s="162"/>
      <c r="C194" s="144"/>
      <c r="D194" s="144"/>
      <c r="E194" s="164"/>
      <c r="F194" s="166"/>
      <c r="G194" s="168"/>
      <c r="H194" s="169" t="str">
        <f>IF(OR(F194="",G194=""),"",F194*G194)</f>
      </c>
      <c r="I194" s="172" t="str">
        <f>IF(H194="","",IF(SUM($H$6:$H$200)=0,"",H194/SUM($H$6:$H$200)))</f>
      </c>
      <c r="J194" s="174" t="str">
        <f>IF(E194="","",TODAY()-E194)</f>
      </c>
      <c r="K194" s="75" t="str">
        <f>IF(J194="","",IF(J194&lt;='Hlavní nastavení'!$A$6,'Hlavní nastavení'!$B$6,IF(J194&lt;='Hlavní nastavení'!$A$7,'Hlavní nastavení'!$B$7,IF(J194&lt;='Hlavní nastavení'!$A$8,'Hlavní nastavení'!$B$8,IF(J194&lt;='Hlavní nastavení'!$A$9,'Hlavní nastavení'!$B$9,'Hlavní nastavení'!$B$10)))))</f>
      </c>
      <c r="L194" s="76" t="str">
        <f>IF(K194="","",IF(K194='Hlavní nastavení'!$B$10,'Hlavní nastavení'!$C$10,IF(OR(K194='Hlavní nastavení'!$B$6,K194='Hlavní nastavení'!$B$7),'Hlavní nastavení'!$C$6,IF(K194='Hlavní nastavení'!$B$8,'Hlavní nastavení'!$C$8,'Hlavní nastavení'!$C$9))))</f>
      </c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20" customHeight="true">
      <c r="A195" s="176"/>
      <c r="B195" s="162"/>
      <c r="C195" s="144"/>
      <c r="D195" s="144"/>
      <c r="E195" s="164"/>
      <c r="F195" s="166"/>
      <c r="G195" s="168"/>
      <c r="H195" s="169" t="str">
        <f>IF(OR(F195="",G195=""),"",F195*G195)</f>
      </c>
      <c r="I195" s="172" t="str">
        <f>IF(H195="","",IF(SUM($H$6:$H$200)=0,"",H195/SUM($H$6:$H$200)))</f>
      </c>
      <c r="J195" s="174" t="str">
        <f>IF(E195="","",TODAY()-E195)</f>
      </c>
      <c r="K195" s="75" t="str">
        <f>IF(J195="","",IF(J195&lt;='Hlavní nastavení'!$A$6,'Hlavní nastavení'!$B$6,IF(J195&lt;='Hlavní nastavení'!$A$7,'Hlavní nastavení'!$B$7,IF(J195&lt;='Hlavní nastavení'!$A$8,'Hlavní nastavení'!$B$8,IF(J195&lt;='Hlavní nastavení'!$A$9,'Hlavní nastavení'!$B$9,'Hlavní nastavení'!$B$10)))))</f>
      </c>
      <c r="L195" s="76" t="str">
        <f>IF(K195="","",IF(K195='Hlavní nastavení'!$B$10,'Hlavní nastavení'!$C$10,IF(OR(K195='Hlavní nastavení'!$B$6,K195='Hlavní nastavení'!$B$7),'Hlavní nastavení'!$C$6,IF(K195='Hlavní nastavení'!$B$8,'Hlavní nastavení'!$C$8,'Hlavní nastavení'!$C$9))))</f>
      </c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20" customHeight="true">
      <c r="A196" s="176"/>
      <c r="B196" s="162"/>
      <c r="C196" s="144"/>
      <c r="D196" s="144"/>
      <c r="E196" s="164"/>
      <c r="F196" s="166"/>
      <c r="G196" s="168"/>
      <c r="H196" s="169" t="str">
        <f>IF(OR(F196="",G196=""),"",F196*G196)</f>
      </c>
      <c r="I196" s="172" t="str">
        <f>IF(H196="","",IF(SUM($H$6:$H$200)=0,"",H196/SUM($H$6:$H$200)))</f>
      </c>
      <c r="J196" s="174" t="str">
        <f>IF(E196="","",TODAY()-E196)</f>
      </c>
      <c r="K196" s="75" t="str">
        <f>IF(J196="","",IF(J196&lt;='Hlavní nastavení'!$A$6,'Hlavní nastavení'!$B$6,IF(J196&lt;='Hlavní nastavení'!$A$7,'Hlavní nastavení'!$B$7,IF(J196&lt;='Hlavní nastavení'!$A$8,'Hlavní nastavení'!$B$8,IF(J196&lt;='Hlavní nastavení'!$A$9,'Hlavní nastavení'!$B$9,'Hlavní nastavení'!$B$10)))))</f>
      </c>
      <c r="L196" s="76" t="str">
        <f>IF(K196="","",IF(K196='Hlavní nastavení'!$B$10,'Hlavní nastavení'!$C$10,IF(OR(K196='Hlavní nastavení'!$B$6,K196='Hlavní nastavení'!$B$7),'Hlavní nastavení'!$C$6,IF(K196='Hlavní nastavení'!$B$8,'Hlavní nastavení'!$C$8,'Hlavní nastavení'!$C$9))))</f>
      </c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20" customHeight="true">
      <c r="A197" s="176"/>
      <c r="B197" s="162"/>
      <c r="C197" s="144"/>
      <c r="D197" s="144"/>
      <c r="E197" s="164"/>
      <c r="F197" s="166"/>
      <c r="G197" s="168"/>
      <c r="H197" s="169" t="str">
        <f>IF(OR(F197="",G197=""),"",F197*G197)</f>
      </c>
      <c r="I197" s="172" t="str">
        <f>IF(H197="","",IF(SUM($H$6:$H$200)=0,"",H197/SUM($H$6:$H$200)))</f>
      </c>
      <c r="J197" s="174" t="str">
        <f>IF(E197="","",TODAY()-E197)</f>
      </c>
      <c r="K197" s="75" t="str">
        <f>IF(J197="","",IF(J197&lt;='Hlavní nastavení'!$A$6,'Hlavní nastavení'!$B$6,IF(J197&lt;='Hlavní nastavení'!$A$7,'Hlavní nastavení'!$B$7,IF(J197&lt;='Hlavní nastavení'!$A$8,'Hlavní nastavení'!$B$8,IF(J197&lt;='Hlavní nastavení'!$A$9,'Hlavní nastavení'!$B$9,'Hlavní nastavení'!$B$10)))))</f>
      </c>
      <c r="L197" s="76" t="str">
        <f>IF(K197="","",IF(K197='Hlavní nastavení'!$B$10,'Hlavní nastavení'!$C$10,IF(OR(K197='Hlavní nastavení'!$B$6,K197='Hlavní nastavení'!$B$7),'Hlavní nastavení'!$C$6,IF(K197='Hlavní nastavení'!$B$8,'Hlavní nastavení'!$C$8,'Hlavní nastavení'!$C$9))))</f>
      </c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20" customHeight="true">
      <c r="A198" s="176"/>
      <c r="B198" s="162"/>
      <c r="C198" s="144"/>
      <c r="D198" s="144"/>
      <c r="E198" s="164"/>
      <c r="F198" s="166"/>
      <c r="G198" s="168"/>
      <c r="H198" s="169" t="str">
        <f>IF(OR(F198="",G198=""),"",F198*G198)</f>
      </c>
      <c r="I198" s="172" t="str">
        <f>IF(H198="","",IF(SUM($H$6:$H$200)=0,"",H198/SUM($H$6:$H$200)))</f>
      </c>
      <c r="J198" s="174" t="str">
        <f>IF(E198="","",TODAY()-E198)</f>
      </c>
      <c r="K198" s="75" t="str">
        <f>IF(J198="","",IF(J198&lt;='Hlavní nastavení'!$A$6,'Hlavní nastavení'!$B$6,IF(J198&lt;='Hlavní nastavení'!$A$7,'Hlavní nastavení'!$B$7,IF(J198&lt;='Hlavní nastavení'!$A$8,'Hlavní nastavení'!$B$8,IF(J198&lt;='Hlavní nastavení'!$A$9,'Hlavní nastavení'!$B$9,'Hlavní nastavení'!$B$10)))))</f>
      </c>
      <c r="L198" s="76" t="str">
        <f>IF(K198="","",IF(K198='Hlavní nastavení'!$B$10,'Hlavní nastavení'!$C$10,IF(OR(K198='Hlavní nastavení'!$B$6,K198='Hlavní nastavení'!$B$7),'Hlavní nastavení'!$C$6,IF(K198='Hlavní nastavení'!$B$8,'Hlavní nastavení'!$C$8,'Hlavní nastavení'!$C$9))))</f>
      </c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20" customHeight="true">
      <c r="A199" s="176"/>
      <c r="B199" s="162"/>
      <c r="C199" s="144"/>
      <c r="D199" s="144"/>
      <c r="E199" s="164"/>
      <c r="F199" s="166"/>
      <c r="G199" s="168"/>
      <c r="H199" s="169" t="str">
        <f>IF(OR(F199="",G199=""),"",F199*G199)</f>
      </c>
      <c r="I199" s="172" t="str">
        <f>IF(H199="","",IF(SUM($H$6:$H$200)=0,"",H199/SUM($H$6:$H$200)))</f>
      </c>
      <c r="J199" s="174" t="str">
        <f>IF(E199="","",TODAY()-E199)</f>
      </c>
      <c r="K199" s="75" t="str">
        <f>IF(J199="","",IF(J199&lt;='Hlavní nastavení'!$A$6,'Hlavní nastavení'!$B$6,IF(J199&lt;='Hlavní nastavení'!$A$7,'Hlavní nastavení'!$B$7,IF(J199&lt;='Hlavní nastavení'!$A$8,'Hlavní nastavení'!$B$8,IF(J199&lt;='Hlavní nastavení'!$A$9,'Hlavní nastavení'!$B$9,'Hlavní nastavení'!$B$10)))))</f>
      </c>
      <c r="L199" s="76" t="str">
        <f>IF(K199="","",IF(K199='Hlavní nastavení'!$B$10,'Hlavní nastavení'!$C$10,IF(OR(K199='Hlavní nastavení'!$B$6,K199='Hlavní nastavení'!$B$7),'Hlavní nastavení'!$C$6,IF(K199='Hlavní nastavení'!$B$8,'Hlavní nastavení'!$C$8,'Hlavní nastavení'!$C$9))))</f>
      </c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20" customHeight="true">
      <c r="A200" s="177"/>
      <c r="B200" s="178"/>
      <c r="C200" s="179"/>
      <c r="D200" s="179"/>
      <c r="E200" s="180"/>
      <c r="F200" s="181"/>
      <c r="G200" s="182"/>
      <c r="H200" s="183" t="str">
        <f>IF(OR(F200="",G200=""),"",F200*G200)</f>
      </c>
      <c r="I200" s="184" t="str">
        <f>IF(H200="","",IF(SUM($H$6:$H$200)=0,"",H200/SUM($H$6:$H$200)))</f>
      </c>
      <c r="J200" s="185" t="str">
        <f>IF(E200="","",TODAY()-E200)</f>
      </c>
      <c r="K200" s="78" t="str">
        <f>IF(J200="","",IF(J200&lt;='Hlavní nastavení'!$A$6,'Hlavní nastavení'!$B$6,IF(J200&lt;='Hlavní nastavení'!$A$7,'Hlavní nastavení'!$B$7,IF(J200&lt;='Hlavní nastavení'!$A$8,'Hlavní nastavení'!$B$8,IF(J200&lt;='Hlavní nastavení'!$A$9,'Hlavní nastavení'!$B$9,'Hlavní nastavení'!$B$10)))))</f>
      </c>
      <c r="L200" s="79" t="str">
        <f>IF(K200="","",IF(K200='Hlavní nastavení'!$B$10,'Hlavní nastavení'!$C$10,IF(OR(K200='Hlavní nastavení'!$B$6,K200='Hlavní nastavení'!$B$7),'Hlavní nastavení'!$C$6,IF(K200='Hlavní nastavení'!$B$8,'Hlavní nastavení'!$C$8,'Hlavní nastavení'!$C$9))))</f>
      </c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</sheetData>
  <mergeCells count="3">
    <mergeCell ref="A1:L1"/>
    <mergeCell ref="A2:L2"/>
    <mergeCell ref="A3:L3"/>
  </mergeCells>
  <conditionalFormatting sqref="K6:K200">
    <cfRule type="expression" dxfId="0" priority="1">
      <formula>$K6="180日超"</formula>
    </cfRule>
  </conditionalFormatting>
  <conditionalFormatting sqref="L6:L200">
    <cfRule type="expression" dxfId="1" priority="2">
      <formula>$L6="優先整理"</formula>
    </cfRule>
    <cfRule type="expression" dxfId="2" priority="3">
      <formula>$L6="Dostatečné"</formula>
    </cfRule>
    <cfRule type="expression" dxfId="3" priority="4">
      <formula>$L6="要確認"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2">
    <dataValidation allowBlank="false" sqref="C6:C200" type="list">
      <formula1>'Hlavní nastavení'!$E$6:$E$10</formula1>
    </dataValidation>
    <dataValidation allowBlank="false" sqref="D6:D200" type="list">
      <formula1>'Hlavní nastavení'!$G$6:$G$11</formula1>
    </dataValidation>
  </dataValidations>
  <pageMargins left="0.7" right="0.7" top="0.75" bottom="0.75" header="0.3" footer="0.3"/>
  <tableParts count="1">
    <tablePart r:id="R407ab6a3f6fc4342"/>
  </tableParts>
</worksheet>
</file>

<file path=xl/worksheets/sheet4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22"/>
    <col customWidth="true" max="2" min="2" width="12"/>
    <col customWidth="true" max="3" min="3" width="11"/>
    <col customWidth="true" max="6" min="4" width="16"/>
    <col customWidth="true" max="7" min="7" width="22"/>
    <col customWidth="true" max="8" min="8" width="14"/>
    <col customWidth="true" max="9" min="9" width="18"/>
  </cols>
  <sheetData>
    <row r="1" ht="30" customHeight="true">
      <c r="A1" s="12" t="s">
        <v>4</v>
      </c>
      <c r="B1" s="12"/>
      <c r="C1" s="12"/>
      <c r="D1" s="12"/>
      <c r="E1" s="12"/>
      <c r="F1" s="12"/>
      <c r="G1" s="12"/>
      <c r="H1" s="12"/>
      <c r="I1" s="12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106</v>
      </c>
      <c r="B2" s="16"/>
      <c r="C2" s="16"/>
      <c r="D2" s="16"/>
      <c r="E2" s="16"/>
      <c r="F2" s="16"/>
      <c r="G2" s="16"/>
      <c r="H2" s="16"/>
      <c r="I2" s="1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156" t="s">
        <v>107</v>
      </c>
      <c r="B3" s="157"/>
      <c r="C3" s="157"/>
      <c r="D3" s="157"/>
      <c r="E3" s="157"/>
      <c r="F3" s="157"/>
      <c r="G3" s="157"/>
      <c r="H3" s="157"/>
      <c r="I3" s="158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26" customHeight="true">
      <c r="A5" s="60" t="s">
        <v>108</v>
      </c>
      <c r="B5" s="61" t="s">
        <v>109</v>
      </c>
      <c r="C5" s="61" t="s">
        <v>110</v>
      </c>
      <c r="D5" s="61" t="s">
        <v>111</v>
      </c>
      <c r="E5" s="61" t="s">
        <v>112</v>
      </c>
      <c r="F5" s="61" t="s">
        <v>113</v>
      </c>
      <c r="G5" s="61" t="s">
        <v>114</v>
      </c>
      <c r="H5" s="61" t="s">
        <v>115</v>
      </c>
      <c r="I5" s="62" t="s">
        <v>116</v>
      </c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20" customHeight="true">
      <c r="A6" s="176" t="s">
        <v>9</v>
      </c>
      <c r="B6" s="144" t="s">
        <v>10</v>
      </c>
      <c r="C6" s="196" t="n">
        <v>30</v>
      </c>
      <c r="D6" s="168" t="n">
        <v>15200000</v>
      </c>
      <c r="E6" s="168" t="n">
        <v>14650000</v>
      </c>
      <c r="F6" s="169" t="n">
        <f>IF(OR(D6="",E6=""),"",AVERAGE(D6:E6))</f>
        <v>14925000</v>
      </c>
      <c r="G6" s="168" t="n">
        <v>6820000</v>
      </c>
      <c r="H6" s="198" t="n">
        <f>IF(F6="","",IF(F6=0,"",G6/F6))</f>
        <v>0.4569514237855946</v>
      </c>
      <c r="I6" s="202" t="n">
        <f>IF(H6="","",IF(H6=0,"",C6/H6))</f>
        <v>65.6524926686217</v>
      </c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20" customHeight="true">
      <c r="A7" s="176" t="s">
        <v>11</v>
      </c>
      <c r="B7" s="144" t="s">
        <v>10</v>
      </c>
      <c r="C7" s="196" t="n">
        <v>31</v>
      </c>
      <c r="D7" s="168" t="n">
        <v>14650000</v>
      </c>
      <c r="E7" s="168" t="n">
        <v>13980000</v>
      </c>
      <c r="F7" s="169" t="n">
        <f>IF(OR(D7="",E7=""),"",AVERAGE(D7:E7))</f>
        <v>14315000</v>
      </c>
      <c r="G7" s="168" t="n">
        <v>7240000</v>
      </c>
      <c r="H7" s="198" t="n">
        <f>IF(F7="","",IF(F7=0,"",G7/F7))</f>
        <v>0.5057631854697869</v>
      </c>
      <c r="I7" s="202" t="n">
        <f>IF(H7="","",IF(H7=0,"",C7/H7))</f>
        <v>61.293508287292816</v>
      </c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20" customHeight="true">
      <c r="A8" s="176" t="s">
        <v>12</v>
      </c>
      <c r="B8" s="144" t="s">
        <v>10</v>
      </c>
      <c r="C8" s="196" t="n">
        <v>30</v>
      </c>
      <c r="D8" s="168" t="n">
        <v>13980000</v>
      </c>
      <c r="E8" s="168" t="n">
        <v>13620000</v>
      </c>
      <c r="F8" s="169" t="n">
        <f>IF(OR(D8="",E8=""),"",AVERAGE(D8:E8))</f>
        <v>13800000</v>
      </c>
      <c r="G8" s="168" t="n">
        <v>5980000</v>
      </c>
      <c r="H8" s="198" t="n">
        <f>IF(F8="","",IF(F8=0,"",G8/F8))</f>
        <v>0.43333333333333335</v>
      </c>
      <c r="I8" s="202" t="n">
        <f>IF(H8="","",IF(H8=0,"",C8/H8))</f>
        <v>69.23076923076923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20" customHeight="true">
      <c r="A9" s="176" t="s">
        <v>117</v>
      </c>
      <c r="B9" s="144" t="s">
        <v>118</v>
      </c>
      <c r="C9" s="196" t="n">
        <v>91</v>
      </c>
      <c r="D9" s="168" t="n">
        <v>15200000</v>
      </c>
      <c r="E9" s="168" t="n">
        <v>13620000</v>
      </c>
      <c r="F9" s="169" t="n">
        <f>IF(OR(D9="",E9=""),"",AVERAGE(D9:E9))</f>
        <v>14410000</v>
      </c>
      <c r="G9" s="168" t="n">
        <v>20040000</v>
      </c>
      <c r="H9" s="198" t="n">
        <f>IF(F9="","",IF(F9=0,"",G9/F9))</f>
        <v>1.3907009021512837</v>
      </c>
      <c r="I9" s="202" t="n">
        <f>IF(H9="","",IF(H9=0,"",C9/H9))</f>
        <v>65.43463073852296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20" customHeight="true">
      <c r="A10" s="176"/>
      <c r="B10" s="144"/>
      <c r="C10" s="196"/>
      <c r="D10" s="168"/>
      <c r="E10" s="168"/>
      <c r="F10" s="169" t="str">
        <f>IF(OR(D10="",E10=""),"",AVERAGE(D10:E10))</f>
      </c>
      <c r="G10" s="168"/>
      <c r="H10" s="198" t="str">
        <f>IF(F10="","",IF(F10=0,"",G10/F10))</f>
      </c>
      <c r="I10" s="202" t="str">
        <f>IF(H10="","",IF(H10=0,"",C10/H10))</f>
      </c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20" customHeight="true">
      <c r="A11" s="176"/>
      <c r="B11" s="144"/>
      <c r="C11" s="196"/>
      <c r="D11" s="168"/>
      <c r="E11" s="168"/>
      <c r="F11" s="169" t="str">
        <f>IF(OR(D11="",E11=""),"",AVERAGE(D11:E11))</f>
      </c>
      <c r="G11" s="168"/>
      <c r="H11" s="198" t="str">
        <f>IF(F11="","",IF(F11=0,"",G11/F11))</f>
      </c>
      <c r="I11" s="202" t="str">
        <f>IF(H11="","",IF(H11=0,"",C11/H11))</f>
      </c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20" customHeight="true">
      <c r="A12" s="176"/>
      <c r="B12" s="144"/>
      <c r="C12" s="196"/>
      <c r="D12" s="168"/>
      <c r="E12" s="168"/>
      <c r="F12" s="169" t="str">
        <f>IF(OR(D12="",E12=""),"",AVERAGE(D12:E12))</f>
      </c>
      <c r="G12" s="168"/>
      <c r="H12" s="198" t="str">
        <f>IF(F12="","",IF(F12=0,"",G12/F12))</f>
      </c>
      <c r="I12" s="202" t="str">
        <f>IF(H12="","",IF(H12=0,"",C12/H12))</f>
      </c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20" customHeight="true">
      <c r="A13" s="176"/>
      <c r="B13" s="144"/>
      <c r="C13" s="196"/>
      <c r="D13" s="168"/>
      <c r="E13" s="168"/>
      <c r="F13" s="169" t="str">
        <f>IF(OR(D13="",E13=""),"",AVERAGE(D13:E13))</f>
      </c>
      <c r="G13" s="168"/>
      <c r="H13" s="198" t="str">
        <f>IF(F13="","",IF(F13=0,"",G13/F13))</f>
      </c>
      <c r="I13" s="202" t="str">
        <f>IF(H13="","",IF(H13=0,"",C13/H13))</f>
      </c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20" customHeight="true">
      <c r="A14" s="176"/>
      <c r="B14" s="144"/>
      <c r="C14" s="196"/>
      <c r="D14" s="168"/>
      <c r="E14" s="168"/>
      <c r="F14" s="169" t="str">
        <f>IF(OR(D14="",E14=""),"",AVERAGE(D14:E14))</f>
      </c>
      <c r="G14" s="168"/>
      <c r="H14" s="198" t="str">
        <f>IF(F14="","",IF(F14=0,"",G14/F14))</f>
      </c>
      <c r="I14" s="202" t="str">
        <f>IF(H14="","",IF(H14=0,"",C14/H14))</f>
      </c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20" customHeight="true">
      <c r="A15" s="176"/>
      <c r="B15" s="144"/>
      <c r="C15" s="196"/>
      <c r="D15" s="168"/>
      <c r="E15" s="168"/>
      <c r="F15" s="169" t="str">
        <f>IF(OR(D15="",E15=""),"",AVERAGE(D15:E15))</f>
      </c>
      <c r="G15" s="168"/>
      <c r="H15" s="198" t="str">
        <f>IF(F15="","",IF(F15=0,"",G15/F15))</f>
      </c>
      <c r="I15" s="202" t="str">
        <f>IF(H15="","",IF(H15=0,"",C15/H15))</f>
      </c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20" customHeight="true">
      <c r="A16" s="176"/>
      <c r="B16" s="144"/>
      <c r="C16" s="196"/>
      <c r="D16" s="168"/>
      <c r="E16" s="168"/>
      <c r="F16" s="169" t="str">
        <f>IF(OR(D16="",E16=""),"",AVERAGE(D16:E16))</f>
      </c>
      <c r="G16" s="168"/>
      <c r="H16" s="198" t="str">
        <f>IF(F16="","",IF(F16=0,"",G16/F16))</f>
      </c>
      <c r="I16" s="202" t="str">
        <f>IF(H16="","",IF(H16=0,"",C16/H16))</f>
      </c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20" customHeight="true">
      <c r="A17" s="176"/>
      <c r="B17" s="144"/>
      <c r="C17" s="196"/>
      <c r="D17" s="168"/>
      <c r="E17" s="168"/>
      <c r="F17" s="169" t="str">
        <f>IF(OR(D17="",E17=""),"",AVERAGE(D17:E17))</f>
      </c>
      <c r="G17" s="168"/>
      <c r="H17" s="198" t="str">
        <f>IF(F17="","",IF(F17=0,"",G17/F17))</f>
      </c>
      <c r="I17" s="202" t="str">
        <f>IF(H17="","",IF(H17=0,"",C17/H17))</f>
      </c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20" customHeight="true">
      <c r="A18" s="176"/>
      <c r="B18" s="144"/>
      <c r="C18" s="196"/>
      <c r="D18" s="168"/>
      <c r="E18" s="168"/>
      <c r="F18" s="169" t="str">
        <f>IF(OR(D18="",E18=""),"",AVERAGE(D18:E18))</f>
      </c>
      <c r="G18" s="168"/>
      <c r="H18" s="198" t="str">
        <f>IF(F18="","",IF(F18=0,"",G18/F18))</f>
      </c>
      <c r="I18" s="202" t="str">
        <f>IF(H18="","",IF(H18=0,"",C18/H18))</f>
      </c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20" customHeight="true">
      <c r="A19" s="176"/>
      <c r="B19" s="144"/>
      <c r="C19" s="196"/>
      <c r="D19" s="168"/>
      <c r="E19" s="168"/>
      <c r="F19" s="169" t="str">
        <f>IF(OR(D19="",E19=""),"",AVERAGE(D19:E19))</f>
      </c>
      <c r="G19" s="168"/>
      <c r="H19" s="198" t="str">
        <f>IF(F19="","",IF(F19=0,"",G19/F19))</f>
      </c>
      <c r="I19" s="202" t="str">
        <f>IF(H19="","",IF(H19=0,"",C19/H19))</f>
      </c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20" customHeight="true">
      <c r="A20" s="176"/>
      <c r="B20" s="144"/>
      <c r="C20" s="196"/>
      <c r="D20" s="168"/>
      <c r="E20" s="168"/>
      <c r="F20" s="169" t="str">
        <f>IF(OR(D20="",E20=""),"",AVERAGE(D20:E20))</f>
      </c>
      <c r="G20" s="168"/>
      <c r="H20" s="198" t="str">
        <f>IF(F20="","",IF(F20=0,"",G20/F20))</f>
      </c>
      <c r="I20" s="202" t="str">
        <f>IF(H20="","",IF(H20=0,"",C20/H20))</f>
      </c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20" customHeight="true">
      <c r="A21" s="176"/>
      <c r="B21" s="144"/>
      <c r="C21" s="196"/>
      <c r="D21" s="168"/>
      <c r="E21" s="168"/>
      <c r="F21" s="169" t="str">
        <f>IF(OR(D21="",E21=""),"",AVERAGE(D21:E21))</f>
      </c>
      <c r="G21" s="168"/>
      <c r="H21" s="198" t="str">
        <f>IF(F21="","",IF(F21=0,"",G21/F21))</f>
      </c>
      <c r="I21" s="202" t="str">
        <f>IF(H21="","",IF(H21=0,"",C21/H21))</f>
      </c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20" customHeight="true">
      <c r="A22" s="176"/>
      <c r="B22" s="144"/>
      <c r="C22" s="196"/>
      <c r="D22" s="168"/>
      <c r="E22" s="168"/>
      <c r="F22" s="169" t="str">
        <f>IF(OR(D22="",E22=""),"",AVERAGE(D22:E22))</f>
      </c>
      <c r="G22" s="168"/>
      <c r="H22" s="198" t="str">
        <f>IF(F22="","",IF(F22=0,"",G22/F22))</f>
      </c>
      <c r="I22" s="202" t="str">
        <f>IF(H22="","",IF(H22=0,"",C22/H22))</f>
      </c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20" customHeight="true">
      <c r="A23" s="176"/>
      <c r="B23" s="144"/>
      <c r="C23" s="196"/>
      <c r="D23" s="168"/>
      <c r="E23" s="168"/>
      <c r="F23" s="169" t="str">
        <f>IF(OR(D23="",E23=""),"",AVERAGE(D23:E23))</f>
      </c>
      <c r="G23" s="168"/>
      <c r="H23" s="198" t="str">
        <f>IF(F23="","",IF(F23=0,"",G23/F23))</f>
      </c>
      <c r="I23" s="202" t="str">
        <f>IF(H23="","",IF(H23=0,"",C23/H23))</f>
      </c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20" customHeight="true">
      <c r="A24" s="176"/>
      <c r="B24" s="144"/>
      <c r="C24" s="196"/>
      <c r="D24" s="168"/>
      <c r="E24" s="168"/>
      <c r="F24" s="169" t="str">
        <f>IF(OR(D24="",E24=""),"",AVERAGE(D24:E24))</f>
      </c>
      <c r="G24" s="168"/>
      <c r="H24" s="198" t="str">
        <f>IF(F24="","",IF(F24=0,"",G24/F24))</f>
      </c>
      <c r="I24" s="202" t="str">
        <f>IF(H24="","",IF(H24=0,"",C24/H24))</f>
      </c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20" customHeight="true">
      <c r="A25" s="176"/>
      <c r="B25" s="144"/>
      <c r="C25" s="196"/>
      <c r="D25" s="168"/>
      <c r="E25" s="168"/>
      <c r="F25" s="169" t="str">
        <f>IF(OR(D25="",E25=""),"",AVERAGE(D25:E25))</f>
      </c>
      <c r="G25" s="168"/>
      <c r="H25" s="198" t="str">
        <f>IF(F25="","",IF(F25=0,"",G25/F25))</f>
      </c>
      <c r="I25" s="202" t="str">
        <f>IF(H25="","",IF(H25=0,"",C25/H25))</f>
      </c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20" customHeight="true">
      <c r="A26" s="176"/>
      <c r="B26" s="144"/>
      <c r="C26" s="196"/>
      <c r="D26" s="168"/>
      <c r="E26" s="168"/>
      <c r="F26" s="169" t="str">
        <f>IF(OR(D26="",E26=""),"",AVERAGE(D26:E26))</f>
      </c>
      <c r="G26" s="168"/>
      <c r="H26" s="198" t="str">
        <f>IF(F26="","",IF(F26=0,"",G26/F26))</f>
      </c>
      <c r="I26" s="202" t="str">
        <f>IF(H26="","",IF(H26=0,"",C26/H26))</f>
      </c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20" customHeight="true">
      <c r="A27" s="176"/>
      <c r="B27" s="144"/>
      <c r="C27" s="196"/>
      <c r="D27" s="168"/>
      <c r="E27" s="168"/>
      <c r="F27" s="169" t="str">
        <f>IF(OR(D27="",E27=""),"",AVERAGE(D27:E27))</f>
      </c>
      <c r="G27" s="168"/>
      <c r="H27" s="198" t="str">
        <f>IF(F27="","",IF(F27=0,"",G27/F27))</f>
      </c>
      <c r="I27" s="202" t="str">
        <f>IF(H27="","",IF(H27=0,"",C27/H27))</f>
      </c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20" customHeight="true">
      <c r="A28" s="176"/>
      <c r="B28" s="144"/>
      <c r="C28" s="196"/>
      <c r="D28" s="168"/>
      <c r="E28" s="168"/>
      <c r="F28" s="169" t="str">
        <f>IF(OR(D28="",E28=""),"",AVERAGE(D28:E28))</f>
      </c>
      <c r="G28" s="168"/>
      <c r="H28" s="198" t="str">
        <f>IF(F28="","",IF(F28=0,"",G28/F28))</f>
      </c>
      <c r="I28" s="202" t="str">
        <f>IF(H28="","",IF(H28=0,"",C28/H28))</f>
      </c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20" customHeight="true">
      <c r="A29" s="176"/>
      <c r="B29" s="144"/>
      <c r="C29" s="196"/>
      <c r="D29" s="168"/>
      <c r="E29" s="168"/>
      <c r="F29" s="169" t="str">
        <f>IF(OR(D29="",E29=""),"",AVERAGE(D29:E29))</f>
      </c>
      <c r="G29" s="168"/>
      <c r="H29" s="198" t="str">
        <f>IF(F29="","",IF(F29=0,"",G29/F29))</f>
      </c>
      <c r="I29" s="202" t="str">
        <f>IF(H29="","",IF(H29=0,"",C29/H29))</f>
      </c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20" customHeight="true">
      <c r="A30" s="176"/>
      <c r="B30" s="144"/>
      <c r="C30" s="196"/>
      <c r="D30" s="168"/>
      <c r="E30" s="168"/>
      <c r="F30" s="169" t="str">
        <f>IF(OR(D30="",E30=""),"",AVERAGE(D30:E30))</f>
      </c>
      <c r="G30" s="168"/>
      <c r="H30" s="198" t="str">
        <f>IF(F30="","",IF(F30=0,"",G30/F30))</f>
      </c>
      <c r="I30" s="202" t="str">
        <f>IF(H30="","",IF(H30=0,"",C30/H30))</f>
      </c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20" customHeight="true">
      <c r="A31" s="176"/>
      <c r="B31" s="144"/>
      <c r="C31" s="196"/>
      <c r="D31" s="168"/>
      <c r="E31" s="168"/>
      <c r="F31" s="169" t="str">
        <f>IF(OR(D31="",E31=""),"",AVERAGE(D31:E31))</f>
      </c>
      <c r="G31" s="168"/>
      <c r="H31" s="198" t="str">
        <f>IF(F31="","",IF(F31=0,"",G31/F31))</f>
      </c>
      <c r="I31" s="202" t="str">
        <f>IF(H31="","",IF(H31=0,"",C31/H31))</f>
      </c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20" customHeight="true">
      <c r="A32" s="176"/>
      <c r="B32" s="144"/>
      <c r="C32" s="196"/>
      <c r="D32" s="168"/>
      <c r="E32" s="168"/>
      <c r="F32" s="169" t="str">
        <f>IF(OR(D32="",E32=""),"",AVERAGE(D32:E32))</f>
      </c>
      <c r="G32" s="168"/>
      <c r="H32" s="198" t="str">
        <f>IF(F32="","",IF(F32=0,"",G32/F32))</f>
      </c>
      <c r="I32" s="202" t="str">
        <f>IF(H32="","",IF(H32=0,"",C32/H32))</f>
      </c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20" customHeight="true">
      <c r="A33" s="176"/>
      <c r="B33" s="144"/>
      <c r="C33" s="196"/>
      <c r="D33" s="168"/>
      <c r="E33" s="168"/>
      <c r="F33" s="169" t="str">
        <f>IF(OR(D33="",E33=""),"",AVERAGE(D33:E33))</f>
      </c>
      <c r="G33" s="168"/>
      <c r="H33" s="198" t="str">
        <f>IF(F33="","",IF(F33=0,"",G33/F33))</f>
      </c>
      <c r="I33" s="202" t="str">
        <f>IF(H33="","",IF(H33=0,"",C33/H33))</f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20" customHeight="true">
      <c r="A34" s="176"/>
      <c r="B34" s="144"/>
      <c r="C34" s="196"/>
      <c r="D34" s="168"/>
      <c r="E34" s="168"/>
      <c r="F34" s="169" t="str">
        <f>IF(OR(D34="",E34=""),"",AVERAGE(D34:E34))</f>
      </c>
      <c r="G34" s="168"/>
      <c r="H34" s="198" t="str">
        <f>IF(F34="","",IF(F34=0,"",G34/F34))</f>
      </c>
      <c r="I34" s="202" t="str">
        <f>IF(H34="","",IF(H34=0,"",C34/H34))</f>
      </c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20" customHeight="true">
      <c r="A35" s="176"/>
      <c r="B35" s="144"/>
      <c r="C35" s="196"/>
      <c r="D35" s="168"/>
      <c r="E35" s="168"/>
      <c r="F35" s="169" t="str">
        <f>IF(OR(D35="",E35=""),"",AVERAGE(D35:E35))</f>
      </c>
      <c r="G35" s="168"/>
      <c r="H35" s="198" t="str">
        <f>IF(F35="","",IF(F35=0,"",G35/F35))</f>
      </c>
      <c r="I35" s="202" t="str">
        <f>IF(H35="","",IF(H35=0,"",C35/H35))</f>
      </c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20" customHeight="true">
      <c r="A36" s="176"/>
      <c r="B36" s="144"/>
      <c r="C36" s="196"/>
      <c r="D36" s="168"/>
      <c r="E36" s="168"/>
      <c r="F36" s="169" t="str">
        <f>IF(OR(D36="",E36=""),"",AVERAGE(D36:E36))</f>
      </c>
      <c r="G36" s="168"/>
      <c r="H36" s="198" t="str">
        <f>IF(F36="","",IF(F36=0,"",G36/F36))</f>
      </c>
      <c r="I36" s="202" t="str">
        <f>IF(H36="","",IF(H36=0,"",C36/H36))</f>
      </c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20" customHeight="true">
      <c r="A37" s="176"/>
      <c r="B37" s="144"/>
      <c r="C37" s="196"/>
      <c r="D37" s="168"/>
      <c r="E37" s="168"/>
      <c r="F37" s="169" t="str">
        <f>IF(OR(D37="",E37=""),"",AVERAGE(D37:E37))</f>
      </c>
      <c r="G37" s="168"/>
      <c r="H37" s="198" t="str">
        <f>IF(F37="","",IF(F37=0,"",G37/F37))</f>
      </c>
      <c r="I37" s="202" t="str">
        <f>IF(H37="","",IF(H37=0,"",C37/H37))</f>
      </c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20" customHeight="true">
      <c r="A38" s="176"/>
      <c r="B38" s="144"/>
      <c r="C38" s="196"/>
      <c r="D38" s="168"/>
      <c r="E38" s="168"/>
      <c r="F38" s="169" t="str">
        <f>IF(OR(D38="",E38=""),"",AVERAGE(D38:E38))</f>
      </c>
      <c r="G38" s="168"/>
      <c r="H38" s="198" t="str">
        <f>IF(F38="","",IF(F38=0,"",G38/F38))</f>
      </c>
      <c r="I38" s="202" t="str">
        <f>IF(H38="","",IF(H38=0,"",C38/H38))</f>
      </c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20" customHeight="true">
      <c r="A39" s="176"/>
      <c r="B39" s="144"/>
      <c r="C39" s="196"/>
      <c r="D39" s="168"/>
      <c r="E39" s="168"/>
      <c r="F39" s="169" t="str">
        <f>IF(OR(D39="",E39=""),"",AVERAGE(D39:E39))</f>
      </c>
      <c r="G39" s="168"/>
      <c r="H39" s="198" t="str">
        <f>IF(F39="","",IF(F39=0,"",G39/F39))</f>
      </c>
      <c r="I39" s="202" t="str">
        <f>IF(H39="","",IF(H39=0,"",C39/H39))</f>
      </c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20" customHeight="true">
      <c r="A40" s="176"/>
      <c r="B40" s="144"/>
      <c r="C40" s="196"/>
      <c r="D40" s="168"/>
      <c r="E40" s="168"/>
      <c r="F40" s="169" t="str">
        <f>IF(OR(D40="",E40=""),"",AVERAGE(D40:E40))</f>
      </c>
      <c r="G40" s="168"/>
      <c r="H40" s="198" t="str">
        <f>IF(F40="","",IF(F40=0,"",G40/F40))</f>
      </c>
      <c r="I40" s="202" t="str">
        <f>IF(H40="","",IF(H40=0,"",C40/H40))</f>
      </c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20" customHeight="true">
      <c r="A41" s="176"/>
      <c r="B41" s="144"/>
      <c r="C41" s="196"/>
      <c r="D41" s="168"/>
      <c r="E41" s="168"/>
      <c r="F41" s="169" t="str">
        <f>IF(OR(D41="",E41=""),"",AVERAGE(D41:E41))</f>
      </c>
      <c r="G41" s="168"/>
      <c r="H41" s="198" t="str">
        <f>IF(F41="","",IF(F41=0,"",G41/F41))</f>
      </c>
      <c r="I41" s="202" t="str">
        <f>IF(H41="","",IF(H41=0,"",C41/H41))</f>
      </c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20" customHeight="true">
      <c r="A42" s="176"/>
      <c r="B42" s="144"/>
      <c r="C42" s="196"/>
      <c r="D42" s="168"/>
      <c r="E42" s="168"/>
      <c r="F42" s="169" t="str">
        <f>IF(OR(D42="",E42=""),"",AVERAGE(D42:E42))</f>
      </c>
      <c r="G42" s="168"/>
      <c r="H42" s="198" t="str">
        <f>IF(F42="","",IF(F42=0,"",G42/F42))</f>
      </c>
      <c r="I42" s="202" t="str">
        <f>IF(H42="","",IF(H42=0,"",C42/H42))</f>
      </c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20" customHeight="true">
      <c r="A43" s="176"/>
      <c r="B43" s="144"/>
      <c r="C43" s="196"/>
      <c r="D43" s="168"/>
      <c r="E43" s="168"/>
      <c r="F43" s="169" t="str">
        <f>IF(OR(D43="",E43=""),"",AVERAGE(D43:E43))</f>
      </c>
      <c r="G43" s="168"/>
      <c r="H43" s="198" t="str">
        <f>IF(F43="","",IF(F43=0,"",G43/F43))</f>
      </c>
      <c r="I43" s="202" t="str">
        <f>IF(H43="","",IF(H43=0,"",C43/H43))</f>
      </c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20" customHeight="true">
      <c r="A44" s="176"/>
      <c r="B44" s="144"/>
      <c r="C44" s="196"/>
      <c r="D44" s="168"/>
      <c r="E44" s="168"/>
      <c r="F44" s="169" t="str">
        <f>IF(OR(D44="",E44=""),"",AVERAGE(D44:E44))</f>
      </c>
      <c r="G44" s="168"/>
      <c r="H44" s="198" t="str">
        <f>IF(F44="","",IF(F44=0,"",G44/F44))</f>
      </c>
      <c r="I44" s="202" t="str">
        <f>IF(H44="","",IF(H44=0,"",C44/H44))</f>
      </c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20" customHeight="true">
      <c r="A45" s="176"/>
      <c r="B45" s="144"/>
      <c r="C45" s="196"/>
      <c r="D45" s="168"/>
      <c r="E45" s="168"/>
      <c r="F45" s="169" t="str">
        <f>IF(OR(D45="",E45=""),"",AVERAGE(D45:E45))</f>
      </c>
      <c r="G45" s="168"/>
      <c r="H45" s="198" t="str">
        <f>IF(F45="","",IF(F45=0,"",G45/F45))</f>
      </c>
      <c r="I45" s="202" t="str">
        <f>IF(H45="","",IF(H45=0,"",C45/H45))</f>
      </c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20" customHeight="true">
      <c r="A46" s="176"/>
      <c r="B46" s="144"/>
      <c r="C46" s="196"/>
      <c r="D46" s="168"/>
      <c r="E46" s="168"/>
      <c r="F46" s="169" t="str">
        <f>IF(OR(D46="",E46=""),"",AVERAGE(D46:E46))</f>
      </c>
      <c r="G46" s="168"/>
      <c r="H46" s="198" t="str">
        <f>IF(F46="","",IF(F46=0,"",G46/F46))</f>
      </c>
      <c r="I46" s="202" t="str">
        <f>IF(H46="","",IF(H46=0,"",C46/H46))</f>
      </c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20" customHeight="true">
      <c r="A47" s="176"/>
      <c r="B47" s="144"/>
      <c r="C47" s="196"/>
      <c r="D47" s="168"/>
      <c r="E47" s="168"/>
      <c r="F47" s="169" t="str">
        <f>IF(OR(D47="",E47=""),"",AVERAGE(D47:E47))</f>
      </c>
      <c r="G47" s="168"/>
      <c r="H47" s="198" t="str">
        <f>IF(F47="","",IF(F47=0,"",G47/F47))</f>
      </c>
      <c r="I47" s="202" t="str">
        <f>IF(H47="","",IF(H47=0,"",C47/H47))</f>
      </c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20" customHeight="true">
      <c r="A48" s="176"/>
      <c r="B48" s="144"/>
      <c r="C48" s="196"/>
      <c r="D48" s="168"/>
      <c r="E48" s="168"/>
      <c r="F48" s="169" t="str">
        <f>IF(OR(D48="",E48=""),"",AVERAGE(D48:E48))</f>
      </c>
      <c r="G48" s="168"/>
      <c r="H48" s="198" t="str">
        <f>IF(F48="","",IF(F48=0,"",G48/F48))</f>
      </c>
      <c r="I48" s="202" t="str">
        <f>IF(H48="","",IF(H48=0,"",C48/H48))</f>
      </c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20" customHeight="true">
      <c r="A49" s="176"/>
      <c r="B49" s="144"/>
      <c r="C49" s="196"/>
      <c r="D49" s="168"/>
      <c r="E49" s="168"/>
      <c r="F49" s="169" t="str">
        <f>IF(OR(D49="",E49=""),"",AVERAGE(D49:E49))</f>
      </c>
      <c r="G49" s="168"/>
      <c r="H49" s="198" t="str">
        <f>IF(F49="","",IF(F49=0,"",G49/F49))</f>
      </c>
      <c r="I49" s="202" t="str">
        <f>IF(H49="","",IF(H49=0,"",C49/H49))</f>
      </c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20" customHeight="true">
      <c r="A50" s="176"/>
      <c r="B50" s="144"/>
      <c r="C50" s="196"/>
      <c r="D50" s="168"/>
      <c r="E50" s="168"/>
      <c r="F50" s="169" t="str">
        <f>IF(OR(D50="",E50=""),"",AVERAGE(D50:E50))</f>
      </c>
      <c r="G50" s="168"/>
      <c r="H50" s="198" t="str">
        <f>IF(F50="","",IF(F50=0,"",G50/F50))</f>
      </c>
      <c r="I50" s="202" t="str">
        <f>IF(H50="","",IF(H50=0,"",C50/H50))</f>
      </c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20" customHeight="true">
      <c r="A51" s="176"/>
      <c r="B51" s="144"/>
      <c r="C51" s="196"/>
      <c r="D51" s="168"/>
      <c r="E51" s="168"/>
      <c r="F51" s="169" t="str">
        <f>IF(OR(D51="",E51=""),"",AVERAGE(D51:E51))</f>
      </c>
      <c r="G51" s="168"/>
      <c r="H51" s="198" t="str">
        <f>IF(F51="","",IF(F51=0,"",G51/F51))</f>
      </c>
      <c r="I51" s="202" t="str">
        <f>IF(H51="","",IF(H51=0,"",C51/H51))</f>
      </c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20" customHeight="true">
      <c r="A52" s="176"/>
      <c r="B52" s="144"/>
      <c r="C52" s="196"/>
      <c r="D52" s="168"/>
      <c r="E52" s="168"/>
      <c r="F52" s="169" t="str">
        <f>IF(OR(D52="",E52=""),"",AVERAGE(D52:E52))</f>
      </c>
      <c r="G52" s="168"/>
      <c r="H52" s="198" t="str">
        <f>IF(F52="","",IF(F52=0,"",G52/F52))</f>
      </c>
      <c r="I52" s="202" t="str">
        <f>IF(H52="","",IF(H52=0,"",C52/H52))</f>
      </c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20" customHeight="true">
      <c r="A53" s="176"/>
      <c r="B53" s="144"/>
      <c r="C53" s="196"/>
      <c r="D53" s="168"/>
      <c r="E53" s="168"/>
      <c r="F53" s="169" t="str">
        <f>IF(OR(D53="",E53=""),"",AVERAGE(D53:E53))</f>
      </c>
      <c r="G53" s="168"/>
      <c r="H53" s="198" t="str">
        <f>IF(F53="","",IF(F53=0,"",G53/F53))</f>
      </c>
      <c r="I53" s="202" t="str">
        <f>IF(H53="","",IF(H53=0,"",C53/H53))</f>
      </c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20" customHeight="true">
      <c r="A54" s="176"/>
      <c r="B54" s="144"/>
      <c r="C54" s="196"/>
      <c r="D54" s="168"/>
      <c r="E54" s="168"/>
      <c r="F54" s="169" t="str">
        <f>IF(OR(D54="",E54=""),"",AVERAGE(D54:E54))</f>
      </c>
      <c r="G54" s="168"/>
      <c r="H54" s="198" t="str">
        <f>IF(F54="","",IF(F54=0,"",G54/F54))</f>
      </c>
      <c r="I54" s="202" t="str">
        <f>IF(H54="","",IF(H54=0,"",C54/H54))</f>
      </c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20" customHeight="true">
      <c r="A55" s="176"/>
      <c r="B55" s="144"/>
      <c r="C55" s="196"/>
      <c r="D55" s="168"/>
      <c r="E55" s="168"/>
      <c r="F55" s="169" t="str">
        <f>IF(OR(D55="",E55=""),"",AVERAGE(D55:E55))</f>
      </c>
      <c r="G55" s="168"/>
      <c r="H55" s="198" t="str">
        <f>IF(F55="","",IF(F55=0,"",G55/F55))</f>
      </c>
      <c r="I55" s="202" t="str">
        <f>IF(H55="","",IF(H55=0,"",C55/H55))</f>
      </c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20" customHeight="true">
      <c r="A56" s="176"/>
      <c r="B56" s="144"/>
      <c r="C56" s="196"/>
      <c r="D56" s="168"/>
      <c r="E56" s="168"/>
      <c r="F56" s="169" t="str">
        <f>IF(OR(D56="",E56=""),"",AVERAGE(D56:E56))</f>
      </c>
      <c r="G56" s="168"/>
      <c r="H56" s="198" t="str">
        <f>IF(F56="","",IF(F56=0,"",G56/F56))</f>
      </c>
      <c r="I56" s="202" t="str">
        <f>IF(H56="","",IF(H56=0,"",C56/H56))</f>
      </c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20" customHeight="true">
      <c r="A57" s="176"/>
      <c r="B57" s="144"/>
      <c r="C57" s="196"/>
      <c r="D57" s="168"/>
      <c r="E57" s="168"/>
      <c r="F57" s="169" t="str">
        <f>IF(OR(D57="",E57=""),"",AVERAGE(D57:E57))</f>
      </c>
      <c r="G57" s="168"/>
      <c r="H57" s="198" t="str">
        <f>IF(F57="","",IF(F57=0,"",G57/F57))</f>
      </c>
      <c r="I57" s="202" t="str">
        <f>IF(H57="","",IF(H57=0,"",C57/H57))</f>
      </c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20" customHeight="true">
      <c r="A58" s="176"/>
      <c r="B58" s="144"/>
      <c r="C58" s="196"/>
      <c r="D58" s="168"/>
      <c r="E58" s="168"/>
      <c r="F58" s="169" t="str">
        <f>IF(OR(D58="",E58=""),"",AVERAGE(D58:E58))</f>
      </c>
      <c r="G58" s="168"/>
      <c r="H58" s="198" t="str">
        <f>IF(F58="","",IF(F58=0,"",G58/F58))</f>
      </c>
      <c r="I58" s="202" t="str">
        <f>IF(H58="","",IF(H58=0,"",C58/H58))</f>
      </c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20" customHeight="true">
      <c r="A59" s="176"/>
      <c r="B59" s="144"/>
      <c r="C59" s="196"/>
      <c r="D59" s="168"/>
      <c r="E59" s="168"/>
      <c r="F59" s="169" t="str">
        <f>IF(OR(D59="",E59=""),"",AVERAGE(D59:E59))</f>
      </c>
      <c r="G59" s="168"/>
      <c r="H59" s="198" t="str">
        <f>IF(F59="","",IF(F59=0,"",G59/F59))</f>
      </c>
      <c r="I59" s="202" t="str">
        <f>IF(H59="","",IF(H59=0,"",C59/H59))</f>
      </c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20" customHeight="true">
      <c r="A60" s="176"/>
      <c r="B60" s="144"/>
      <c r="C60" s="196"/>
      <c r="D60" s="168"/>
      <c r="E60" s="168"/>
      <c r="F60" s="169" t="str">
        <f>IF(OR(D60="",E60=""),"",AVERAGE(D60:E60))</f>
      </c>
      <c r="G60" s="168"/>
      <c r="H60" s="198" t="str">
        <f>IF(F60="","",IF(F60=0,"",G60/F60))</f>
      </c>
      <c r="I60" s="202" t="str">
        <f>IF(H60="","",IF(H60=0,"",C60/H60))</f>
      </c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20" customHeight="true">
      <c r="A61" s="176"/>
      <c r="B61" s="144"/>
      <c r="C61" s="196"/>
      <c r="D61" s="168"/>
      <c r="E61" s="168"/>
      <c r="F61" s="169" t="str">
        <f>IF(OR(D61="",E61=""),"",AVERAGE(D61:E61))</f>
      </c>
      <c r="G61" s="168"/>
      <c r="H61" s="198" t="str">
        <f>IF(F61="","",IF(F61=0,"",G61/F61))</f>
      </c>
      <c r="I61" s="202" t="str">
        <f>IF(H61="","",IF(H61=0,"",C61/H61))</f>
      </c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20" customHeight="true">
      <c r="A62" s="176"/>
      <c r="B62" s="144"/>
      <c r="C62" s="196"/>
      <c r="D62" s="168"/>
      <c r="E62" s="168"/>
      <c r="F62" s="169" t="str">
        <f>IF(OR(D62="",E62=""),"",AVERAGE(D62:E62))</f>
      </c>
      <c r="G62" s="168"/>
      <c r="H62" s="198" t="str">
        <f>IF(F62="","",IF(F62=0,"",G62/F62))</f>
      </c>
      <c r="I62" s="202" t="str">
        <f>IF(H62="","",IF(H62=0,"",C62/H62))</f>
      </c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20" customHeight="true">
      <c r="A63" s="176"/>
      <c r="B63" s="144"/>
      <c r="C63" s="196"/>
      <c r="D63" s="168"/>
      <c r="E63" s="168"/>
      <c r="F63" s="169" t="str">
        <f>IF(OR(D63="",E63=""),"",AVERAGE(D63:E63))</f>
      </c>
      <c r="G63" s="168"/>
      <c r="H63" s="198" t="str">
        <f>IF(F63="","",IF(F63=0,"",G63/F63))</f>
      </c>
      <c r="I63" s="202" t="str">
        <f>IF(H63="","",IF(H63=0,"",C63/H63))</f>
      </c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20" customHeight="true">
      <c r="A64" s="176"/>
      <c r="B64" s="144"/>
      <c r="C64" s="196"/>
      <c r="D64" s="168"/>
      <c r="E64" s="168"/>
      <c r="F64" s="169" t="str">
        <f>IF(OR(D64="",E64=""),"",AVERAGE(D64:E64))</f>
      </c>
      <c r="G64" s="168"/>
      <c r="H64" s="198" t="str">
        <f>IF(F64="","",IF(F64=0,"",G64/F64))</f>
      </c>
      <c r="I64" s="202" t="str">
        <f>IF(H64="","",IF(H64=0,"",C64/H64))</f>
      </c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20" customHeight="true">
      <c r="A65" s="176"/>
      <c r="B65" s="144"/>
      <c r="C65" s="196"/>
      <c r="D65" s="168"/>
      <c r="E65" s="168"/>
      <c r="F65" s="169" t="str">
        <f>IF(OR(D65="",E65=""),"",AVERAGE(D65:E65))</f>
      </c>
      <c r="G65" s="168"/>
      <c r="H65" s="198" t="str">
        <f>IF(F65="","",IF(F65=0,"",G65/F65))</f>
      </c>
      <c r="I65" s="202" t="str">
        <f>IF(H65="","",IF(H65=0,"",C65/H65))</f>
      </c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20" customHeight="true">
      <c r="A66" s="176"/>
      <c r="B66" s="144"/>
      <c r="C66" s="196"/>
      <c r="D66" s="168"/>
      <c r="E66" s="168"/>
      <c r="F66" s="169" t="str">
        <f>IF(OR(D66="",E66=""),"",AVERAGE(D66:E66))</f>
      </c>
      <c r="G66" s="168"/>
      <c r="H66" s="198" t="str">
        <f>IF(F66="","",IF(F66=0,"",G66/F66))</f>
      </c>
      <c r="I66" s="202" t="str">
        <f>IF(H66="","",IF(H66=0,"",C66/H66))</f>
      </c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20" customHeight="true">
      <c r="A67" s="176"/>
      <c r="B67" s="144"/>
      <c r="C67" s="196"/>
      <c r="D67" s="168"/>
      <c r="E67" s="168"/>
      <c r="F67" s="169" t="str">
        <f>IF(OR(D67="",E67=""),"",AVERAGE(D67:E67))</f>
      </c>
      <c r="G67" s="168"/>
      <c r="H67" s="198" t="str">
        <f>IF(F67="","",IF(F67=0,"",G67/F67))</f>
      </c>
      <c r="I67" s="202" t="str">
        <f>IF(H67="","",IF(H67=0,"",C67/H67))</f>
      </c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20" customHeight="true">
      <c r="A68" s="176"/>
      <c r="B68" s="144"/>
      <c r="C68" s="196"/>
      <c r="D68" s="168"/>
      <c r="E68" s="168"/>
      <c r="F68" s="169" t="str">
        <f>IF(OR(D68="",E68=""),"",AVERAGE(D68:E68))</f>
      </c>
      <c r="G68" s="168"/>
      <c r="H68" s="198" t="str">
        <f>IF(F68="","",IF(F68=0,"",G68/F68))</f>
      </c>
      <c r="I68" s="202" t="str">
        <f>IF(H68="","",IF(H68=0,"",C68/H68))</f>
      </c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20" customHeight="true">
      <c r="A69" s="176"/>
      <c r="B69" s="144"/>
      <c r="C69" s="196"/>
      <c r="D69" s="168"/>
      <c r="E69" s="168"/>
      <c r="F69" s="169" t="str">
        <f>IF(OR(D69="",E69=""),"",AVERAGE(D69:E69))</f>
      </c>
      <c r="G69" s="168"/>
      <c r="H69" s="198" t="str">
        <f>IF(F69="","",IF(F69=0,"",G69/F69))</f>
      </c>
      <c r="I69" s="202" t="str">
        <f>IF(H69="","",IF(H69=0,"",C69/H69))</f>
      </c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20" customHeight="true">
      <c r="A70" s="176"/>
      <c r="B70" s="144"/>
      <c r="C70" s="196"/>
      <c r="D70" s="168"/>
      <c r="E70" s="168"/>
      <c r="F70" s="169" t="str">
        <f>IF(OR(D70="",E70=""),"",AVERAGE(D70:E70))</f>
      </c>
      <c r="G70" s="168"/>
      <c r="H70" s="198" t="str">
        <f>IF(F70="","",IF(F70=0,"",G70/F70))</f>
      </c>
      <c r="I70" s="202" t="str">
        <f>IF(H70="","",IF(H70=0,"",C70/H70))</f>
      </c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20" customHeight="true">
      <c r="A71" s="176"/>
      <c r="B71" s="144"/>
      <c r="C71" s="196"/>
      <c r="D71" s="168"/>
      <c r="E71" s="168"/>
      <c r="F71" s="169" t="str">
        <f>IF(OR(D71="",E71=""),"",AVERAGE(D71:E71))</f>
      </c>
      <c r="G71" s="168"/>
      <c r="H71" s="198" t="str">
        <f>IF(F71="","",IF(F71=0,"",G71/F71))</f>
      </c>
      <c r="I71" s="202" t="str">
        <f>IF(H71="","",IF(H71=0,"",C71/H71))</f>
      </c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20" customHeight="true">
      <c r="A72" s="176"/>
      <c r="B72" s="144"/>
      <c r="C72" s="196"/>
      <c r="D72" s="168"/>
      <c r="E72" s="168"/>
      <c r="F72" s="169" t="str">
        <f>IF(OR(D72="",E72=""),"",AVERAGE(D72:E72))</f>
      </c>
      <c r="G72" s="168"/>
      <c r="H72" s="198" t="str">
        <f>IF(F72="","",IF(F72=0,"",G72/F72))</f>
      </c>
      <c r="I72" s="202" t="str">
        <f>IF(H72="","",IF(H72=0,"",C72/H72))</f>
      </c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20" customHeight="true">
      <c r="A73" s="176"/>
      <c r="B73" s="144"/>
      <c r="C73" s="196"/>
      <c r="D73" s="168"/>
      <c r="E73" s="168"/>
      <c r="F73" s="169" t="str">
        <f>IF(OR(D73="",E73=""),"",AVERAGE(D73:E73))</f>
      </c>
      <c r="G73" s="168"/>
      <c r="H73" s="198" t="str">
        <f>IF(F73="","",IF(F73=0,"",G73/F73))</f>
      </c>
      <c r="I73" s="202" t="str">
        <f>IF(H73="","",IF(H73=0,"",C73/H73))</f>
      </c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20" customHeight="true">
      <c r="A74" s="176"/>
      <c r="B74" s="144"/>
      <c r="C74" s="196"/>
      <c r="D74" s="168"/>
      <c r="E74" s="168"/>
      <c r="F74" s="169" t="str">
        <f>IF(OR(D74="",E74=""),"",AVERAGE(D74:E74))</f>
      </c>
      <c r="G74" s="168"/>
      <c r="H74" s="198" t="str">
        <f>IF(F74="","",IF(F74=0,"",G74/F74))</f>
      </c>
      <c r="I74" s="202" t="str">
        <f>IF(H74="","",IF(H74=0,"",C74/H74))</f>
      </c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20" customHeight="true">
      <c r="A75" s="176"/>
      <c r="B75" s="144"/>
      <c r="C75" s="196"/>
      <c r="D75" s="168"/>
      <c r="E75" s="168"/>
      <c r="F75" s="169" t="str">
        <f>IF(OR(D75="",E75=""),"",AVERAGE(D75:E75))</f>
      </c>
      <c r="G75" s="168"/>
      <c r="H75" s="198" t="str">
        <f>IF(F75="","",IF(F75=0,"",G75/F75))</f>
      </c>
      <c r="I75" s="202" t="str">
        <f>IF(H75="","",IF(H75=0,"",C75/H75))</f>
      </c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20" customHeight="true">
      <c r="A76" s="176"/>
      <c r="B76" s="144"/>
      <c r="C76" s="196"/>
      <c r="D76" s="168"/>
      <c r="E76" s="168"/>
      <c r="F76" s="169" t="str">
        <f>IF(OR(D76="",E76=""),"",AVERAGE(D76:E76))</f>
      </c>
      <c r="G76" s="168"/>
      <c r="H76" s="198" t="str">
        <f>IF(F76="","",IF(F76=0,"",G76/F76))</f>
      </c>
      <c r="I76" s="202" t="str">
        <f>IF(H76="","",IF(H76=0,"",C76/H76))</f>
      </c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20" customHeight="true">
      <c r="A77" s="176"/>
      <c r="B77" s="144"/>
      <c r="C77" s="196"/>
      <c r="D77" s="168"/>
      <c r="E77" s="168"/>
      <c r="F77" s="169" t="str">
        <f>IF(OR(D77="",E77=""),"",AVERAGE(D77:E77))</f>
      </c>
      <c r="G77" s="168"/>
      <c r="H77" s="198" t="str">
        <f>IF(F77="","",IF(F77=0,"",G77/F77))</f>
      </c>
      <c r="I77" s="202" t="str">
        <f>IF(H77="","",IF(H77=0,"",C77/H77))</f>
      </c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20" customHeight="true">
      <c r="A78" s="176"/>
      <c r="B78" s="144"/>
      <c r="C78" s="196"/>
      <c r="D78" s="168"/>
      <c r="E78" s="168"/>
      <c r="F78" s="169" t="str">
        <f>IF(OR(D78="",E78=""),"",AVERAGE(D78:E78))</f>
      </c>
      <c r="G78" s="168"/>
      <c r="H78" s="198" t="str">
        <f>IF(F78="","",IF(F78=0,"",G78/F78))</f>
      </c>
      <c r="I78" s="202" t="str">
        <f>IF(H78="","",IF(H78=0,"",C78/H78))</f>
      </c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20" customHeight="true">
      <c r="A79" s="176"/>
      <c r="B79" s="144"/>
      <c r="C79" s="196"/>
      <c r="D79" s="168"/>
      <c r="E79" s="168"/>
      <c r="F79" s="169" t="str">
        <f>IF(OR(D79="",E79=""),"",AVERAGE(D79:E79))</f>
      </c>
      <c r="G79" s="168"/>
      <c r="H79" s="198" t="str">
        <f>IF(F79="","",IF(F79=0,"",G79/F79))</f>
      </c>
      <c r="I79" s="202" t="str">
        <f>IF(H79="","",IF(H79=0,"",C79/H79))</f>
      </c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20" customHeight="true">
      <c r="A80" s="176"/>
      <c r="B80" s="144"/>
      <c r="C80" s="196"/>
      <c r="D80" s="168"/>
      <c r="E80" s="168"/>
      <c r="F80" s="169" t="str">
        <f>IF(OR(D80="",E80=""),"",AVERAGE(D80:E80))</f>
      </c>
      <c r="G80" s="168"/>
      <c r="H80" s="198" t="str">
        <f>IF(F80="","",IF(F80=0,"",G80/F80))</f>
      </c>
      <c r="I80" s="202" t="str">
        <f>IF(H80="","",IF(H80=0,"",C80/H80))</f>
      </c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20" customHeight="true">
      <c r="A81" s="176"/>
      <c r="B81" s="144"/>
      <c r="C81" s="196"/>
      <c r="D81" s="168"/>
      <c r="E81" s="168"/>
      <c r="F81" s="169" t="str">
        <f>IF(OR(D81="",E81=""),"",AVERAGE(D81:E81))</f>
      </c>
      <c r="G81" s="168"/>
      <c r="H81" s="198" t="str">
        <f>IF(F81="","",IF(F81=0,"",G81/F81))</f>
      </c>
      <c r="I81" s="202" t="str">
        <f>IF(H81="","",IF(H81=0,"",C81/H81))</f>
      </c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20" customHeight="true">
      <c r="A82" s="176"/>
      <c r="B82" s="144"/>
      <c r="C82" s="196"/>
      <c r="D82" s="168"/>
      <c r="E82" s="168"/>
      <c r="F82" s="169" t="str">
        <f>IF(OR(D82="",E82=""),"",AVERAGE(D82:E82))</f>
      </c>
      <c r="G82" s="168"/>
      <c r="H82" s="198" t="str">
        <f>IF(F82="","",IF(F82=0,"",G82/F82))</f>
      </c>
      <c r="I82" s="202" t="str">
        <f>IF(H82="","",IF(H82=0,"",C82/H82))</f>
      </c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20" customHeight="true">
      <c r="A83" s="176"/>
      <c r="B83" s="144"/>
      <c r="C83" s="196"/>
      <c r="D83" s="168"/>
      <c r="E83" s="168"/>
      <c r="F83" s="169" t="str">
        <f>IF(OR(D83="",E83=""),"",AVERAGE(D83:E83))</f>
      </c>
      <c r="G83" s="168"/>
      <c r="H83" s="198" t="str">
        <f>IF(F83="","",IF(F83=0,"",G83/F83))</f>
      </c>
      <c r="I83" s="202" t="str">
        <f>IF(H83="","",IF(H83=0,"",C83/H83))</f>
      </c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20" customHeight="true">
      <c r="A84" s="176"/>
      <c r="B84" s="144"/>
      <c r="C84" s="196"/>
      <c r="D84" s="168"/>
      <c r="E84" s="168"/>
      <c r="F84" s="169" t="str">
        <f>IF(OR(D84="",E84=""),"",AVERAGE(D84:E84))</f>
      </c>
      <c r="G84" s="168"/>
      <c r="H84" s="198" t="str">
        <f>IF(F84="","",IF(F84=0,"",G84/F84))</f>
      </c>
      <c r="I84" s="202" t="str">
        <f>IF(H84="","",IF(H84=0,"",C84/H84))</f>
      </c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20" customHeight="true">
      <c r="A85" s="176"/>
      <c r="B85" s="144"/>
      <c r="C85" s="196"/>
      <c r="D85" s="168"/>
      <c r="E85" s="168"/>
      <c r="F85" s="169" t="str">
        <f>IF(OR(D85="",E85=""),"",AVERAGE(D85:E85))</f>
      </c>
      <c r="G85" s="168"/>
      <c r="H85" s="198" t="str">
        <f>IF(F85="","",IF(F85=0,"",G85/F85))</f>
      </c>
      <c r="I85" s="202" t="str">
        <f>IF(H85="","",IF(H85=0,"",C85/H85))</f>
      </c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20" customHeight="true">
      <c r="A86" s="176"/>
      <c r="B86" s="144"/>
      <c r="C86" s="196"/>
      <c r="D86" s="168"/>
      <c r="E86" s="168"/>
      <c r="F86" s="169" t="str">
        <f>IF(OR(D86="",E86=""),"",AVERAGE(D86:E86))</f>
      </c>
      <c r="G86" s="168"/>
      <c r="H86" s="198" t="str">
        <f>IF(F86="","",IF(F86=0,"",G86/F86))</f>
      </c>
      <c r="I86" s="202" t="str">
        <f>IF(H86="","",IF(H86=0,"",C86/H86))</f>
      </c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20" customHeight="true">
      <c r="A87" s="176"/>
      <c r="B87" s="144"/>
      <c r="C87" s="196"/>
      <c r="D87" s="168"/>
      <c r="E87" s="168"/>
      <c r="F87" s="169" t="str">
        <f>IF(OR(D87="",E87=""),"",AVERAGE(D87:E87))</f>
      </c>
      <c r="G87" s="168"/>
      <c r="H87" s="198" t="str">
        <f>IF(F87="","",IF(F87=0,"",G87/F87))</f>
      </c>
      <c r="I87" s="202" t="str">
        <f>IF(H87="","",IF(H87=0,"",C87/H87))</f>
      </c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20" customHeight="true">
      <c r="A88" s="176"/>
      <c r="B88" s="144"/>
      <c r="C88" s="196"/>
      <c r="D88" s="168"/>
      <c r="E88" s="168"/>
      <c r="F88" s="169" t="str">
        <f>IF(OR(D88="",E88=""),"",AVERAGE(D88:E88))</f>
      </c>
      <c r="G88" s="168"/>
      <c r="H88" s="198" t="str">
        <f>IF(F88="","",IF(F88=0,"",G88/F88))</f>
      </c>
      <c r="I88" s="202" t="str">
        <f>IF(H88="","",IF(H88=0,"",C88/H88))</f>
      </c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20" customHeight="true">
      <c r="A89" s="176"/>
      <c r="B89" s="144"/>
      <c r="C89" s="196"/>
      <c r="D89" s="168"/>
      <c r="E89" s="168"/>
      <c r="F89" s="169" t="str">
        <f>IF(OR(D89="",E89=""),"",AVERAGE(D89:E89))</f>
      </c>
      <c r="G89" s="168"/>
      <c r="H89" s="198" t="str">
        <f>IF(F89="","",IF(F89=0,"",G89/F89))</f>
      </c>
      <c r="I89" s="202" t="str">
        <f>IF(H89="","",IF(H89=0,"",C89/H89))</f>
      </c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20" customHeight="true">
      <c r="A90" s="176"/>
      <c r="B90" s="144"/>
      <c r="C90" s="196"/>
      <c r="D90" s="168"/>
      <c r="E90" s="168"/>
      <c r="F90" s="169" t="str">
        <f>IF(OR(D90="",E90=""),"",AVERAGE(D90:E90))</f>
      </c>
      <c r="G90" s="168"/>
      <c r="H90" s="198" t="str">
        <f>IF(F90="","",IF(F90=0,"",G90/F90))</f>
      </c>
      <c r="I90" s="202" t="str">
        <f>IF(H90="","",IF(H90=0,"",C90/H90))</f>
      </c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20" customHeight="true">
      <c r="A91" s="176"/>
      <c r="B91" s="144"/>
      <c r="C91" s="196"/>
      <c r="D91" s="168"/>
      <c r="E91" s="168"/>
      <c r="F91" s="169" t="str">
        <f>IF(OR(D91="",E91=""),"",AVERAGE(D91:E91))</f>
      </c>
      <c r="G91" s="168"/>
      <c r="H91" s="198" t="str">
        <f>IF(F91="","",IF(F91=0,"",G91/F91))</f>
      </c>
      <c r="I91" s="202" t="str">
        <f>IF(H91="","",IF(H91=0,"",C91/H91))</f>
      </c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20" customHeight="true">
      <c r="A92" s="176"/>
      <c r="B92" s="144"/>
      <c r="C92" s="196"/>
      <c r="D92" s="168"/>
      <c r="E92" s="168"/>
      <c r="F92" s="169" t="str">
        <f>IF(OR(D92="",E92=""),"",AVERAGE(D92:E92))</f>
      </c>
      <c r="G92" s="168"/>
      <c r="H92" s="198" t="str">
        <f>IF(F92="","",IF(F92=0,"",G92/F92))</f>
      </c>
      <c r="I92" s="202" t="str">
        <f>IF(H92="","",IF(H92=0,"",C92/H92))</f>
      </c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20" customHeight="true">
      <c r="A93" s="176"/>
      <c r="B93" s="144"/>
      <c r="C93" s="196"/>
      <c r="D93" s="168"/>
      <c r="E93" s="168"/>
      <c r="F93" s="169" t="str">
        <f>IF(OR(D93="",E93=""),"",AVERAGE(D93:E93))</f>
      </c>
      <c r="G93" s="168"/>
      <c r="H93" s="198" t="str">
        <f>IF(F93="","",IF(F93=0,"",G93/F93))</f>
      </c>
      <c r="I93" s="202" t="str">
        <f>IF(H93="","",IF(H93=0,"",C93/H93))</f>
      </c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20" customHeight="true">
      <c r="A94" s="176"/>
      <c r="B94" s="144"/>
      <c r="C94" s="196"/>
      <c r="D94" s="168"/>
      <c r="E94" s="168"/>
      <c r="F94" s="169" t="str">
        <f>IF(OR(D94="",E94=""),"",AVERAGE(D94:E94))</f>
      </c>
      <c r="G94" s="168"/>
      <c r="H94" s="198" t="str">
        <f>IF(F94="","",IF(F94=0,"",G94/F94))</f>
      </c>
      <c r="I94" s="202" t="str">
        <f>IF(H94="","",IF(H94=0,"",C94/H94))</f>
      </c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20" customHeight="true">
      <c r="A95" s="176"/>
      <c r="B95" s="144"/>
      <c r="C95" s="196"/>
      <c r="D95" s="168"/>
      <c r="E95" s="168"/>
      <c r="F95" s="169" t="str">
        <f>IF(OR(D95="",E95=""),"",AVERAGE(D95:E95))</f>
      </c>
      <c r="G95" s="168"/>
      <c r="H95" s="198" t="str">
        <f>IF(F95="","",IF(F95=0,"",G95/F95))</f>
      </c>
      <c r="I95" s="202" t="str">
        <f>IF(H95="","",IF(H95=0,"",C95/H95))</f>
      </c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20" customHeight="true">
      <c r="A96" s="176"/>
      <c r="B96" s="144"/>
      <c r="C96" s="196"/>
      <c r="D96" s="168"/>
      <c r="E96" s="168"/>
      <c r="F96" s="169" t="str">
        <f>IF(OR(D96="",E96=""),"",AVERAGE(D96:E96))</f>
      </c>
      <c r="G96" s="168"/>
      <c r="H96" s="198" t="str">
        <f>IF(F96="","",IF(F96=0,"",G96/F96))</f>
      </c>
      <c r="I96" s="202" t="str">
        <f>IF(H96="","",IF(H96=0,"",C96/H96))</f>
      </c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20" customHeight="true">
      <c r="A97" s="176"/>
      <c r="B97" s="144"/>
      <c r="C97" s="196"/>
      <c r="D97" s="168"/>
      <c r="E97" s="168"/>
      <c r="F97" s="169" t="str">
        <f>IF(OR(D97="",E97=""),"",AVERAGE(D97:E97))</f>
      </c>
      <c r="G97" s="168"/>
      <c r="H97" s="198" t="str">
        <f>IF(F97="","",IF(F97=0,"",G97/F97))</f>
      </c>
      <c r="I97" s="202" t="str">
        <f>IF(H97="","",IF(H97=0,"",C97/H97))</f>
      </c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20" customHeight="true">
      <c r="A98" s="176"/>
      <c r="B98" s="144"/>
      <c r="C98" s="196"/>
      <c r="D98" s="168"/>
      <c r="E98" s="168"/>
      <c r="F98" s="169" t="str">
        <f>IF(OR(D98="",E98=""),"",AVERAGE(D98:E98))</f>
      </c>
      <c r="G98" s="168"/>
      <c r="H98" s="198" t="str">
        <f>IF(F98="","",IF(F98=0,"",G98/F98))</f>
      </c>
      <c r="I98" s="202" t="str">
        <f>IF(H98="","",IF(H98=0,"",C98/H98))</f>
      </c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20" customHeight="true">
      <c r="A99" s="176"/>
      <c r="B99" s="144"/>
      <c r="C99" s="196"/>
      <c r="D99" s="168"/>
      <c r="E99" s="168"/>
      <c r="F99" s="169" t="str">
        <f>IF(OR(D99="",E99=""),"",AVERAGE(D99:E99))</f>
      </c>
      <c r="G99" s="168"/>
      <c r="H99" s="198" t="str">
        <f>IF(F99="","",IF(F99=0,"",G99/F99))</f>
      </c>
      <c r="I99" s="202" t="str">
        <f>IF(H99="","",IF(H99=0,"",C99/H99))</f>
      </c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20" customHeight="true">
      <c r="A100" s="177"/>
      <c r="B100" s="179"/>
      <c r="C100" s="203"/>
      <c r="D100" s="182"/>
      <c r="E100" s="182"/>
      <c r="F100" s="183" t="str">
        <f>IF(OR(D100="",E100=""),"",AVERAGE(D100:E100))</f>
      </c>
      <c r="G100" s="182"/>
      <c r="H100" s="204" t="str">
        <f>IF(F100="","",IF(F100=0,"",G100/F100))</f>
      </c>
      <c r="I100" s="205" t="str">
        <f>IF(H100="","",IF(H100=0,"",C100/H100))</f>
      </c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</sheetData>
  <mergeCells count="3">
    <mergeCell ref="A1:I1"/>
    <mergeCell ref="A2:I2"/>
    <mergeCell ref="A3:I3"/>
  </mergeCells>
  <conditionalFormatting sqref="H6:H100">
    <cfRule type="expression" dxfId="4" priority="1">
      <formula>AND($H6&lt;&gt;"",$H6&lt;0.50)</formula>
    </cfRule>
    <cfRule type="expression" dxfId="5" priority="2">
      <formula>AND($H6&lt;&gt;"",$H6&gt;=0.50,$H6&lt;1.00)</formula>
    </cfRule>
    <cfRule type="expression" dxfId="6" priority="3">
      <formula>AND($H6&lt;&gt;"",$H6&gt;=1.00)</formula>
    </cfRule>
  </conditionalFormatting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false" sqref="B6:B100" type="list">
      <formula1>'Hlavní nastavení'!$K$6:$K$7</formula1>
    </dataValidation>
  </dataValidations>
  <pageMargins left="0.7" right="0.7" top="0.75" bottom="0.75" header="0.3" footer="0.3"/>
  <tableParts count="1">
    <tablePart r:id="Rd65c7308aa214cb0"/>
  </tableParts>
</worksheet>
</file>

<file path=xl/worksheets/sheet5.xml><?xml version="1.0" encoding="utf-8"?>
<worksheet xmlns:x="http://schemas.openxmlformats.org/spreadsheetml/2006/main" xmlns="http://schemas.openxmlformats.org/spreadsheetml/2006/main" xmlns:r="http://schemas.openxmlformats.org/officeDocument/2006/relationships" xmlns:mc="http://schemas.openxmlformats.org/markup-compatibility/2006">
  <sheetViews>
    <sheetView workbookViewId="0"/>
  </sheetViews>
  <sheetFormatPr defaultRowHeight="15"/>
  <cols>
    <col customWidth="true" max="1" min="1" width="18"/>
    <col customWidth="true" max="2" min="2" width="14"/>
    <col customWidth="true" max="3" min="3" width="13"/>
    <col customWidth="true" max="4" min="4" width="14"/>
    <col customWidth="true" max="5" min="5" width="12"/>
    <col customWidth="true" max="6" min="6" width="13"/>
    <col customWidth="true" max="7" min="7" width="34"/>
  </cols>
  <sheetData>
    <row r="1" ht="30" customHeight="true">
      <c r="A1" s="12" t="s">
        <v>13</v>
      </c>
      <c r="B1" s="12"/>
      <c r="C1" s="12"/>
      <c r="D1" s="12"/>
      <c r="E1" s="12"/>
      <c r="F1" s="12"/>
      <c r="G1" s="12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119</v>
      </c>
      <c r="B2" s="16"/>
      <c r="C2" s="16"/>
      <c r="D2" s="16"/>
      <c r="E2" s="16"/>
      <c r="F2" s="16"/>
      <c r="G2" s="1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156" t="s">
        <v>120</v>
      </c>
      <c r="B3" s="157"/>
      <c r="C3" s="157"/>
      <c r="D3" s="157"/>
      <c r="E3" s="157"/>
      <c r="F3" s="157"/>
      <c r="G3" s="158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26" customHeight="true">
      <c r="A5" s="60" t="s">
        <v>121</v>
      </c>
      <c r="B5" s="61" t="s">
        <v>122</v>
      </c>
      <c r="C5" s="61" t="s">
        <v>123</v>
      </c>
      <c r="D5" s="61" t="s">
        <v>72</v>
      </c>
      <c r="E5" s="61" t="s">
        <v>124</v>
      </c>
      <c r="F5" s="61" t="s">
        <v>78</v>
      </c>
      <c r="G5" s="62" t="s">
        <v>46</v>
      </c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20" customHeight="true">
      <c r="A6" s="176" t="s">
        <v>125</v>
      </c>
      <c r="B6" s="164" t="s">
        <v>126</v>
      </c>
      <c r="C6" s="144" t="s">
        <v>127</v>
      </c>
      <c r="D6" s="162" t="s">
        <v>82</v>
      </c>
      <c r="E6" s="166" t="n">
        <v>200</v>
      </c>
      <c r="F6" s="168" t="n">
        <v>1850</v>
      </c>
      <c r="G6" s="210" t="s">
        <v>128</v>
      </c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20" customHeight="true">
      <c r="A7" s="176" t="s">
        <v>129</v>
      </c>
      <c r="B7" s="164" t="s">
        <v>130</v>
      </c>
      <c r="C7" s="144" t="s">
        <v>131</v>
      </c>
      <c r="D7" s="162" t="s">
        <v>87</v>
      </c>
      <c r="E7" s="166" t="n">
        <v>120</v>
      </c>
      <c r="F7" s="168" t="n">
        <v>120</v>
      </c>
      <c r="G7" s="210" t="s">
        <v>132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20" customHeight="true">
      <c r="A8" s="176" t="s">
        <v>133</v>
      </c>
      <c r="B8" s="164" t="s">
        <v>134</v>
      </c>
      <c r="C8" s="144" t="s">
        <v>131</v>
      </c>
      <c r="D8" s="162" t="s">
        <v>92</v>
      </c>
      <c r="E8" s="166" t="n">
        <v>8</v>
      </c>
      <c r="F8" s="168" t="n">
        <v>9200</v>
      </c>
      <c r="G8" s="210" t="s">
        <v>135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20" customHeight="true">
      <c r="A9" s="176" t="s">
        <v>136</v>
      </c>
      <c r="B9" s="164" t="s">
        <v>137</v>
      </c>
      <c r="C9" s="144" t="s">
        <v>127</v>
      </c>
      <c r="D9" s="162" t="s">
        <v>97</v>
      </c>
      <c r="E9" s="166" t="n">
        <v>10</v>
      </c>
      <c r="F9" s="168" t="n">
        <v>15800</v>
      </c>
      <c r="G9" s="210" t="s">
        <v>138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ht="20" customHeight="true">
      <c r="A10" s="176" t="s">
        <v>139</v>
      </c>
      <c r="B10" s="164" t="s">
        <v>140</v>
      </c>
      <c r="C10" s="144" t="s">
        <v>131</v>
      </c>
      <c r="D10" s="162" t="s">
        <v>82</v>
      </c>
      <c r="E10" s="166" t="n">
        <v>80</v>
      </c>
      <c r="F10" s="168" t="n">
        <v>1850</v>
      </c>
      <c r="G10" s="210" t="s">
        <v>141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ht="20" customHeight="true">
      <c r="A11" s="176"/>
      <c r="B11" s="164"/>
      <c r="C11" s="144"/>
      <c r="D11" s="162"/>
      <c r="E11" s="166"/>
      <c r="F11" s="168"/>
      <c r="G11" s="210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ht="20" customHeight="true">
      <c r="A12" s="176"/>
      <c r="B12" s="164"/>
      <c r="C12" s="144"/>
      <c r="D12" s="162"/>
      <c r="E12" s="166"/>
      <c r="F12" s="168"/>
      <c r="G12" s="210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ht="20" customHeight="true">
      <c r="A13" s="176"/>
      <c r="B13" s="164"/>
      <c r="C13" s="144"/>
      <c r="D13" s="162"/>
      <c r="E13" s="166"/>
      <c r="F13" s="168"/>
      <c r="G13" s="210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ht="20" customHeight="true">
      <c r="A14" s="176"/>
      <c r="B14" s="164"/>
      <c r="C14" s="144"/>
      <c r="D14" s="162"/>
      <c r="E14" s="166"/>
      <c r="F14" s="168"/>
      <c r="G14" s="210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ht="20" customHeight="true">
      <c r="A15" s="176"/>
      <c r="B15" s="164"/>
      <c r="C15" s="144"/>
      <c r="D15" s="162"/>
      <c r="E15" s="166"/>
      <c r="F15" s="168"/>
      <c r="G15" s="210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ht="20" customHeight="true">
      <c r="A16" s="176"/>
      <c r="B16" s="164"/>
      <c r="C16" s="144"/>
      <c r="D16" s="162"/>
      <c r="E16" s="166"/>
      <c r="F16" s="168"/>
      <c r="G16" s="210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ht="20" customHeight="true">
      <c r="A17" s="176"/>
      <c r="B17" s="164"/>
      <c r="C17" s="144"/>
      <c r="D17" s="162"/>
      <c r="E17" s="166"/>
      <c r="F17" s="168"/>
      <c r="G17" s="210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ht="20" customHeight="true">
      <c r="A18" s="176"/>
      <c r="B18" s="164"/>
      <c r="C18" s="144"/>
      <c r="D18" s="162"/>
      <c r="E18" s="166"/>
      <c r="F18" s="168"/>
      <c r="G18" s="210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ht="20" customHeight="true">
      <c r="A19" s="176"/>
      <c r="B19" s="164"/>
      <c r="C19" s="144"/>
      <c r="D19" s="162"/>
      <c r="E19" s="166"/>
      <c r="F19" s="168"/>
      <c r="G19" s="210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ht="20" customHeight="true">
      <c r="A20" s="176"/>
      <c r="B20" s="164"/>
      <c r="C20" s="144"/>
      <c r="D20" s="162"/>
      <c r="E20" s="166"/>
      <c r="F20" s="168"/>
      <c r="G20" s="210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ht="20" customHeight="true">
      <c r="A21" s="176"/>
      <c r="B21" s="164"/>
      <c r="C21" s="144"/>
      <c r="D21" s="162"/>
      <c r="E21" s="166"/>
      <c r="F21" s="168"/>
      <c r="G21" s="210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ht="20" customHeight="true">
      <c r="A22" s="176"/>
      <c r="B22" s="164"/>
      <c r="C22" s="144"/>
      <c r="D22" s="162"/>
      <c r="E22" s="166"/>
      <c r="F22" s="168"/>
      <c r="G22" s="210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ht="20" customHeight="true">
      <c r="A23" s="176"/>
      <c r="B23" s="164"/>
      <c r="C23" s="144"/>
      <c r="D23" s="162"/>
      <c r="E23" s="166"/>
      <c r="F23" s="168"/>
      <c r="G23" s="210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ht="20" customHeight="true">
      <c r="A24" s="176"/>
      <c r="B24" s="164"/>
      <c r="C24" s="144"/>
      <c r="D24" s="162"/>
      <c r="E24" s="166"/>
      <c r="F24" s="168"/>
      <c r="G24" s="210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ht="20" customHeight="true">
      <c r="A25" s="176"/>
      <c r="B25" s="164"/>
      <c r="C25" s="144"/>
      <c r="D25" s="162"/>
      <c r="E25" s="166"/>
      <c r="F25" s="168"/>
      <c r="G25" s="210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ht="20" customHeight="true">
      <c r="A26" s="176"/>
      <c r="B26" s="164"/>
      <c r="C26" s="144"/>
      <c r="D26" s="162"/>
      <c r="E26" s="166"/>
      <c r="F26" s="168"/>
      <c r="G26" s="210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ht="20" customHeight="true">
      <c r="A27" s="176"/>
      <c r="B27" s="164"/>
      <c r="C27" s="144"/>
      <c r="D27" s="162"/>
      <c r="E27" s="166"/>
      <c r="F27" s="168"/>
      <c r="G27" s="210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ht="20" customHeight="true">
      <c r="A28" s="176"/>
      <c r="B28" s="164"/>
      <c r="C28" s="144"/>
      <c r="D28" s="162"/>
      <c r="E28" s="166"/>
      <c r="F28" s="168"/>
      <c r="G28" s="210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ht="20" customHeight="true">
      <c r="A29" s="176"/>
      <c r="B29" s="164"/>
      <c r="C29" s="144"/>
      <c r="D29" s="162"/>
      <c r="E29" s="166"/>
      <c r="F29" s="168"/>
      <c r="G29" s="210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ht="20" customHeight="true">
      <c r="A30" s="176"/>
      <c r="B30" s="164"/>
      <c r="C30" s="144"/>
      <c r="D30" s="162"/>
      <c r="E30" s="166"/>
      <c r="F30" s="168"/>
      <c r="G30" s="210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ht="20" customHeight="true">
      <c r="A31" s="176"/>
      <c r="B31" s="164"/>
      <c r="C31" s="144"/>
      <c r="D31" s="162"/>
      <c r="E31" s="166"/>
      <c r="F31" s="168"/>
      <c r="G31" s="210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ht="20" customHeight="true">
      <c r="A32" s="176"/>
      <c r="B32" s="164"/>
      <c r="C32" s="144"/>
      <c r="D32" s="162"/>
      <c r="E32" s="166"/>
      <c r="F32" s="168"/>
      <c r="G32" s="210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ht="20" customHeight="true">
      <c r="A33" s="176"/>
      <c r="B33" s="164"/>
      <c r="C33" s="144"/>
      <c r="D33" s="162"/>
      <c r="E33" s="166"/>
      <c r="F33" s="168"/>
      <c r="G33" s="210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ht="20" customHeight="true">
      <c r="A34" s="176"/>
      <c r="B34" s="164"/>
      <c r="C34" s="144"/>
      <c r="D34" s="162"/>
      <c r="E34" s="166"/>
      <c r="F34" s="168"/>
      <c r="G34" s="210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ht="20" customHeight="true">
      <c r="A35" s="176"/>
      <c r="B35" s="164"/>
      <c r="C35" s="144"/>
      <c r="D35" s="162"/>
      <c r="E35" s="166"/>
      <c r="F35" s="168"/>
      <c r="G35" s="210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ht="20" customHeight="true">
      <c r="A36" s="176"/>
      <c r="B36" s="164"/>
      <c r="C36" s="144"/>
      <c r="D36" s="162"/>
      <c r="E36" s="166"/>
      <c r="F36" s="168"/>
      <c r="G36" s="210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ht="20" customHeight="true">
      <c r="A37" s="176"/>
      <c r="B37" s="164"/>
      <c r="C37" s="144"/>
      <c r="D37" s="162"/>
      <c r="E37" s="166"/>
      <c r="F37" s="168"/>
      <c r="G37" s="210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ht="20" customHeight="true">
      <c r="A38" s="176"/>
      <c r="B38" s="164"/>
      <c r="C38" s="144"/>
      <c r="D38" s="162"/>
      <c r="E38" s="166"/>
      <c r="F38" s="168"/>
      <c r="G38" s="210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ht="20" customHeight="true">
      <c r="A39" s="176"/>
      <c r="B39" s="164"/>
      <c r="C39" s="144"/>
      <c r="D39" s="162"/>
      <c r="E39" s="166"/>
      <c r="F39" s="168"/>
      <c r="G39" s="210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20" customHeight="true">
      <c r="A40" s="176"/>
      <c r="B40" s="164"/>
      <c r="C40" s="144"/>
      <c r="D40" s="162"/>
      <c r="E40" s="166"/>
      <c r="F40" s="168"/>
      <c r="G40" s="210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20" customHeight="true">
      <c r="A41" s="176"/>
      <c r="B41" s="164"/>
      <c r="C41" s="144"/>
      <c r="D41" s="162"/>
      <c r="E41" s="166"/>
      <c r="F41" s="168"/>
      <c r="G41" s="210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20" customHeight="true">
      <c r="A42" s="176"/>
      <c r="B42" s="164"/>
      <c r="C42" s="144"/>
      <c r="D42" s="162"/>
      <c r="E42" s="166"/>
      <c r="F42" s="168"/>
      <c r="G42" s="210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20" customHeight="true">
      <c r="A43" s="176"/>
      <c r="B43" s="164"/>
      <c r="C43" s="144"/>
      <c r="D43" s="162"/>
      <c r="E43" s="166"/>
      <c r="F43" s="168"/>
      <c r="G43" s="210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20" customHeight="true">
      <c r="A44" s="176"/>
      <c r="B44" s="164"/>
      <c r="C44" s="144"/>
      <c r="D44" s="162"/>
      <c r="E44" s="166"/>
      <c r="F44" s="168"/>
      <c r="G44" s="210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20" customHeight="true">
      <c r="A45" s="176"/>
      <c r="B45" s="164"/>
      <c r="C45" s="144"/>
      <c r="D45" s="162"/>
      <c r="E45" s="166"/>
      <c r="F45" s="168"/>
      <c r="G45" s="210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20" customHeight="true">
      <c r="A46" s="176"/>
      <c r="B46" s="164"/>
      <c r="C46" s="144"/>
      <c r="D46" s="162"/>
      <c r="E46" s="166"/>
      <c r="F46" s="168"/>
      <c r="G46" s="210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20" customHeight="true">
      <c r="A47" s="176"/>
      <c r="B47" s="164"/>
      <c r="C47" s="144"/>
      <c r="D47" s="162"/>
      <c r="E47" s="166"/>
      <c r="F47" s="168"/>
      <c r="G47" s="210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20" customHeight="true">
      <c r="A48" s="176"/>
      <c r="B48" s="164"/>
      <c r="C48" s="144"/>
      <c r="D48" s="162"/>
      <c r="E48" s="166"/>
      <c r="F48" s="168"/>
      <c r="G48" s="210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20" customHeight="true">
      <c r="A49" s="176"/>
      <c r="B49" s="164"/>
      <c r="C49" s="144"/>
      <c r="D49" s="162"/>
      <c r="E49" s="166"/>
      <c r="F49" s="168"/>
      <c r="G49" s="210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20" customHeight="true">
      <c r="A50" s="176"/>
      <c r="B50" s="164"/>
      <c r="C50" s="144"/>
      <c r="D50" s="162"/>
      <c r="E50" s="166"/>
      <c r="F50" s="168"/>
      <c r="G50" s="210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20" customHeight="true">
      <c r="A51" s="176"/>
      <c r="B51" s="164"/>
      <c r="C51" s="144"/>
      <c r="D51" s="162"/>
      <c r="E51" s="166"/>
      <c r="F51" s="168"/>
      <c r="G51" s="210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20" customHeight="true">
      <c r="A52" s="176"/>
      <c r="B52" s="164"/>
      <c r="C52" s="144"/>
      <c r="D52" s="162"/>
      <c r="E52" s="166"/>
      <c r="F52" s="168"/>
      <c r="G52" s="210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20" customHeight="true">
      <c r="A53" s="176"/>
      <c r="B53" s="164"/>
      <c r="C53" s="144"/>
      <c r="D53" s="162"/>
      <c r="E53" s="166"/>
      <c r="F53" s="168"/>
      <c r="G53" s="210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20" customHeight="true">
      <c r="A54" s="176"/>
      <c r="B54" s="164"/>
      <c r="C54" s="144"/>
      <c r="D54" s="162"/>
      <c r="E54" s="166"/>
      <c r="F54" s="168"/>
      <c r="G54" s="210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20" customHeight="true">
      <c r="A55" s="176"/>
      <c r="B55" s="164"/>
      <c r="C55" s="144"/>
      <c r="D55" s="162"/>
      <c r="E55" s="166"/>
      <c r="F55" s="168"/>
      <c r="G55" s="210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20" customHeight="true">
      <c r="A56" s="176"/>
      <c r="B56" s="164"/>
      <c r="C56" s="144"/>
      <c r="D56" s="162"/>
      <c r="E56" s="166"/>
      <c r="F56" s="168"/>
      <c r="G56" s="210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20" customHeight="true">
      <c r="A57" s="176"/>
      <c r="B57" s="164"/>
      <c r="C57" s="144"/>
      <c r="D57" s="162"/>
      <c r="E57" s="166"/>
      <c r="F57" s="168"/>
      <c r="G57" s="210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20" customHeight="true">
      <c r="A58" s="176"/>
      <c r="B58" s="164"/>
      <c r="C58" s="144"/>
      <c r="D58" s="162"/>
      <c r="E58" s="166"/>
      <c r="F58" s="168"/>
      <c r="G58" s="210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20" customHeight="true">
      <c r="A59" s="176"/>
      <c r="B59" s="164"/>
      <c r="C59" s="144"/>
      <c r="D59" s="162"/>
      <c r="E59" s="166"/>
      <c r="F59" s="168"/>
      <c r="G59" s="210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20" customHeight="true">
      <c r="A60" s="176"/>
      <c r="B60" s="164"/>
      <c r="C60" s="144"/>
      <c r="D60" s="162"/>
      <c r="E60" s="166"/>
      <c r="F60" s="168"/>
      <c r="G60" s="210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20" customHeight="true">
      <c r="A61" s="176"/>
      <c r="B61" s="164"/>
      <c r="C61" s="144"/>
      <c r="D61" s="162"/>
      <c r="E61" s="166"/>
      <c r="F61" s="168"/>
      <c r="G61" s="210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20" customHeight="true">
      <c r="A62" s="176"/>
      <c r="B62" s="164"/>
      <c r="C62" s="144"/>
      <c r="D62" s="162"/>
      <c r="E62" s="166"/>
      <c r="F62" s="168"/>
      <c r="G62" s="210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20" customHeight="true">
      <c r="A63" s="176"/>
      <c r="B63" s="164"/>
      <c r="C63" s="144"/>
      <c r="D63" s="162"/>
      <c r="E63" s="166"/>
      <c r="F63" s="168"/>
      <c r="G63" s="210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20" customHeight="true">
      <c r="A64" s="176"/>
      <c r="B64" s="164"/>
      <c r="C64" s="144"/>
      <c r="D64" s="162"/>
      <c r="E64" s="166"/>
      <c r="F64" s="168"/>
      <c r="G64" s="210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20" customHeight="true">
      <c r="A65" s="176"/>
      <c r="B65" s="164"/>
      <c r="C65" s="144"/>
      <c r="D65" s="162"/>
      <c r="E65" s="166"/>
      <c r="F65" s="168"/>
      <c r="G65" s="210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20" customHeight="true">
      <c r="A66" s="176"/>
      <c r="B66" s="164"/>
      <c r="C66" s="144"/>
      <c r="D66" s="162"/>
      <c r="E66" s="166"/>
      <c r="F66" s="168"/>
      <c r="G66" s="210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20" customHeight="true">
      <c r="A67" s="176"/>
      <c r="B67" s="164"/>
      <c r="C67" s="144"/>
      <c r="D67" s="162"/>
      <c r="E67" s="166"/>
      <c r="F67" s="168"/>
      <c r="G67" s="210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20" customHeight="true">
      <c r="A68" s="176"/>
      <c r="B68" s="164"/>
      <c r="C68" s="144"/>
      <c r="D68" s="162"/>
      <c r="E68" s="166"/>
      <c r="F68" s="168"/>
      <c r="G68" s="210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20" customHeight="true">
      <c r="A69" s="176"/>
      <c r="B69" s="164"/>
      <c r="C69" s="144"/>
      <c r="D69" s="162"/>
      <c r="E69" s="166"/>
      <c r="F69" s="168"/>
      <c r="G69" s="210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20" customHeight="true">
      <c r="A70" s="176"/>
      <c r="B70" s="164"/>
      <c r="C70" s="144"/>
      <c r="D70" s="162"/>
      <c r="E70" s="166"/>
      <c r="F70" s="168"/>
      <c r="G70" s="210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20" customHeight="true">
      <c r="A71" s="176"/>
      <c r="B71" s="164"/>
      <c r="C71" s="144"/>
      <c r="D71" s="162"/>
      <c r="E71" s="166"/>
      <c r="F71" s="168"/>
      <c r="G71" s="210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20" customHeight="true">
      <c r="A72" s="176"/>
      <c r="B72" s="164"/>
      <c r="C72" s="144"/>
      <c r="D72" s="162"/>
      <c r="E72" s="166"/>
      <c r="F72" s="168"/>
      <c r="G72" s="210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20" customHeight="true">
      <c r="A73" s="176"/>
      <c r="B73" s="164"/>
      <c r="C73" s="144"/>
      <c r="D73" s="162"/>
      <c r="E73" s="166"/>
      <c r="F73" s="168"/>
      <c r="G73" s="210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20" customHeight="true">
      <c r="A74" s="176"/>
      <c r="B74" s="164"/>
      <c r="C74" s="144"/>
      <c r="D74" s="162"/>
      <c r="E74" s="166"/>
      <c r="F74" s="168"/>
      <c r="G74" s="210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20" customHeight="true">
      <c r="A75" s="176"/>
      <c r="B75" s="164"/>
      <c r="C75" s="144"/>
      <c r="D75" s="162"/>
      <c r="E75" s="166"/>
      <c r="F75" s="168"/>
      <c r="G75" s="210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20" customHeight="true">
      <c r="A76" s="176"/>
      <c r="B76" s="164"/>
      <c r="C76" s="144"/>
      <c r="D76" s="162"/>
      <c r="E76" s="166"/>
      <c r="F76" s="168"/>
      <c r="G76" s="210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20" customHeight="true">
      <c r="A77" s="176"/>
      <c r="B77" s="164"/>
      <c r="C77" s="144"/>
      <c r="D77" s="162"/>
      <c r="E77" s="166"/>
      <c r="F77" s="168"/>
      <c r="G77" s="210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20" customHeight="true">
      <c r="A78" s="176"/>
      <c r="B78" s="164"/>
      <c r="C78" s="144"/>
      <c r="D78" s="162"/>
      <c r="E78" s="166"/>
      <c r="F78" s="168"/>
      <c r="G78" s="210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20" customHeight="true">
      <c r="A79" s="176"/>
      <c r="B79" s="164"/>
      <c r="C79" s="144"/>
      <c r="D79" s="162"/>
      <c r="E79" s="166"/>
      <c r="F79" s="168"/>
      <c r="G79" s="210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20" customHeight="true">
      <c r="A80" s="176"/>
      <c r="B80" s="164"/>
      <c r="C80" s="144"/>
      <c r="D80" s="162"/>
      <c r="E80" s="166"/>
      <c r="F80" s="168"/>
      <c r="G80" s="210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20" customHeight="true">
      <c r="A81" s="176"/>
      <c r="B81" s="164"/>
      <c r="C81" s="144"/>
      <c r="D81" s="162"/>
      <c r="E81" s="166"/>
      <c r="F81" s="168"/>
      <c r="G81" s="210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20" customHeight="true">
      <c r="A82" s="176"/>
      <c r="B82" s="164"/>
      <c r="C82" s="144"/>
      <c r="D82" s="162"/>
      <c r="E82" s="166"/>
      <c r="F82" s="168"/>
      <c r="G82" s="210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20" customHeight="true">
      <c r="A83" s="176"/>
      <c r="B83" s="164"/>
      <c r="C83" s="144"/>
      <c r="D83" s="162"/>
      <c r="E83" s="166"/>
      <c r="F83" s="168"/>
      <c r="G83" s="210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20" customHeight="true">
      <c r="A84" s="176"/>
      <c r="B84" s="164"/>
      <c r="C84" s="144"/>
      <c r="D84" s="162"/>
      <c r="E84" s="166"/>
      <c r="F84" s="168"/>
      <c r="G84" s="210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20" customHeight="true">
      <c r="A85" s="176"/>
      <c r="B85" s="164"/>
      <c r="C85" s="144"/>
      <c r="D85" s="162"/>
      <c r="E85" s="166"/>
      <c r="F85" s="168"/>
      <c r="G85" s="210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20" customHeight="true">
      <c r="A86" s="176"/>
      <c r="B86" s="164"/>
      <c r="C86" s="144"/>
      <c r="D86" s="162"/>
      <c r="E86" s="166"/>
      <c r="F86" s="168"/>
      <c r="G86" s="210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20" customHeight="true">
      <c r="A87" s="176"/>
      <c r="B87" s="164"/>
      <c r="C87" s="144"/>
      <c r="D87" s="162"/>
      <c r="E87" s="166"/>
      <c r="F87" s="168"/>
      <c r="G87" s="210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20" customHeight="true">
      <c r="A88" s="176"/>
      <c r="B88" s="164"/>
      <c r="C88" s="144"/>
      <c r="D88" s="162"/>
      <c r="E88" s="166"/>
      <c r="F88" s="168"/>
      <c r="G88" s="210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20" customHeight="true">
      <c r="A89" s="176"/>
      <c r="B89" s="164"/>
      <c r="C89" s="144"/>
      <c r="D89" s="162"/>
      <c r="E89" s="166"/>
      <c r="F89" s="168"/>
      <c r="G89" s="210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20" customHeight="true">
      <c r="A90" s="176"/>
      <c r="B90" s="164"/>
      <c r="C90" s="144"/>
      <c r="D90" s="162"/>
      <c r="E90" s="166"/>
      <c r="F90" s="168"/>
      <c r="G90" s="210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ht="20" customHeight="true">
      <c r="A91" s="176"/>
      <c r="B91" s="164"/>
      <c r="C91" s="144"/>
      <c r="D91" s="162"/>
      <c r="E91" s="166"/>
      <c r="F91" s="168"/>
      <c r="G91" s="210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20" customHeight="true">
      <c r="A92" s="176"/>
      <c r="B92" s="164"/>
      <c r="C92" s="144"/>
      <c r="D92" s="162"/>
      <c r="E92" s="166"/>
      <c r="F92" s="168"/>
      <c r="G92" s="210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20" customHeight="true">
      <c r="A93" s="176"/>
      <c r="B93" s="164"/>
      <c r="C93" s="144"/>
      <c r="D93" s="162"/>
      <c r="E93" s="166"/>
      <c r="F93" s="168"/>
      <c r="G93" s="210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20" customHeight="true">
      <c r="A94" s="176"/>
      <c r="B94" s="164"/>
      <c r="C94" s="144"/>
      <c r="D94" s="162"/>
      <c r="E94" s="166"/>
      <c r="F94" s="168"/>
      <c r="G94" s="210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20" customHeight="true">
      <c r="A95" s="176"/>
      <c r="B95" s="164"/>
      <c r="C95" s="144"/>
      <c r="D95" s="162"/>
      <c r="E95" s="166"/>
      <c r="F95" s="168"/>
      <c r="G95" s="210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20" customHeight="true">
      <c r="A96" s="176"/>
      <c r="B96" s="164"/>
      <c r="C96" s="144"/>
      <c r="D96" s="162"/>
      <c r="E96" s="166"/>
      <c r="F96" s="168"/>
      <c r="G96" s="210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20" customHeight="true">
      <c r="A97" s="176"/>
      <c r="B97" s="164"/>
      <c r="C97" s="144"/>
      <c r="D97" s="162"/>
      <c r="E97" s="166"/>
      <c r="F97" s="168"/>
      <c r="G97" s="210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20" customHeight="true">
      <c r="A98" s="176"/>
      <c r="B98" s="164"/>
      <c r="C98" s="144"/>
      <c r="D98" s="162"/>
      <c r="E98" s="166"/>
      <c r="F98" s="168"/>
      <c r="G98" s="210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20" customHeight="true">
      <c r="A99" s="176"/>
      <c r="B99" s="164"/>
      <c r="C99" s="144"/>
      <c r="D99" s="162"/>
      <c r="E99" s="166"/>
      <c r="F99" s="168"/>
      <c r="G99" s="210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20" customHeight="true">
      <c r="A100" s="176"/>
      <c r="B100" s="164"/>
      <c r="C100" s="144"/>
      <c r="D100" s="162"/>
      <c r="E100" s="166"/>
      <c r="F100" s="168"/>
      <c r="G100" s="210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20" customHeight="true">
      <c r="A101" s="176"/>
      <c r="B101" s="164"/>
      <c r="C101" s="144"/>
      <c r="D101" s="162"/>
      <c r="E101" s="166"/>
      <c r="F101" s="168"/>
      <c r="G101" s="210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20" customHeight="true">
      <c r="A102" s="176"/>
      <c r="B102" s="164"/>
      <c r="C102" s="144"/>
      <c r="D102" s="162"/>
      <c r="E102" s="166"/>
      <c r="F102" s="168"/>
      <c r="G102" s="210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20" customHeight="true">
      <c r="A103" s="176"/>
      <c r="B103" s="164"/>
      <c r="C103" s="144"/>
      <c r="D103" s="162"/>
      <c r="E103" s="166"/>
      <c r="F103" s="168"/>
      <c r="G103" s="210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20" customHeight="true">
      <c r="A104" s="176"/>
      <c r="B104" s="164"/>
      <c r="C104" s="144"/>
      <c r="D104" s="162"/>
      <c r="E104" s="166"/>
      <c r="F104" s="168"/>
      <c r="G104" s="210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20" customHeight="true">
      <c r="A105" s="176"/>
      <c r="B105" s="164"/>
      <c r="C105" s="144"/>
      <c r="D105" s="162"/>
      <c r="E105" s="166"/>
      <c r="F105" s="168"/>
      <c r="G105" s="210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20" customHeight="true">
      <c r="A106" s="176"/>
      <c r="B106" s="164"/>
      <c r="C106" s="144"/>
      <c r="D106" s="162"/>
      <c r="E106" s="166"/>
      <c r="F106" s="168"/>
      <c r="G106" s="210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20" customHeight="true">
      <c r="A107" s="176"/>
      <c r="B107" s="164"/>
      <c r="C107" s="144"/>
      <c r="D107" s="162"/>
      <c r="E107" s="166"/>
      <c r="F107" s="168"/>
      <c r="G107" s="210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20" customHeight="true">
      <c r="A108" s="176"/>
      <c r="B108" s="164"/>
      <c r="C108" s="144"/>
      <c r="D108" s="162"/>
      <c r="E108" s="166"/>
      <c r="F108" s="168"/>
      <c r="G108" s="210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20" customHeight="true">
      <c r="A109" s="176"/>
      <c r="B109" s="164"/>
      <c r="C109" s="144"/>
      <c r="D109" s="162"/>
      <c r="E109" s="166"/>
      <c r="F109" s="168"/>
      <c r="G109" s="210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20" customHeight="true">
      <c r="A110" s="176"/>
      <c r="B110" s="164"/>
      <c r="C110" s="144"/>
      <c r="D110" s="162"/>
      <c r="E110" s="166"/>
      <c r="F110" s="168"/>
      <c r="G110" s="210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20" customHeight="true">
      <c r="A111" s="176"/>
      <c r="B111" s="164"/>
      <c r="C111" s="144"/>
      <c r="D111" s="162"/>
      <c r="E111" s="166"/>
      <c r="F111" s="168"/>
      <c r="G111" s="210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20" customHeight="true">
      <c r="A112" s="176"/>
      <c r="B112" s="164"/>
      <c r="C112" s="144"/>
      <c r="D112" s="162"/>
      <c r="E112" s="166"/>
      <c r="F112" s="168"/>
      <c r="G112" s="210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20" customHeight="true">
      <c r="A113" s="176"/>
      <c r="B113" s="164"/>
      <c r="C113" s="144"/>
      <c r="D113" s="162"/>
      <c r="E113" s="166"/>
      <c r="F113" s="168"/>
      <c r="G113" s="210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20" customHeight="true">
      <c r="A114" s="176"/>
      <c r="B114" s="164"/>
      <c r="C114" s="144"/>
      <c r="D114" s="162"/>
      <c r="E114" s="166"/>
      <c r="F114" s="168"/>
      <c r="G114" s="210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20" customHeight="true">
      <c r="A115" s="176"/>
      <c r="B115" s="164"/>
      <c r="C115" s="144"/>
      <c r="D115" s="162"/>
      <c r="E115" s="166"/>
      <c r="F115" s="168"/>
      <c r="G115" s="210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20" customHeight="true">
      <c r="A116" s="176"/>
      <c r="B116" s="164"/>
      <c r="C116" s="144"/>
      <c r="D116" s="162"/>
      <c r="E116" s="166"/>
      <c r="F116" s="168"/>
      <c r="G116" s="210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20" customHeight="true">
      <c r="A117" s="176"/>
      <c r="B117" s="164"/>
      <c r="C117" s="144"/>
      <c r="D117" s="162"/>
      <c r="E117" s="166"/>
      <c r="F117" s="168"/>
      <c r="G117" s="210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20" customHeight="true">
      <c r="A118" s="176"/>
      <c r="B118" s="164"/>
      <c r="C118" s="144"/>
      <c r="D118" s="162"/>
      <c r="E118" s="166"/>
      <c r="F118" s="168"/>
      <c r="G118" s="210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20" customHeight="true">
      <c r="A119" s="176"/>
      <c r="B119" s="164"/>
      <c r="C119" s="144"/>
      <c r="D119" s="162"/>
      <c r="E119" s="166"/>
      <c r="F119" s="168"/>
      <c r="G119" s="210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20" customHeight="true">
      <c r="A120" s="176"/>
      <c r="B120" s="164"/>
      <c r="C120" s="144"/>
      <c r="D120" s="162"/>
      <c r="E120" s="166"/>
      <c r="F120" s="168"/>
      <c r="G120" s="210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20" customHeight="true">
      <c r="A121" s="176"/>
      <c r="B121" s="164"/>
      <c r="C121" s="144"/>
      <c r="D121" s="162"/>
      <c r="E121" s="166"/>
      <c r="F121" s="168"/>
      <c r="G121" s="210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20" customHeight="true">
      <c r="A122" s="176"/>
      <c r="B122" s="164"/>
      <c r="C122" s="144"/>
      <c r="D122" s="162"/>
      <c r="E122" s="166"/>
      <c r="F122" s="168"/>
      <c r="G122" s="210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20" customHeight="true">
      <c r="A123" s="176"/>
      <c r="B123" s="164"/>
      <c r="C123" s="144"/>
      <c r="D123" s="162"/>
      <c r="E123" s="166"/>
      <c r="F123" s="168"/>
      <c r="G123" s="210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20" customHeight="true">
      <c r="A124" s="176"/>
      <c r="B124" s="164"/>
      <c r="C124" s="144"/>
      <c r="D124" s="162"/>
      <c r="E124" s="166"/>
      <c r="F124" s="168"/>
      <c r="G124" s="210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20" customHeight="true">
      <c r="A125" s="176"/>
      <c r="B125" s="164"/>
      <c r="C125" s="144"/>
      <c r="D125" s="162"/>
      <c r="E125" s="166"/>
      <c r="F125" s="168"/>
      <c r="G125" s="210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20" customHeight="true">
      <c r="A126" s="176"/>
      <c r="B126" s="164"/>
      <c r="C126" s="144"/>
      <c r="D126" s="162"/>
      <c r="E126" s="166"/>
      <c r="F126" s="168"/>
      <c r="G126" s="210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20" customHeight="true">
      <c r="A127" s="176"/>
      <c r="B127" s="164"/>
      <c r="C127" s="144"/>
      <c r="D127" s="162"/>
      <c r="E127" s="166"/>
      <c r="F127" s="168"/>
      <c r="G127" s="210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20" customHeight="true">
      <c r="A128" s="176"/>
      <c r="B128" s="164"/>
      <c r="C128" s="144"/>
      <c r="D128" s="162"/>
      <c r="E128" s="166"/>
      <c r="F128" s="168"/>
      <c r="G128" s="210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20" customHeight="true">
      <c r="A129" s="176"/>
      <c r="B129" s="164"/>
      <c r="C129" s="144"/>
      <c r="D129" s="162"/>
      <c r="E129" s="166"/>
      <c r="F129" s="168"/>
      <c r="G129" s="210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20" customHeight="true">
      <c r="A130" s="176"/>
      <c r="B130" s="164"/>
      <c r="C130" s="144"/>
      <c r="D130" s="162"/>
      <c r="E130" s="166"/>
      <c r="F130" s="168"/>
      <c r="G130" s="210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20" customHeight="true">
      <c r="A131" s="176"/>
      <c r="B131" s="164"/>
      <c r="C131" s="144"/>
      <c r="D131" s="162"/>
      <c r="E131" s="166"/>
      <c r="F131" s="168"/>
      <c r="G131" s="210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20" customHeight="true">
      <c r="A132" s="176"/>
      <c r="B132" s="164"/>
      <c r="C132" s="144"/>
      <c r="D132" s="162"/>
      <c r="E132" s="166"/>
      <c r="F132" s="168"/>
      <c r="G132" s="210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20" customHeight="true">
      <c r="A133" s="176"/>
      <c r="B133" s="164"/>
      <c r="C133" s="144"/>
      <c r="D133" s="162"/>
      <c r="E133" s="166"/>
      <c r="F133" s="168"/>
      <c r="G133" s="210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20" customHeight="true">
      <c r="A134" s="176"/>
      <c r="B134" s="164"/>
      <c r="C134" s="144"/>
      <c r="D134" s="162"/>
      <c r="E134" s="166"/>
      <c r="F134" s="168"/>
      <c r="G134" s="210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20" customHeight="true">
      <c r="A135" s="176"/>
      <c r="B135" s="164"/>
      <c r="C135" s="144"/>
      <c r="D135" s="162"/>
      <c r="E135" s="166"/>
      <c r="F135" s="168"/>
      <c r="G135" s="210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20" customHeight="true">
      <c r="A136" s="176"/>
      <c r="B136" s="164"/>
      <c r="C136" s="144"/>
      <c r="D136" s="162"/>
      <c r="E136" s="166"/>
      <c r="F136" s="168"/>
      <c r="G136" s="210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20" customHeight="true">
      <c r="A137" s="176"/>
      <c r="B137" s="164"/>
      <c r="C137" s="144"/>
      <c r="D137" s="162"/>
      <c r="E137" s="166"/>
      <c r="F137" s="168"/>
      <c r="G137" s="210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20" customHeight="true">
      <c r="A138" s="176"/>
      <c r="B138" s="164"/>
      <c r="C138" s="144"/>
      <c r="D138" s="162"/>
      <c r="E138" s="166"/>
      <c r="F138" s="168"/>
      <c r="G138" s="210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20" customHeight="true">
      <c r="A139" s="176"/>
      <c r="B139" s="164"/>
      <c r="C139" s="144"/>
      <c r="D139" s="162"/>
      <c r="E139" s="166"/>
      <c r="F139" s="168"/>
      <c r="G139" s="210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20" customHeight="true">
      <c r="A140" s="176"/>
      <c r="B140" s="164"/>
      <c r="C140" s="144"/>
      <c r="D140" s="162"/>
      <c r="E140" s="166"/>
      <c r="F140" s="168"/>
      <c r="G140" s="210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20" customHeight="true">
      <c r="A141" s="176"/>
      <c r="B141" s="164"/>
      <c r="C141" s="144"/>
      <c r="D141" s="162"/>
      <c r="E141" s="166"/>
      <c r="F141" s="168"/>
      <c r="G141" s="210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20" customHeight="true">
      <c r="A142" s="176"/>
      <c r="B142" s="164"/>
      <c r="C142" s="144"/>
      <c r="D142" s="162"/>
      <c r="E142" s="166"/>
      <c r="F142" s="168"/>
      <c r="G142" s="210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20" customHeight="true">
      <c r="A143" s="176"/>
      <c r="B143" s="164"/>
      <c r="C143" s="144"/>
      <c r="D143" s="162"/>
      <c r="E143" s="166"/>
      <c r="F143" s="168"/>
      <c r="G143" s="210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20" customHeight="true">
      <c r="A144" s="176"/>
      <c r="B144" s="164"/>
      <c r="C144" s="144"/>
      <c r="D144" s="162"/>
      <c r="E144" s="166"/>
      <c r="F144" s="168"/>
      <c r="G144" s="210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20" customHeight="true">
      <c r="A145" s="176"/>
      <c r="B145" s="164"/>
      <c r="C145" s="144"/>
      <c r="D145" s="162"/>
      <c r="E145" s="166"/>
      <c r="F145" s="168"/>
      <c r="G145" s="210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20" customHeight="true">
      <c r="A146" s="176"/>
      <c r="B146" s="164"/>
      <c r="C146" s="144"/>
      <c r="D146" s="162"/>
      <c r="E146" s="166"/>
      <c r="F146" s="168"/>
      <c r="G146" s="210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20" customHeight="true">
      <c r="A147" s="176"/>
      <c r="B147" s="164"/>
      <c r="C147" s="144"/>
      <c r="D147" s="162"/>
      <c r="E147" s="166"/>
      <c r="F147" s="168"/>
      <c r="G147" s="210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20" customHeight="true">
      <c r="A148" s="176"/>
      <c r="B148" s="164"/>
      <c r="C148" s="144"/>
      <c r="D148" s="162"/>
      <c r="E148" s="166"/>
      <c r="F148" s="168"/>
      <c r="G148" s="210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20" customHeight="true">
      <c r="A149" s="176"/>
      <c r="B149" s="164"/>
      <c r="C149" s="144"/>
      <c r="D149" s="162"/>
      <c r="E149" s="166"/>
      <c r="F149" s="168"/>
      <c r="G149" s="210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20" customHeight="true">
      <c r="A150" s="177"/>
      <c r="B150" s="180"/>
      <c r="C150" s="179"/>
      <c r="D150" s="178"/>
      <c r="E150" s="181"/>
      <c r="F150" s="182"/>
      <c r="G150" s="211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</sheetData>
  <mergeCells count="3">
    <mergeCell ref="A1:G1"/>
    <mergeCell ref="A2:G2"/>
    <mergeCell ref="A3:G3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dataValidations count="1">
    <dataValidation allowBlank="false" sqref="C6:C150" type="list">
      <formula1>'Hlavní nastavení'!$I$6:$I$7</formula1>
    </dataValidation>
  </dataValidations>
  <pageMargins left="0.7" right="0.7" top="0.75" bottom="0.75" header="0.3" footer="0.3"/>
  <tableParts count="1">
    <tablePart r:id="R169e94c71f3d4c94"/>
  </tableParts>
</worksheet>
</file>

<file path=xl/worksheets/sheet6.xml><?xml version="1.0" encoding="utf-8"?>
<worksheet xmlns:x="http://schemas.openxmlformats.org/spreadsheetml/2006/main" xmlns="http://schemas.openxmlformats.org/spreadsheetml/2006/main">
  <sheetViews>
    <sheetView workbookViewId="0"/>
  </sheetViews>
  <sheetFormatPr defaultRowHeight="15"/>
  <cols>
    <col customWidth="true" max="1" min="1" width="12"/>
    <col customWidth="true" max="3" min="2" width="18"/>
    <col customWidth="true" max="4" min="4" width="4"/>
    <col customWidth="true" max="5" min="5" width="18"/>
    <col customWidth="true" max="6" min="6" width="4"/>
    <col customWidth="true" max="7" min="7" width="22"/>
    <col customWidth="true" max="8" min="8" width="4"/>
    <col customWidth="true" max="9" min="9" width="16"/>
    <col customWidth="true" max="10" min="10" width="4"/>
    <col customWidth="true" max="11" min="11" width="16"/>
  </cols>
  <sheetData>
    <row r="1" ht="30" customHeight="true">
      <c r="A1" s="12" t="s">
        <v>2</v>
      </c>
      <c r="B1" s="12"/>
      <c r="C1" s="12"/>
      <c r="D1" s="12"/>
      <c r="E1" s="12"/>
      <c r="F1" s="12"/>
      <c r="G1" s="12"/>
      <c r="H1" s="12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" customHeight="true">
      <c r="A2" s="16" t="s">
        <v>142</v>
      </c>
      <c r="B2" s="16"/>
      <c r="C2" s="16"/>
      <c r="D2" s="16"/>
      <c r="E2" s="16"/>
      <c r="F2" s="16"/>
      <c r="G2" s="16"/>
      <c r="H2" s="1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6" customHeight="true">
      <c r="A4" s="22" t="s">
        <v>143</v>
      </c>
      <c r="B4" s="22"/>
      <c r="C4" s="22"/>
      <c r="D4" s="6"/>
      <c r="E4" s="22" t="s">
        <v>144</v>
      </c>
      <c r="F4" s="6"/>
      <c r="G4" s="22" t="s">
        <v>145</v>
      </c>
      <c r="H4" s="6"/>
      <c r="I4" s="22" t="s">
        <v>123</v>
      </c>
      <c r="J4" s="6"/>
      <c r="K4" s="22" t="s">
        <v>109</v>
      </c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>
      <c r="A5" s="60" t="s">
        <v>146</v>
      </c>
      <c r="B5" s="61" t="s">
        <v>147</v>
      </c>
      <c r="C5" s="62" t="s">
        <v>81</v>
      </c>
      <c r="D5" s="6"/>
      <c r="E5" s="68" t="s">
        <v>74</v>
      </c>
      <c r="F5" s="6"/>
      <c r="G5" s="68" t="s">
        <v>75</v>
      </c>
      <c r="H5" s="6"/>
      <c r="I5" s="68" t="s">
        <v>123</v>
      </c>
      <c r="J5" s="6"/>
      <c r="K5" s="68" t="s">
        <v>109</v>
      </c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>
      <c r="A6" s="74" t="n">
        <v>30</v>
      </c>
      <c r="B6" s="75" t="s">
        <v>64</v>
      </c>
      <c r="C6" s="76" t="s">
        <v>7</v>
      </c>
      <c r="D6" s="6"/>
      <c r="E6" s="86" t="s">
        <v>84</v>
      </c>
      <c r="F6" s="6"/>
      <c r="G6" s="86" t="s">
        <v>85</v>
      </c>
      <c r="H6" s="6"/>
      <c r="I6" s="86" t="s">
        <v>127</v>
      </c>
      <c r="J6" s="6"/>
      <c r="K6" s="86" t="s">
        <v>10</v>
      </c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>
      <c r="A7" s="74" t="n">
        <v>60</v>
      </c>
      <c r="B7" s="75" t="s">
        <v>65</v>
      </c>
      <c r="C7" s="76" t="s">
        <v>7</v>
      </c>
      <c r="D7" s="6"/>
      <c r="E7" s="86" t="s">
        <v>89</v>
      </c>
      <c r="F7" s="6"/>
      <c r="G7" s="86" t="s">
        <v>90</v>
      </c>
      <c r="H7" s="6"/>
      <c r="I7" s="87" t="s">
        <v>131</v>
      </c>
      <c r="J7" s="6"/>
      <c r="K7" s="87" t="s">
        <v>118</v>
      </c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>
      <c r="A8" s="74" t="n">
        <v>90</v>
      </c>
      <c r="B8" s="75" t="s">
        <v>66</v>
      </c>
      <c r="C8" s="76" t="s">
        <v>14</v>
      </c>
      <c r="D8" s="6"/>
      <c r="E8" s="86" t="s">
        <v>94</v>
      </c>
      <c r="F8" s="6"/>
      <c r="G8" s="86" t="s">
        <v>95</v>
      </c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>
      <c r="A9" s="74" t="n">
        <v>180</v>
      </c>
      <c r="B9" s="75" t="s">
        <v>67</v>
      </c>
      <c r="C9" s="76" t="s">
        <v>148</v>
      </c>
      <c r="D9" s="6"/>
      <c r="E9" s="86" t="s">
        <v>99</v>
      </c>
      <c r="F9" s="6"/>
      <c r="G9" s="86" t="s">
        <v>100</v>
      </c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>
      <c r="A10" s="77"/>
      <c r="B10" s="78" t="s">
        <v>68</v>
      </c>
      <c r="C10" s="79" t="s">
        <v>39</v>
      </c>
      <c r="D10" s="6"/>
      <c r="E10" s="87" t="s">
        <v>15</v>
      </c>
      <c r="F10" s="6"/>
      <c r="G10" s="86" t="s">
        <v>104</v>
      </c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>
      <c r="A11" s="6"/>
      <c r="B11" s="6"/>
      <c r="C11" s="6"/>
      <c r="D11" s="6"/>
      <c r="E11" s="6"/>
      <c r="F11" s="6"/>
      <c r="G11" s="87" t="s">
        <v>149</v>
      </c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</sheetData>
  <mergeCells count="3">
    <mergeCell ref="A1:H1"/>
    <mergeCell ref="A2:H2"/>
    <mergeCell ref="A4:C4"/>
  </mergeCells>
  <ignoredErrors>
    <ignoredError sqref="A1:XFD1048576" evalError="true" twoDigitTextYear="true" numberStoredAsText="true" formula="true" formulaRange="true" unlockedFormula="true" emptyCellReference="true" listDataValidation="true" calculatedColumn="true"/>
  </ignoredError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Šablona pro upozornění na stagnující zásoby a analýzu obrátky</dc:title>
  <dc:creator>Finite Field</dc:creator>
  <dc:description>Podporuje analýzu stáří zásob na základě data posledního výdeje a výpočet obrátky zásob pomocí nákladů na vydané zboží.</dc:description>
  <lastModifiedBy/>
  <category>Supply Chain</category>
</coreProperties>
</file>