
<file path=[Content_Types].xml><?xml version="1.0" encoding="utf-8"?>
<Types xmlns="http://schemas.openxmlformats.org/package/2006/content-types">
  <Default Extension="rels" ContentType="application/vnd.openxmlformats-package.relationships+xml"/>
  <Default Extension="xml" ContentType="application/xml"/>
  <Default Extension="emz" ContentType="image/x-emz"/>
  <Default Extension="bmp" ContentType="image/bmp"/>
  <Default Extension="jpeg" ContentType="image/jpeg"/>
  <Default Extension="svg" ContentType="image/svg"/>
  <Default Extension="tiff" ContentType="image/tiff"/>
  <Default Extension="wmf" ContentType="image/x-wmf"/>
  <Default Extension="wmz" ContentType="image/x-wmz"/>
  <Default Extension="png" ContentType="image/png"/>
  <Default Extension="gif" ContentType="image/gif"/>
  <Default Extension="emf" ContentType="image/x-e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览" sheetId="1" r:id="rId1"/>
    <sheet name="输入与计算" sheetId="2" r:id="rId4"/>
    <sheet name="示例数据" sheetId="3" r:id="rId5"/>
    <sheet name="图表" sheetId="4" r:id="rId6"/>
    <sheet name="使用说明" sheetId="5" r:id="rId7"/>
  </sheets>
  <calcPr calcId="122211"/>
</workbook>
</file>

<file path=xl/sharedStrings.xml><?xml version="1.0" encoding="utf-8"?>
<sst xmlns="http://schemas.openxmlformats.org/spreadsheetml/2006/main" count="67" uniqueCount="67">
  <si>
    <t>采购应付成本拆解分析模型</t>
  </si>
  <si>
    <t>拆解五项成本构成，并模拟原材料涨价对产品总成本的影响。</t>
  </si>
  <si>
    <t>指标</t>
  </si>
  <si>
    <t>数值</t>
  </si>
  <si>
    <t>说明</t>
  </si>
  <si>
    <t>构成</t>
  </si>
  <si>
    <t>5 项</t>
  </si>
  <si>
    <t>材料到利润</t>
  </si>
  <si>
    <t>情景</t>
  </si>
  <si>
    <t>涨幅</t>
  </si>
  <si>
    <t>原材料联动</t>
  </si>
  <si>
    <t>差异</t>
  </si>
  <si>
    <t>金额/比例</t>
  </si>
  <si>
    <t>谈判空间</t>
  </si>
  <si>
    <t>输出</t>
  </si>
  <si>
    <t>底线</t>
  </si>
  <si>
    <t>合理报价</t>
  </si>
  <si>
    <t>应付成本输入例</t>
  </si>
  <si>
    <t>同一行即可看到产品、负责人、材料涨幅和成本波动。</t>
  </si>
  <si>
    <t>输入</t>
  </si>
  <si>
    <t>产品</t>
  </si>
  <si>
    <t>铝制支架</t>
  </si>
  <si>
    <t>负责人</t>
  </si>
  <si>
    <t>王磊</t>
  </si>
  <si>
    <t>材料涨幅</t>
  </si>
  <si>
    <t>10%</t>
  </si>
  <si>
    <t>原总成本</t>
  </si>
  <si>
    <t>¥128.50</t>
  </si>
  <si>
    <t>调整后成本</t>
  </si>
  <si>
    <t>¥136.70</t>
  </si>
  <si>
    <t>采购应付成本拆解模型</t>
  </si>
  <si>
    <t>直接材料、直接人工、制造费用、物流成本和合理利润分开计算。</t>
  </si>
  <si>
    <t>直接材料</t>
  </si>
  <si>
    <t>直接人工</t>
  </si>
  <si>
    <t>制造费用</t>
  </si>
  <si>
    <t>物流成本</t>
  </si>
  <si>
    <t>合理利润率</t>
  </si>
  <si>
    <t>原利润</t>
  </si>
  <si>
    <t>调整后材料</t>
  </si>
  <si>
    <t>调整后利润</t>
  </si>
  <si>
    <t>调整后总成本</t>
  </si>
  <si>
    <t>差异金额</t>
  </si>
  <si>
    <t>差异率</t>
  </si>
  <si>
    <t>控制面板</t>
  </si>
  <si>
    <t>张伟</t>
  </si>
  <si>
    <t>包装托盘</t>
  </si>
  <si>
    <t>周倩</t>
  </si>
  <si>
    <t>传动组件</t>
  </si>
  <si>
    <t>李娜</t>
  </si>
  <si>
    <t>固定外壳</t>
  </si>
  <si>
    <t>赵琳</t>
  </si>
  <si>
    <t>成本构成占比</t>
  </si>
  <si>
    <t>成本构成</t>
  </si>
  <si>
    <t>金额</t>
  </si>
  <si>
    <t>合理利润</t>
  </si>
  <si>
    <t>使用说明</t>
  </si>
  <si>
    <t>先填写输入区，再查看计算结果和图表；带颜色的单元格表示需要优先关注。 调整后总成本 = 直接材料 × (1 + 材料涨幅) + 直接人工 + 制造费用 + 物流成本 + 调整后利润。</t>
  </si>
  <si>
    <t>步骤</t>
  </si>
  <si>
    <t>操作</t>
  </si>
  <si>
    <t>1</t>
  </si>
  <si>
    <t>拆分成本构成 - 把材料、人工、制造、物流和利润分开看。</t>
  </si>
  <si>
    <t>2</t>
  </si>
  <si>
    <t>输入材料涨幅 - 用涨幅情景判断总成本敏感度。</t>
  </si>
  <si>
    <t>3</t>
  </si>
  <si>
    <t>计算合理报价 - 用公式得出调整后的成本底线。</t>
  </si>
  <si>
    <t>4</t>
  </si>
  <si>
    <t>准备谈判口径 - 把差异金额和比例作为议价依据。</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</si>
</sst>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成本构成占比</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pieChart>
        <varyColors val="1"/>
        <ser>
          <idx val="0"/>
          <order val="0"/>
          <tx>
            <strRef>
              <f>'图表'!$B$3</f>
            </strRef>
          </tx>
          <dPt>
            <idx val="0"/>
            <bubble3D val="0"/>
            <spPr>
              <a:solidFill>
                <a:schemeClr val="accent1"/>
              </a:solidFill>
              <a:ln cap="rnd" w="25400">
                <a:solidFill>
                  <a:schemeClr val="lt1"/>
                </a:solidFill>
              </a:ln>
              <a:sp3d contourW="25400">
                <a:contourClr>
                  <a:schemeClr val="lt1"/>
                </a:contourClr>
              </a:sp3d>
            </spPr>
          </dPt>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'图表'!$A$4:$A$8</f>
            </strRef>
          </cat>
          <val>
            <numRef>
              <f>'图表'!$B$4:$B$8</f>
            </numRef>
          </val>
          <smooth val="0"/>
        </ser>
      </pieChart>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c r="N1" s="1"/>
      <c r="O1" s="1"/>
    </row>
    <row r="2">
      <c r="A2" s="2" t="s">
        <v>31</v>
      </c>
      <c r="B2" s="2"/>
      <c r="C2" s="2"/>
      <c r="D2" s="2"/>
      <c r="E2" s="2"/>
      <c r="F2" s="2"/>
      <c r="G2" s="2"/>
      <c r="H2" s="2"/>
      <c r="I2" s="2"/>
      <c r="J2" s="2"/>
      <c r="K2" s="2"/>
      <c r="L2" s="2"/>
      <c r="M2" s="2"/>
      <c r="N2" s="2"/>
      <c r="O2" s="2"/>
    </row>
    <row r="3"/>
    <row r="4">
      <c r="A4" s="3" t="s">
        <v>20</v>
      </c>
      <c r="B4" s="3" t="s">
        <v>22</v>
      </c>
      <c r="C4" s="3" t="s">
        <v>32</v>
      </c>
      <c r="D4" s="3" t="s">
        <v>33</v>
      </c>
      <c r="E4" s="3" t="s">
        <v>34</v>
      </c>
      <c r="F4" s="3" t="s">
        <v>35</v>
      </c>
      <c r="G4" s="3" t="s">
        <v>36</v>
      </c>
      <c r="H4" s="3" t="s">
        <v>37</v>
      </c>
      <c r="I4" s="3" t="s">
        <v>26</v>
      </c>
      <c r="J4" s="3" t="s">
        <v>24</v>
      </c>
      <c r="K4" s="3" t="s">
        <v>38</v>
      </c>
      <c r="L4" s="3" t="s">
        <v>39</v>
      </c>
      <c r="M4" s="3" t="s">
        <v>40</v>
      </c>
      <c r="N4" s="3" t="s">
        <v>41</v>
      </c>
      <c r="O4" s="3" t="s">
        <v>42</v>
      </c>
    </row>
    <row r="5">
      <c r="A5" s="6" t="s">
        <v>21</v>
      </c>
      <c r="B5" s="6" t="s">
        <v>23</v>
      </c>
      <c r="C5" s="7">
        <v>72</v>
      </c>
      <c r="D5" s="7">
        <v>18</v>
      </c>
      <c r="E5" s="7">
        <v>16</v>
      </c>
      <c r="F5" s="7">
        <v>8</v>
      </c>
      <c r="G5" s="8">
        <v>0.1</v>
      </c>
      <c r="H5" s="7" t="str">
        <f>(C5+D5+E5+F5)*G5</f>
      </c>
      <c r="I5" s="7" t="str">
        <f>C5+D5+E5+F5+H5</f>
      </c>
      <c r="J5" s="8">
        <v>0.1</v>
      </c>
      <c r="K5" s="7" t="str">
        <f>C5*(1+J5)</f>
      </c>
      <c r="L5" s="7" t="str">
        <f>(K5+D5+E5+F5)*G5</f>
      </c>
      <c r="M5" s="7" t="str">
        <f>K5+D5+E5+F5+L5</f>
      </c>
      <c r="N5" s="7" t="str">
        <f>M5-I5</f>
      </c>
      <c r="O5" s="5" t="str">
        <f>N5/I5</f>
      </c>
    </row>
    <row r="6">
      <c r="A6" s="6" t="s">
        <v>43</v>
      </c>
      <c r="B6" s="6" t="s">
        <v>44</v>
      </c>
      <c r="C6" s="7">
        <v>96</v>
      </c>
      <c r="D6" s="7">
        <v>22</v>
      </c>
      <c r="E6" s="7">
        <v>24</v>
      </c>
      <c r="F6" s="7">
        <v>10</v>
      </c>
      <c r="G6" s="8">
        <v>0.12</v>
      </c>
      <c r="H6" s="7" t="str">
        <f>(C6+D6+E6+F6)*G6</f>
      </c>
      <c r="I6" s="7" t="str">
        <f>C6+D6+E6+F6+H6</f>
      </c>
      <c r="J6" s="8">
        <v>0.06</v>
      </c>
      <c r="K6" s="7" t="str">
        <f>C6*(1+J6)</f>
      </c>
      <c r="L6" s="7" t="str">
        <f>(K6+D6+E6+F6)*G6</f>
      </c>
      <c r="M6" s="7" t="str">
        <f>K6+D6+E6+F6+L6</f>
      </c>
      <c r="N6" s="7" t="str">
        <f>M6-I6</f>
      </c>
      <c r="O6" s="5" t="str">
        <f>N6/I6</f>
      </c>
    </row>
    <row r="7">
      <c r="A7" s="6" t="s">
        <v>45</v>
      </c>
      <c r="B7" s="6" t="s">
        <v>46</v>
      </c>
      <c r="C7" s="7">
        <v>38</v>
      </c>
      <c r="D7" s="7">
        <v>12</v>
      </c>
      <c r="E7" s="7">
        <v>9</v>
      </c>
      <c r="F7" s="7">
        <v>6</v>
      </c>
      <c r="G7" s="8">
        <v>0.09</v>
      </c>
      <c r="H7" s="7" t="str">
        <f>(C7+D7+E7+F7)*G7</f>
      </c>
      <c r="I7" s="7" t="str">
        <f>C7+D7+E7+F7+H7</f>
      </c>
      <c r="J7" s="8">
        <v>0.04</v>
      </c>
      <c r="K7" s="7" t="str">
        <f>C7*(1+J7)</f>
      </c>
      <c r="L7" s="7" t="str">
        <f>(K7+D7+E7+F7)*G7</f>
      </c>
      <c r="M7" s="7" t="str">
        <f>K7+D7+E7+F7+L7</f>
      </c>
      <c r="N7" s="7" t="str">
        <f>M7-I7</f>
      </c>
      <c r="O7" s="5" t="str">
        <f>N7/I7</f>
      </c>
    </row>
    <row r="8">
      <c r="A8" s="6" t="s">
        <v>47</v>
      </c>
      <c r="B8" s="6" t="s">
        <v>48</v>
      </c>
      <c r="C8" s="7">
        <v>128</v>
      </c>
      <c r="D8" s="7">
        <v>35</v>
      </c>
      <c r="E8" s="7">
        <v>42</v>
      </c>
      <c r="F8" s="7">
        <v>14</v>
      </c>
      <c r="G8" s="8">
        <v>0.11</v>
      </c>
      <c r="H8" s="7" t="str">
        <f>(C8+D8+E8+F8)*G8</f>
      </c>
      <c r="I8" s="7" t="str">
        <f>C8+D8+E8+F8+H8</f>
      </c>
      <c r="J8" s="8">
        <v>0.08</v>
      </c>
      <c r="K8" s="7" t="str">
        <f>C8*(1+J8)</f>
      </c>
      <c r="L8" s="7" t="str">
        <f>(K8+D8+E8+F8)*G8</f>
      </c>
      <c r="M8" s="7" t="str">
        <f>K8+D8+E8+F8+L8</f>
      </c>
      <c r="N8" s="7" t="str">
        <f>M8-I8</f>
      </c>
      <c r="O8" s="5" t="str">
        <f>N8/I8</f>
      </c>
    </row>
    <row r="9">
      <c r="A9" s="6" t="s">
        <v>49</v>
      </c>
      <c r="B9" s="6" t="s">
        <v>50</v>
      </c>
      <c r="C9" s="7">
        <v>54</v>
      </c>
      <c r="D9" s="7">
        <v>16</v>
      </c>
      <c r="E9" s="7">
        <v>18</v>
      </c>
      <c r="F9" s="7">
        <v>7</v>
      </c>
      <c r="G9" s="8">
        <v>0.1</v>
      </c>
      <c r="H9" s="7" t="str">
        <f>(C9+D9+E9+F9)*G9</f>
      </c>
      <c r="I9" s="7" t="str">
        <f>C9+D9+E9+F9+H9</f>
      </c>
      <c r="J9" s="8">
        <v>0.05</v>
      </c>
      <c r="K9" s="7" t="str">
        <f>C9*(1+J9)</f>
      </c>
      <c r="L9" s="7" t="str">
        <f>(K9+D9+E9+F9)*G9</f>
      </c>
      <c r="M9" s="7" t="str">
        <f>K9+D9+E9+F9+L9</f>
      </c>
      <c r="N9" s="7" t="str">
        <f>M9-I9</f>
      </c>
      <c r="O9" s="5" t="str">
        <f>N9/I9</f>
      </c>
    </row>
  </sheetData>
  <mergeCells count="2">
    <mergeCell ref="A1:O1"/>
    <mergeCell ref="A2:O2"/>
  </mergeCells>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51</v>
      </c>
      <c r="B1" s="1"/>
      <c r="C1" s="1"/>
      <c r="D1" s="1"/>
      <c r="E1" s="1"/>
      <c r="F1" s="1"/>
    </row>
    <row r="2"/>
    <row r="3">
      <c r="A3" s="3" t="s">
        <v>52</v>
      </c>
      <c r="B3" s="3" t="s">
        <v>53</v>
      </c>
    </row>
    <row r="4">
      <c r="A4" t="s">
        <v>32</v>
      </c>
      <c r="B4" t="str">
        <f>'输入与计算'!C5</f>
      </c>
    </row>
    <row r="5">
      <c r="A5" t="s">
        <v>33</v>
      </c>
      <c r="B5" t="str">
        <f>'输入与计算'!D5</f>
      </c>
    </row>
    <row r="6">
      <c r="A6" t="s">
        <v>34</v>
      </c>
      <c r="B6" t="str">
        <f>'输入与计算'!E5</f>
      </c>
    </row>
    <row r="7">
      <c r="A7" t="s">
        <v>35</v>
      </c>
      <c r="B7" t="str">
        <f>'输入与计算'!F5</f>
      </c>
    </row>
    <row r="8">
      <c r="A8" t="s">
        <v>54</v>
      </c>
      <c r="B8" t="str">
        <f>'输入与计算'!H5</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55</v>
      </c>
      <c r="B1" s="1"/>
      <c r="C1" s="1"/>
      <c r="D1" s="1"/>
      <c r="E1" s="1"/>
      <c r="F1" s="1"/>
    </row>
    <row r="2">
      <c r="A2" s="2" t="s">
        <v>56</v>
      </c>
      <c r="B2" s="2"/>
      <c r="C2" s="2"/>
      <c r="D2" s="2"/>
      <c r="E2" s="2"/>
      <c r="F2" s="2"/>
    </row>
    <row r="3">
      <c r="A3" s="2"/>
      <c r="B3" s="2"/>
      <c r="C3" s="2"/>
      <c r="D3" s="2"/>
      <c r="E3" s="2"/>
      <c r="F3" s="2"/>
    </row>
    <row r="4"/>
    <row r="5">
      <c r="A5" s="3" t="s">
        <v>57</v>
      </c>
      <c r="B5" s="3" t="s">
        <v>58</v>
      </c>
    </row>
    <row r="6">
      <c r="A6" t="s">
        <v>59</v>
      </c>
      <c r="B6" t="s">
        <v>60</v>
      </c>
    </row>
    <row r="7">
      <c r="A7" t="s">
        <v>61</v>
      </c>
      <c r="B7" t="s">
        <v>62</v>
      </c>
    </row>
    <row r="8">
      <c r="A8" t="s">
        <v>63</v>
      </c>
      <c r="B8" t="s">
        <v>64</v>
      </c>
    </row>
    <row r="9">
      <c r="A9" t="s">
        <v>65</v>
      </c>
      <c r="B9" t="s">
        <v>66</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采购应付成本拆解分析模型</dc:title>
  <dc:creator>Finite Field</dc:creator>
  <dc:description>拆解五项成本构成，并模拟原材料涨价对产品总成本的影响。</dc:description>
  <lastModifiedBy/>
  <dcterms:created xsi:type="dcterms:W3CDTF">2006-09-16T00:00:00Z</dcterms:created>
  <dcterms:modified xsi:type="dcterms:W3CDTF">2006-09-16T00:00:00Z</dcterms:modified>
  <category>Supply Chain</category>
</coreProperties>
</file>