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仪表盘" sheetId="1" state="visible" r:id="rId1"/>
    <sheet xmlns:r="http://schemas.openxmlformats.org/officeDocument/2006/relationships" name="使用说明" sheetId="2" state="visible" r:id="rId2"/>
    <sheet xmlns:r="http://schemas.openxmlformats.org/officeDocument/2006/relationships" name="基础设置" sheetId="3" state="visible" r:id="rId3"/>
    <sheet xmlns:r="http://schemas.openxmlformats.org/officeDocument/2006/relationships" name="30天总览" sheetId="4" state="visible" r:id="rId4"/>
    <sheet xmlns:r="http://schemas.openxmlformats.org/officeDocument/2006/relationships" name="日程计划" sheetId="5" state="visible" r:id="rId5"/>
    <sheet xmlns:r="http://schemas.openxmlformats.org/officeDocument/2006/relationships" name="培训清单" sheetId="6" state="visible" r:id="rId6"/>
    <sheet xmlns:r="http://schemas.openxmlformats.org/officeDocument/2006/relationships" name="带教反馈" sheetId="7" state="visible" r:id="rId7"/>
    <sheet xmlns:r="http://schemas.openxmlformats.org/officeDocument/2006/relationships" name="角色场景库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"/>
  </numFmts>
  <fonts count="5">
    <font>
      <name val="Calibri"/>
      <family val="2"/>
      <color theme="1"/>
      <sz val="11"/>
      <scheme val="minor"/>
    </font>
    <font>
      <b val="1"/>
      <color rgb="00FFFFFF"/>
      <sz val="16"/>
    </font>
    <font>
      <color rgb="001F2937"/>
      <sz val="10"/>
    </font>
    <font>
      <b val="1"/>
      <color rgb="001F2937"/>
    </font>
    <font>
      <b val="1"/>
      <color rgb="001F2937"/>
      <sz val="12"/>
    </font>
  </fonts>
  <fills count="6">
    <fill>
      <patternFill/>
    </fill>
    <fill>
      <patternFill patternType="gray125"/>
    </fill>
    <fill>
      <patternFill patternType="solid">
        <fgColor rgb="0017324D"/>
      </patternFill>
    </fill>
    <fill>
      <patternFill patternType="solid">
        <fgColor rgb="00EAF2F8"/>
      </patternFill>
    </fill>
    <fill>
      <patternFill patternType="solid">
        <fgColor rgb="00DDEBF7"/>
      </patternFill>
    </fill>
    <fill>
      <patternFill patternType="solid">
        <fgColor rgb="00FFF7E6"/>
      </patternFill>
    </fill>
  </fills>
  <borders count="2">
    <border>
      <left/>
      <right/>
      <top/>
      <bottom/>
      <diagonal/>
    </border>
    <border>
      <left style="thin">
        <color rgb="00D5DEE8"/>
      </left>
      <right style="thin">
        <color rgb="00D5DEE8"/>
      </right>
      <top style="thin">
        <color rgb="00D5DEE8"/>
      </top>
      <bottom style="thin">
        <color rgb="00D5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2" fillId="3" borderId="0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9" fontId="2" fillId="0" borderId="1" applyAlignment="1" pivotButton="0" quotePrefix="0" xfId="0">
      <alignment vertical="top" wrapText="1"/>
    </xf>
    <xf numFmtId="165" fontId="2" fillId="0" borderId="1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2" fillId="5" borderId="1" applyAlignment="1" pivotButton="0" quotePrefix="0" xfId="0">
      <alignment vertical="top" wrapText="1"/>
    </xf>
    <xf numFmtId="164" fontId="2" fillId="5" borderId="1" applyAlignment="1" pivotButton="0" quotePrefix="0" xfId="0">
      <alignment vertical="top" wrapText="1"/>
    </xf>
    <xf numFmtId="164" fontId="2" fillId="0" borderId="1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E2F0D9"/>
        </patternFill>
      </fill>
    </dxf>
    <dxf>
      <fill>
        <patternFill patternType="solid">
          <fgColor rgb="00FCE4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周度完成率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'仪表盘'!B9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'仪表盘'!$A$10:$A$13</f>
            </numRef>
          </cat>
          <val>
            <numRef>
              <f>'仪表盘'!$B$10:$B$13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周次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完成率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3600000" cy="21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  <col width="14" customWidth="1" min="12" max="12"/>
    <col width="13" customWidth="1" min="13" max="13"/>
    <col width="24" customWidth="1" min="14" max="14"/>
  </cols>
  <sheetData>
    <row r="1" ht="28" customHeight="1">
      <c r="A1" s="1" t="inlineStr">
        <is>
          <t>新员工入职30天计划仪表盘</t>
        </is>
      </c>
    </row>
    <row r="2" ht="34" customHeight="1">
      <c r="A2" s="2" t="inlineStr">
        <is>
          <t>基于日程计划、培训清单和带教反馈自动汇总，用于每周复盘和第30天检查。</t>
        </is>
      </c>
    </row>
    <row r="3" ht="24" customHeight="1"/>
    <row r="4" ht="24" customHeight="1">
      <c r="A4" s="3" t="inlineStr">
        <is>
          <t>日程任务数</t>
        </is>
      </c>
      <c r="B4" s="4" t="n"/>
      <c r="C4" s="3" t="inlineStr">
        <is>
          <t>日程完成率</t>
        </is>
      </c>
      <c r="D4" s="4" t="n"/>
      <c r="E4" s="3" t="inlineStr">
        <is>
          <t>培训完成率</t>
        </is>
      </c>
      <c r="F4" s="4" t="n"/>
      <c r="G4" s="3" t="inlineStr">
        <is>
          <t>延期/阻塞项</t>
        </is>
      </c>
      <c r="H4" s="4" t="n"/>
      <c r="I4" s="3" t="inlineStr">
        <is>
          <t>第30天评分</t>
        </is>
      </c>
      <c r="J4" s="4" t="n"/>
    </row>
    <row r="5" ht="24" customHeight="1">
      <c r="A5" s="4">
        <f>COUNTA('日程计划'!$A$5:$A$34)</f>
        <v/>
      </c>
      <c r="B5" s="4" t="n"/>
      <c r="C5" s="5">
        <f>IFERROR(COUNTIF('日程计划'!$L$5:$L$34,"已完成")/COUNTA('日程计划'!$A$5:$A$34),0)</f>
        <v/>
      </c>
      <c r="D5" s="4" t="n"/>
      <c r="E5" s="5">
        <f>IFERROR(COUNTIF('培训清单'!$M$5:$M$22,"已完成")/COUNTA('培训清单'!$A$5:$A$22),0)</f>
        <v/>
      </c>
      <c r="F5" s="4" t="n"/>
      <c r="G5" s="4">
        <f>COUNTIF('日程计划'!$L$5:$L$34,"延期")+COUNTIF('培训清单'!$M$5:$M$22,"延期")</f>
        <v/>
      </c>
      <c r="H5" s="4" t="n"/>
      <c r="I5" s="6">
        <f>'带教反馈'!$G$31</f>
        <v/>
      </c>
      <c r="J5" s="4" t="n"/>
    </row>
    <row r="6" ht="24" customHeight="1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</row>
    <row r="7" ht="24" customHeight="1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 ht="24" customHeight="1">
      <c r="A8" s="4" t="inlineStr">
        <is>
          <t>周度完成率</t>
        </is>
      </c>
      <c r="B8" s="4" t="n"/>
      <c r="C8" s="4" t="n"/>
      <c r="D8" s="4" t="n"/>
      <c r="E8" s="4" t="inlineStr">
        <is>
          <t>培训类别完成率</t>
        </is>
      </c>
      <c r="F8" s="4" t="n"/>
      <c r="G8" s="4" t="n"/>
      <c r="H8" s="4" t="n"/>
      <c r="I8" s="4" t="inlineStr">
        <is>
          <t>待关注项</t>
        </is>
      </c>
      <c r="J8" s="4" t="n"/>
    </row>
    <row r="9" ht="24" customHeight="1">
      <c r="A9" s="3" t="inlineStr">
        <is>
          <t>周次</t>
        </is>
      </c>
      <c r="B9" s="3" t="inlineStr">
        <is>
          <t>完成率</t>
        </is>
      </c>
      <c r="C9" s="3" t="inlineStr">
        <is>
          <t>延期数</t>
        </is>
      </c>
      <c r="D9" s="4" t="n"/>
      <c r="E9" s="3" t="inlineStr">
        <is>
          <t>项目</t>
        </is>
      </c>
      <c r="F9" s="3" t="inlineStr">
        <is>
          <t>完成率</t>
        </is>
      </c>
      <c r="G9" s="3" t="inlineStr">
        <is>
          <t>延期数</t>
        </is>
      </c>
      <c r="H9" s="4" t="n"/>
      <c r="I9" s="3" t="inlineStr">
        <is>
          <t>来源</t>
        </is>
      </c>
      <c r="J9" s="3" t="inlineStr">
        <is>
          <t>项目</t>
        </is>
      </c>
    </row>
    <row r="10" ht="24" customHeight="1">
      <c r="A10" s="4" t="n">
        <v>1</v>
      </c>
      <c r="B10" s="5">
        <f>IFERROR(COUNTIFS('日程计划'!$B$5:$B$34,A10,'日程计划'!$L$5:$L$34,"已完成")/COUNTIF('日程计划'!$B$5:$B$34,A10),0)</f>
        <v/>
      </c>
      <c r="C10" s="4">
        <f>COUNTIFS('日程计划'!$B$5:$B$34,A10,'日程计划'!$L$5:$L$34,"延期")</f>
        <v/>
      </c>
      <c r="D10" s="4" t="n"/>
      <c r="E10" s="4" t="inlineStr">
        <is>
          <t>文化融入</t>
        </is>
      </c>
      <c r="F10" s="5">
        <f>IFERROR(COUNTIFS('培训清单'!$C$5:$C$22,E10,'培训清单'!$M$5:$M$22,"已完成")/COUNTIF('培训清单'!$C$5:$C$22,E10),0)</f>
        <v/>
      </c>
      <c r="G10" s="4">
        <f>COUNTIFS('培训清单'!$C$5:$C$22,E10,'培训清单'!$M$5:$M$22,"延期")</f>
        <v/>
      </c>
      <c r="H10" s="4" t="n"/>
      <c r="I10" s="4" t="inlineStr">
        <is>
          <t>日程计划</t>
        </is>
      </c>
      <c r="J10" s="4" t="inlineStr">
        <is>
          <t>30天计划关闭</t>
        </is>
      </c>
    </row>
    <row r="11" ht="24" customHeight="1">
      <c r="A11" s="4" t="n">
        <v>2</v>
      </c>
      <c r="B11" s="5">
        <f>IFERROR(COUNTIFS('日程计划'!$B$5:$B$34,A11,'日程计划'!$L$5:$L$34,"已完成")/COUNTIF('日程计划'!$B$5:$B$34,A11),0)</f>
        <v/>
      </c>
      <c r="C11" s="4">
        <f>COUNTIFS('日程计划'!$B$5:$B$34,A11,'日程计划'!$L$5:$L$34,"延期")</f>
        <v/>
      </c>
      <c r="D11" s="4" t="n"/>
      <c r="E11" s="4" t="inlineStr">
        <is>
          <t>制度流程</t>
        </is>
      </c>
      <c r="F11" s="5">
        <f>IFERROR(COUNTIFS('培训清单'!$C$5:$C$22,E11,'培训清单'!$M$5:$M$22,"已完成")/COUNTIF('培训清单'!$C$5:$C$22,E11),0)</f>
        <v/>
      </c>
      <c r="G11" s="4">
        <f>COUNTIFS('培训清单'!$C$5:$C$22,E11,'培训清单'!$M$5:$M$22,"延期")</f>
        <v/>
      </c>
      <c r="H11" s="4" t="n"/>
      <c r="I11" s="4" t="inlineStr">
        <is>
          <t>培训清单</t>
        </is>
      </c>
      <c r="J11" s="4" t="inlineStr">
        <is>
          <t>工单系统、SLA与服务分级</t>
        </is>
      </c>
    </row>
    <row r="12" ht="24" customHeight="1">
      <c r="A12" s="4" t="n">
        <v>3</v>
      </c>
      <c r="B12" s="5">
        <f>IFERROR(COUNTIFS('日程计划'!$B$5:$B$34,A12,'日程计划'!$L$5:$L$34,"已完成")/COUNTIF('日程计划'!$B$5:$B$34,A12),0)</f>
        <v/>
      </c>
      <c r="C12" s="4">
        <f>COUNTIFS('日程计划'!$B$5:$B$34,A12,'日程计划'!$L$5:$L$34,"延期")</f>
        <v/>
      </c>
      <c r="D12" s="4" t="n"/>
      <c r="E12" s="4" t="inlineStr">
        <is>
          <t>系统工具</t>
        </is>
      </c>
      <c r="F12" s="5">
        <f>IFERROR(COUNTIFS('培训清单'!$C$5:$C$22,E12,'培训清单'!$M$5:$M$22,"已完成")/COUNTIF('培训清单'!$C$5:$C$22,E12),0)</f>
        <v/>
      </c>
      <c r="G12" s="4">
        <f>COUNTIFS('培训清单'!$C$5:$C$22,E12,'培训清单'!$M$5:$M$22,"延期")</f>
        <v/>
      </c>
      <c r="H12" s="4" t="n"/>
      <c r="I12" s="4" t="inlineStr">
        <is>
          <t>带教反馈</t>
        </is>
      </c>
      <c r="J12" s="4" t="inlineStr">
        <is>
          <t>第30天评分</t>
        </is>
      </c>
    </row>
    <row r="13" ht="24" customHeight="1">
      <c r="A13" s="4" t="n">
        <v>4</v>
      </c>
      <c r="B13" s="5">
        <f>IFERROR(COUNTIFS('日程计划'!$B$5:$B$34,A13,'日程计划'!$L$5:$L$34,"已完成")/COUNTIF('日程计划'!$B$5:$B$34,A13),0)</f>
        <v/>
      </c>
      <c r="C13" s="4">
        <f>COUNTIFS('日程计划'!$B$5:$B$34,A13,'日程计划'!$L$5:$L$34,"延期")</f>
        <v/>
      </c>
      <c r="D13" s="4" t="n"/>
      <c r="E13" s="4" t="inlineStr">
        <is>
          <t>合规安全</t>
        </is>
      </c>
      <c r="F13" s="5">
        <f>IFERROR(COUNTIFS('培训清单'!$C$5:$C$22,E13,'培训清单'!$M$5:$M$22,"已完成")/COUNTIF('培训清单'!$C$5:$C$22,E13),0)</f>
        <v/>
      </c>
      <c r="G13" s="4">
        <f>COUNTIFS('培训清单'!$C$5:$C$22,E13,'培训清单'!$M$5:$M$22,"延期")</f>
        <v/>
      </c>
      <c r="H13" s="4" t="n"/>
      <c r="I13" s="4" t="n"/>
      <c r="J13" s="4" t="n"/>
    </row>
    <row r="14" ht="24" customHeight="1">
      <c r="A14" s="4" t="n"/>
      <c r="B14" s="4" t="n"/>
      <c r="C14" s="4" t="n"/>
      <c r="D14" s="4" t="n"/>
      <c r="E14" s="4" t="inlineStr">
        <is>
          <t>岗位基础</t>
        </is>
      </c>
      <c r="F14" s="5">
        <f>IFERROR(COUNTIFS('培训清单'!$C$5:$C$22,E14,'培训清单'!$M$5:$M$22,"已完成")/COUNTIF('培训清单'!$C$5:$C$22,E14),0)</f>
        <v/>
      </c>
      <c r="G14" s="4">
        <f>COUNTIFS('培训清单'!$C$5:$C$22,E14,'培训清单'!$M$5:$M$22,"延期")</f>
        <v/>
      </c>
      <c r="H14" s="4" t="n"/>
      <c r="I14" s="4" t="n"/>
      <c r="J14" s="4" t="n"/>
    </row>
    <row r="15" ht="24" customHeight="1">
      <c r="A15" s="4" t="n"/>
      <c r="B15" s="4" t="n"/>
      <c r="C15" s="4" t="n"/>
      <c r="D15" s="4" t="n"/>
      <c r="E15" s="4" t="inlineStr">
        <is>
          <t>流程技能</t>
        </is>
      </c>
      <c r="F15" s="5">
        <f>IFERROR(COUNTIFS('培训清单'!$C$5:$C$22,E15,'培训清单'!$M$5:$M$22,"已完成")/COUNTIF('培训清单'!$C$5:$C$22,E15),0)</f>
        <v/>
      </c>
      <c r="G15" s="4">
        <f>COUNTIFS('培训清单'!$C$5:$C$22,E15,'培训清单'!$M$5:$M$22,"延期")</f>
        <v/>
      </c>
      <c r="H15" s="4" t="n"/>
      <c r="I15" s="4" t="n"/>
      <c r="J15" s="4" t="n"/>
    </row>
    <row r="16" ht="24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N2"/>
    <mergeCell ref="A1:N1"/>
  </mergeCells>
  <conditionalFormatting sqref="L5:L70">
    <cfRule type="cellIs" priority="1" operator="equal" dxfId="0">
      <formula>"已完成"</formula>
    </cfRule>
    <cfRule type="cellIs" priority="2" operator="equal" dxfId="1">
      <formula>"延期"</formula>
    </cfRule>
  </conditionalFormatting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新员工入职30天培训与带教计划模板</t>
        </is>
      </c>
    </row>
    <row r="2" ht="34" customHeight="1">
      <c r="A2" s="2" t="inlineStr">
        <is>
          <t>适用于服务运营、客户支持、门店、履约、后台职能等岗位，由HR、直属经理、带教人和新员工共同维护。</t>
        </is>
      </c>
    </row>
    <row r="3" ht="24" customHeight="1"/>
    <row r="4" ht="24" customHeight="1">
      <c r="A4" s="7" t="inlineStr">
        <is>
          <t>使用步骤</t>
        </is>
      </c>
    </row>
    <row r="5" ht="24" customHeight="1">
      <c r="A5" s="3" t="inlineStr">
        <is>
          <t>No.</t>
        </is>
      </c>
      <c r="B5" s="3" t="inlineStr">
        <is>
          <t>项目</t>
        </is>
      </c>
    </row>
    <row r="6" ht="24" customHeight="1">
      <c r="A6" s="4" t="n">
        <v>1</v>
      </c>
      <c r="B6" s="4" t="inlineStr">
        <is>
          <t>在【基础设置】填写公司、部门、岗位、入职日期、经理、带教人、工作模式和业务场景。</t>
        </is>
      </c>
    </row>
    <row r="7" ht="24" customHeight="1">
      <c r="A7" s="4" t="n">
        <v>2</v>
      </c>
      <c r="B7" s="4" t="inlineStr">
        <is>
          <t>在【30天总览】确认四周阶段目标、关键交付物和验收口径。</t>
        </is>
      </c>
    </row>
    <row r="8" ht="24" customHeight="1">
      <c r="A8" s="4" t="n">
        <v>3</v>
      </c>
      <c r="B8" s="4" t="inlineStr">
        <is>
          <t>在【日程计划】按天调整培训、实操、带教动作，使用状态下拉跟踪进度。</t>
        </is>
      </c>
    </row>
    <row r="9" ht="24" customHeight="1">
      <c r="A9" s="4" t="n">
        <v>4</v>
      </c>
      <c r="B9" s="4" t="inlineStr">
        <is>
          <t>在【培训清单】选择通用或场景化培训模块，填写完成情况、成绩和证据链接。</t>
        </is>
      </c>
    </row>
    <row r="10" ht="24" customHeight="1">
      <c r="A10" s="4" t="n">
        <v>5</v>
      </c>
      <c r="B10" s="4" t="inlineStr">
        <is>
          <t>在【带教反馈】记录1:1、周复盘与第30天评估，形成后续60/90天行动建议。</t>
        </is>
      </c>
    </row>
    <row r="11" ht="24" customHeight="1">
      <c r="A11" s="4" t="n">
        <v>6</v>
      </c>
      <c r="B11" s="4" t="inlineStr">
        <is>
          <t>在【仪表盘】查看完成率、延期项、培训进度、评分和摘要图表。</t>
        </is>
      </c>
    </row>
    <row r="12" ht="24" customHeight="1"/>
    <row r="13" ht="24" customHeight="1"/>
    <row r="14" ht="24" customHeight="1">
      <c r="A14" s="7" t="inlineStr">
        <is>
          <t>模板维护建议</t>
        </is>
      </c>
    </row>
    <row r="15" ht="24" customHeight="1">
      <c r="A15" s="3" t="inlineStr">
        <is>
          <t>项目</t>
        </is>
      </c>
      <c r="B15" s="3" t="inlineStr">
        <is>
          <t>原因</t>
        </is>
      </c>
    </row>
    <row r="16" ht="24" customHeight="1">
      <c r="A16" s="4" t="inlineStr">
        <is>
          <t>先锁定必修项，再追加岗位特有项目。</t>
        </is>
      </c>
      <c r="B16" s="4" t="inlineStr">
        <is>
          <t>避免一开始内容过多，影响第一周吸收。</t>
        </is>
      </c>
    </row>
    <row r="17" ht="24" customHeight="1">
      <c r="A17" s="4" t="inlineStr">
        <is>
          <t>状态为“延期”的项目必须写明阻塞原因。</t>
        </is>
      </c>
      <c r="B17" s="4" t="inlineStr">
        <is>
          <t>经理和带教人才能及时补资源。</t>
        </is>
      </c>
    </row>
    <row r="18" ht="24" customHeight="1">
      <c r="A18" s="4" t="inlineStr">
        <is>
          <t>第30天复盘后保留证据链接。</t>
        </is>
      </c>
      <c r="B18" s="4" t="inlineStr">
        <is>
          <t>便于试用期后续60/90天延伸。</t>
        </is>
      </c>
    </row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"已完成"</formula>
    </cfRule>
    <cfRule type="cellIs" priority="2" operator="equal" dxfId="1">
      <formula>"延期"</formula>
    </cfRule>
  </conditionalFormatting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基础设置</t>
        </is>
      </c>
    </row>
    <row r="2" ht="34" customHeight="1">
      <c r="A2" s="2" t="inlineStr">
        <is>
          <t>修改本页输入项后，日程日期、30天总览和仪表盘会自动联动。右侧选项库可按公司制度调整。</t>
        </is>
      </c>
    </row>
    <row r="3" ht="24" customHeight="1"/>
    <row r="4" ht="24" customHeight="1">
      <c r="A4" s="3" t="inlineStr">
        <is>
          <t>字段</t>
        </is>
      </c>
      <c r="B4" s="3" t="inlineStr">
        <is>
          <t>填写/选择</t>
        </is>
      </c>
      <c r="C4" s="3" t="inlineStr">
        <is>
          <t>说明</t>
        </is>
      </c>
      <c r="D4" s="3" t="inlineStr"/>
      <c r="E4" s="3" t="inlineStr">
        <is>
          <t>状态</t>
        </is>
      </c>
      <c r="F4" s="3" t="inlineStr">
        <is>
          <t>优先级</t>
        </is>
      </c>
      <c r="G4" s="3" t="inlineStr">
        <is>
          <t>负责人</t>
        </is>
      </c>
      <c r="H4" s="3" t="inlineStr">
        <is>
          <t>业务场景</t>
        </is>
      </c>
    </row>
    <row r="5" ht="24" customHeight="1">
      <c r="A5" s="4" t="inlineStr">
        <is>
          <t>公司</t>
        </is>
      </c>
      <c r="B5" s="8" t="inlineStr">
        <is>
          <t>明和服务有限公司</t>
        </is>
      </c>
      <c r="C5" s="4" t="inlineStr">
        <is>
          <t>公司</t>
        </is>
      </c>
      <c r="D5" s="4" t="n"/>
      <c r="E5" s="4" t="inlineStr">
        <is>
          <t>未开始</t>
        </is>
      </c>
      <c r="F5" s="4" t="inlineStr">
        <is>
          <t>高</t>
        </is>
      </c>
      <c r="G5" s="4" t="inlineStr">
        <is>
          <t>HR/人力</t>
        </is>
      </c>
      <c r="H5" s="4" t="inlineStr">
        <is>
          <t>通用</t>
        </is>
      </c>
    </row>
    <row r="6" ht="24" customHeight="1">
      <c r="A6" s="4" t="inlineStr">
        <is>
          <t>部门/团队</t>
        </is>
      </c>
      <c r="B6" s="8" t="inlineStr">
        <is>
          <t>服务运营部</t>
        </is>
      </c>
      <c r="C6" s="4" t="inlineStr"/>
      <c r="D6" s="4" t="n"/>
      <c r="E6" s="4" t="inlineStr">
        <is>
          <t>进行中</t>
        </is>
      </c>
      <c r="F6" s="4" t="inlineStr">
        <is>
          <t>中</t>
        </is>
      </c>
      <c r="G6" s="4" t="inlineStr">
        <is>
          <t>直属经理</t>
        </is>
      </c>
      <c r="H6" s="4" t="inlineStr">
        <is>
          <t>销售/BD</t>
        </is>
      </c>
    </row>
    <row r="7" ht="24" customHeight="1">
      <c r="A7" s="4" t="inlineStr">
        <is>
          <t>新员工</t>
        </is>
      </c>
      <c r="B7" s="8" t="inlineStr">
        <is>
          <t>张晨</t>
        </is>
      </c>
      <c r="C7" s="4" t="inlineStr"/>
      <c r="D7" s="4" t="n"/>
      <c r="E7" s="4" t="inlineStr">
        <is>
          <t>已完成</t>
        </is>
      </c>
      <c r="F7" s="4" t="inlineStr">
        <is>
          <t>低</t>
        </is>
      </c>
      <c r="G7" s="4" t="inlineStr">
        <is>
          <t>带教人/导师</t>
        </is>
      </c>
      <c r="H7" s="4" t="inlineStr">
        <is>
          <t>客服/呼叫中心</t>
        </is>
      </c>
    </row>
    <row r="8" ht="24" customHeight="1">
      <c r="A8" s="4" t="inlineStr">
        <is>
          <t>岗位</t>
        </is>
      </c>
      <c r="B8" s="8" t="inlineStr">
        <is>
          <t>服务运营专员</t>
        </is>
      </c>
      <c r="C8" s="4" t="inlineStr"/>
      <c r="D8" s="4" t="n"/>
      <c r="E8" s="4" t="inlineStr">
        <is>
          <t>延期</t>
        </is>
      </c>
      <c r="F8" s="4" t="n"/>
      <c r="G8" s="4" t="inlineStr">
        <is>
          <t>IT/行政</t>
        </is>
      </c>
      <c r="H8" s="4" t="inlineStr">
        <is>
          <t>研发/技术</t>
        </is>
      </c>
    </row>
    <row r="9" ht="24" customHeight="1">
      <c r="A9" s="4" t="inlineStr">
        <is>
          <t>入职日期</t>
        </is>
      </c>
      <c r="B9" s="9" t="n">
        <v>46143</v>
      </c>
      <c r="C9" s="4" t="inlineStr"/>
      <c r="D9" s="4" t="n"/>
      <c r="E9" s="4" t="n"/>
      <c r="F9" s="4" t="n"/>
      <c r="G9" s="4" t="inlineStr">
        <is>
          <t>新员工</t>
        </is>
      </c>
      <c r="H9" s="4" t="inlineStr">
        <is>
          <t>产品/项目</t>
        </is>
      </c>
    </row>
    <row r="10" ht="24" customHeight="1">
      <c r="A10" s="4" t="inlineStr">
        <is>
          <t>直属经理</t>
        </is>
      </c>
      <c r="B10" s="8" t="inlineStr">
        <is>
          <t>李经理</t>
        </is>
      </c>
      <c r="C10" s="4" t="inlineStr"/>
      <c r="D10" s="4" t="n"/>
      <c r="E10" s="4" t="n"/>
      <c r="F10" s="4" t="n"/>
      <c r="G10" s="4" t="n"/>
      <c r="H10" s="4" t="inlineStr">
        <is>
          <t>运营/供应链</t>
        </is>
      </c>
    </row>
    <row r="11" ht="24" customHeight="1">
      <c r="A11" s="4" t="inlineStr">
        <is>
          <t>带教人</t>
        </is>
      </c>
      <c r="B11" s="8" t="inlineStr">
        <is>
          <t>王导师</t>
        </is>
      </c>
      <c r="C11" s="4" t="inlineStr"/>
      <c r="D11" s="4" t="n"/>
      <c r="E11" s="4" t="n"/>
      <c r="F11" s="4" t="n"/>
      <c r="G11" s="4" t="n"/>
      <c r="H11" s="4" t="inlineStr">
        <is>
          <t>门店/一线服务</t>
        </is>
      </c>
    </row>
    <row r="12" ht="24" customHeight="1">
      <c r="A12" s="4" t="inlineStr">
        <is>
          <t>工作模式</t>
        </is>
      </c>
      <c r="B12" s="8" t="inlineStr">
        <is>
          <t>混合</t>
        </is>
      </c>
      <c r="C12" s="4" t="inlineStr"/>
      <c r="D12" s="4" t="n"/>
      <c r="E12" s="4" t="n"/>
      <c r="F12" s="4" t="n"/>
      <c r="G12" s="4" t="n"/>
      <c r="H12" s="4" t="inlineStr">
        <is>
          <t>管理岗/转岗</t>
        </is>
      </c>
    </row>
    <row r="13" ht="24" customHeight="1">
      <c r="A13" s="4" t="inlineStr">
        <is>
          <t>业务场景</t>
        </is>
      </c>
      <c r="B13" s="8" t="inlineStr">
        <is>
          <t>客服/呼叫中心</t>
        </is>
      </c>
      <c r="C13" s="4" t="inlineStr"/>
      <c r="D13" s="4" t="n"/>
      <c r="E13" s="4" t="n"/>
      <c r="F13" s="4" t="n"/>
      <c r="G13" s="4" t="n"/>
      <c r="H13" s="4" t="n"/>
    </row>
    <row r="14" ht="24" customHeight="1">
      <c r="A14" s="4" t="inlineStr">
        <is>
          <t>试用期天数</t>
        </is>
      </c>
      <c r="B14" s="8" t="n">
        <v>90</v>
      </c>
      <c r="C14" s="4" t="inlineStr"/>
      <c r="D14" s="4" t="n"/>
      <c r="E14" s="4" t="n"/>
      <c r="F14" s="4" t="n"/>
      <c r="G14" s="4" t="n"/>
      <c r="H14" s="4" t="n"/>
    </row>
    <row r="15" ht="24" customHeight="1">
      <c r="A15" s="4" t="inlineStr">
        <is>
          <t>30天复盘日</t>
        </is>
      </c>
      <c r="B15" s="9">
        <f>B9+29</f>
        <v/>
      </c>
      <c r="C15" s="4" t="inlineStr"/>
      <c r="D15" s="4" t="n"/>
      <c r="E15" s="4" t="n"/>
      <c r="F15" s="4" t="n"/>
      <c r="G15" s="4" t="n"/>
      <c r="H15" s="4" t="n"/>
    </row>
    <row r="16" ht="24" customHeight="1">
      <c r="A16" s="4" t="inlineStr">
        <is>
          <t>30天主目标</t>
        </is>
      </c>
      <c r="B16" s="8" t="inlineStr">
        <is>
          <t>完成制度文化、系统工具、岗位流程与基础业务实操，达到可独立承接低风险任务的水平。</t>
        </is>
      </c>
      <c r="C16" s="4" t="inlineStr"/>
      <c r="D16" s="4" t="n"/>
      <c r="E16" s="4" t="n"/>
      <c r="F16" s="4" t="n"/>
      <c r="G16" s="4" t="n"/>
      <c r="H16" s="4" t="n"/>
    </row>
    <row r="17" ht="24" customHeight="1">
      <c r="A17" s="4" t="inlineStr">
        <is>
          <t>关键成果衡量口径</t>
        </is>
      </c>
      <c r="B17" s="8" t="inlineStr">
        <is>
          <t>计划完成率、培训通过率、带教评分、首个业务交付物质量、合规无异常。</t>
        </is>
      </c>
      <c r="C17" s="4" t="inlineStr"/>
      <c r="D17" s="4" t="n"/>
      <c r="E17" s="4" t="n"/>
      <c r="F17" s="4" t="n"/>
      <c r="G17" s="4" t="n"/>
      <c r="H17" s="4" t="n"/>
    </row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"已完成"</formula>
    </cfRule>
    <cfRule type="cellIs" priority="2" operator="equal" dxfId="1">
      <formula>"延期"</formula>
    </cfRule>
  </conditionalFormatting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</cols>
  <sheetData>
    <row r="1" ht="28" customHeight="1">
      <c r="A1" s="1" t="inlineStr">
        <is>
          <t>30天总览与阶段目标</t>
        </is>
      </c>
    </row>
    <row r="2" ht="34" customHeight="1">
      <c r="A2" s="2" t="inlineStr">
        <is>
          <t>展示第一个月四个阶段的目标、交付物、检查点和关键指标。</t>
        </is>
      </c>
    </row>
    <row r="3" ht="24" customHeight="1"/>
    <row r="4" ht="24" customHeight="1">
      <c r="A4" s="3" t="inlineStr">
        <is>
          <t>公司</t>
        </is>
      </c>
      <c r="B4" s="3" t="inlineStr"/>
      <c r="C4" s="3" t="inlineStr">
        <is>
          <t>新员工</t>
        </is>
      </c>
      <c r="D4" s="3" t="inlineStr"/>
      <c r="E4" s="3" t="inlineStr">
        <is>
          <t>岗位</t>
        </is>
      </c>
      <c r="F4" s="3" t="inlineStr"/>
      <c r="G4" s="3" t="inlineStr">
        <is>
          <t>入职日期</t>
        </is>
      </c>
      <c r="H4" s="3" t="inlineStr"/>
      <c r="I4" s="3" t="inlineStr">
        <is>
          <t>业务场景</t>
        </is>
      </c>
      <c r="J4" s="3" t="inlineStr"/>
      <c r="K4" s="4" t="n"/>
    </row>
    <row r="5" ht="24" customHeight="1">
      <c r="A5" s="4">
        <f>'基础设置'!$B$5</f>
        <v/>
      </c>
      <c r="B5" s="4" t="n"/>
      <c r="C5" s="4">
        <f>'基础设置'!$B$7</f>
        <v/>
      </c>
      <c r="D5" s="4" t="n"/>
      <c r="E5" s="4">
        <f>'基础设置'!$B$8</f>
        <v/>
      </c>
      <c r="F5" s="4" t="n"/>
      <c r="G5" s="4">
        <f>'基础设置'!$B$9</f>
        <v/>
      </c>
      <c r="H5" s="4" t="n"/>
      <c r="I5" s="4">
        <f>'基础设置'!$B$13</f>
        <v/>
      </c>
      <c r="J5" s="4" t="n"/>
      <c r="K5" s="4" t="n"/>
    </row>
    <row r="6" ht="24" customHeight="1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</row>
    <row r="7" ht="24" customHeight="1">
      <c r="A7" s="3" t="inlineStr">
        <is>
          <t>日程完成率</t>
        </is>
      </c>
      <c r="B7" s="3" t="inlineStr"/>
      <c r="C7" s="3" t="inlineStr">
        <is>
          <t>培训完成率</t>
        </is>
      </c>
      <c r="D7" s="3" t="inlineStr"/>
      <c r="E7" s="3" t="inlineStr">
        <is>
          <t>延期/阻塞项</t>
        </is>
      </c>
      <c r="F7" s="3" t="inlineStr"/>
      <c r="G7" s="3" t="inlineStr">
        <is>
          <t>第30天评分</t>
        </is>
      </c>
      <c r="H7" s="3" t="inlineStr"/>
      <c r="I7" s="3" t="inlineStr">
        <is>
          <t>30天复盘日</t>
        </is>
      </c>
      <c r="J7" s="3" t="inlineStr"/>
      <c r="K7" s="4" t="n"/>
    </row>
    <row r="8" ht="24" customHeight="1">
      <c r="A8" s="5">
        <f>IFERROR(COUNTIF('日程计划'!$L$5:$L$34,"已完成")/COUNTA('日程计划'!$A$5:$A$34),0)</f>
        <v/>
      </c>
      <c r="B8" s="4" t="n"/>
      <c r="C8" s="5">
        <f>IFERROR(COUNTIF('培训清单'!$M$5:$M$22,"已完成")/COUNTA('培训清单'!$A$5:$A$22),0)</f>
        <v/>
      </c>
      <c r="D8" s="4" t="n"/>
      <c r="E8" s="4">
        <f>COUNTIF('日程计划'!$L$5:$L$34,"延期")+COUNTIF('培训清单'!$M$5:$M$22,"延期")</f>
        <v/>
      </c>
      <c r="F8" s="4" t="n"/>
      <c r="G8" s="4">
        <f>'带教反馈'!$G$31</f>
        <v/>
      </c>
      <c r="H8" s="4" t="n"/>
      <c r="I8" s="10">
        <f>'基础设置'!$B$15</f>
        <v/>
      </c>
      <c r="J8" s="4" t="n"/>
      <c r="K8" s="4" t="n"/>
    </row>
    <row r="9" ht="24" customHeight="1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</row>
    <row r="10" ht="24" customHeight="1">
      <c r="A10" s="4" t="inlineStr">
        <is>
          <t>30天主目标</t>
        </is>
      </c>
      <c r="B10" s="4">
        <f>'基础设置'!$B$16</f>
        <v/>
      </c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</row>
    <row r="11" ht="24" customHeight="1">
      <c r="A11" s="4" t="inlineStr">
        <is>
          <t>关键成果衡量口径</t>
        </is>
      </c>
      <c r="B11" s="4">
        <f>'基础设置'!$B$17</f>
        <v/>
      </c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</row>
    <row r="12" ht="24" customHeight="1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</row>
    <row r="13" ht="24" customHeight="1">
      <c r="A13" s="4" t="inlineStr">
        <is>
          <t>四周阶段目标</t>
        </is>
      </c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</row>
    <row r="14" ht="24" customHeight="1">
      <c r="A14" s="3" t="inlineStr">
        <is>
          <t>周次</t>
        </is>
      </c>
      <c r="B14" s="3" t="inlineStr">
        <is>
          <t>30天主目标</t>
        </is>
      </c>
      <c r="C14" s="3" t="inlineStr">
        <is>
          <t>关键交付物</t>
        </is>
      </c>
      <c r="D14" s="3" t="inlineStr">
        <is>
          <t>验收标准</t>
        </is>
      </c>
      <c r="E14" s="4" t="n"/>
      <c r="F14" s="4" t="n"/>
      <c r="G14" s="4" t="n"/>
      <c r="H14" s="4" t="n"/>
      <c r="I14" s="4" t="n"/>
      <c r="J14" s="4" t="n"/>
      <c r="K14" s="4" t="n"/>
    </row>
    <row r="15" ht="24" customHeight="1">
      <c r="A15" s="4" t="inlineStr">
        <is>
          <t>第1周：到岗与融入</t>
        </is>
      </c>
      <c r="B15" s="4" t="inlineStr">
        <is>
          <t>完成行政、IT、制度、团队与岗位基础认知</t>
        </is>
      </c>
      <c r="C15" s="4" t="inlineStr">
        <is>
          <t>入职清单、系统权限、30天目标草案</t>
        </is>
      </c>
      <c r="D15" s="4" t="inlineStr">
        <is>
          <t>目标是否对齐、权限是否齐备</t>
        </is>
      </c>
      <c r="E15" s="4" t="n"/>
      <c r="F15" s="4" t="n"/>
      <c r="G15" s="4" t="n"/>
      <c r="H15" s="4" t="n"/>
      <c r="I15" s="4" t="n"/>
      <c r="J15" s="4" t="n"/>
      <c r="K15" s="4" t="n"/>
    </row>
    <row r="16" ht="24" customHeight="1">
      <c r="A16" s="4" t="inlineStr">
        <is>
          <t>第2周：岗位训练</t>
        </is>
      </c>
      <c r="B16" s="4" t="inlineStr">
        <is>
          <t>学习SOP、系统操作、质量标准与协作接口</t>
        </is>
      </c>
      <c r="C16" s="4" t="inlineStr">
        <is>
          <t>学习笔记、任务成果、复盘材料</t>
        </is>
      </c>
      <c r="D16" s="4" t="inlineStr">
        <is>
          <t>能否在监督下完成低风险任务</t>
        </is>
      </c>
      <c r="E16" s="4" t="n"/>
      <c r="F16" s="4" t="n"/>
      <c r="G16" s="4" t="n"/>
      <c r="H16" s="4" t="n"/>
      <c r="I16" s="4" t="n"/>
      <c r="J16" s="4" t="n"/>
      <c r="K16" s="4" t="n"/>
    </row>
    <row r="17" ht="24" customHeight="1">
      <c r="A17" s="4" t="inlineStr">
        <is>
          <t>第3周：场景演练</t>
        </is>
      </c>
      <c r="B17" s="4" t="inlineStr">
        <is>
          <t>处理标准任务、异常案例和跨部门沟通</t>
        </is>
      </c>
      <c r="C17" s="4" t="inlineStr">
        <is>
          <t>实操证据、异常演练记录</t>
        </is>
      </c>
      <c r="D17" s="4" t="inlineStr">
        <is>
          <t>是否能识别异常并主动升级</t>
        </is>
      </c>
      <c r="E17" s="4" t="n"/>
      <c r="F17" s="4" t="n"/>
      <c r="G17" s="4" t="n"/>
      <c r="H17" s="4" t="n"/>
      <c r="I17" s="4" t="n"/>
      <c r="J17" s="4" t="n"/>
      <c r="K17" s="4" t="n"/>
    </row>
    <row r="18" ht="24" customHeight="1">
      <c r="A18" s="4" t="inlineStr">
        <is>
          <t>第4周：独立承接</t>
        </is>
      </c>
      <c r="B18" s="4" t="inlineStr">
        <is>
          <t>独立完成标准任务并形成30天成果包</t>
        </is>
      </c>
      <c r="C18" s="4" t="inlineStr">
        <is>
          <t>首个业务交付物、知识沉淀、复盘材料</t>
        </is>
      </c>
      <c r="D18" s="4" t="inlineStr">
        <is>
          <t>能否独立承接标准任务并复盘</t>
        </is>
      </c>
      <c r="E18" s="4" t="n"/>
      <c r="F18" s="4" t="n"/>
      <c r="G18" s="4" t="n"/>
      <c r="H18" s="4" t="n"/>
      <c r="I18" s="4" t="n"/>
      <c r="J18" s="4" t="n"/>
      <c r="K18" s="4" t="n"/>
    </row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4">
    <mergeCell ref="A2:K2"/>
    <mergeCell ref="B10:K10"/>
    <mergeCell ref="A1:K1"/>
    <mergeCell ref="B11:K11"/>
  </mergeCells>
  <conditionalFormatting sqref="L5:L70">
    <cfRule type="cellIs" priority="1" operator="equal" dxfId="0">
      <formula>"已完成"</formula>
    </cfRule>
    <cfRule type="cellIs" priority="2" operator="equal" dxfId="1">
      <formula>"延期"</formula>
    </cfRule>
  </conditionalFormatting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3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  <col width="14" customWidth="1" min="12" max="12"/>
    <col width="13" customWidth="1" min="13" max="13"/>
    <col width="24" customWidth="1" min="14" max="14"/>
    <col width="24" customWidth="1" min="15" max="15"/>
    <col width="16" customWidth="1" min="16" max="16"/>
    <col width="24" customWidth="1" min="17" max="17"/>
  </cols>
  <sheetData>
    <row r="1" ht="28" customHeight="1">
      <c r="A1" s="1" t="inlineStr">
        <is>
          <t>30天日程计划</t>
        </is>
      </c>
    </row>
    <row r="2" ht="34" customHeight="1">
      <c r="A2" s="2" t="inlineStr">
        <is>
          <t>按天跟踪新员工学习、实操、带教动作与验收结果；可按自然日或工作日调整日序。</t>
        </is>
      </c>
    </row>
    <row r="3" ht="24" customHeight="1"/>
    <row r="4" ht="24" customHeight="1">
      <c r="A4" s="3" t="inlineStr">
        <is>
          <t>日序</t>
        </is>
      </c>
      <c r="B4" s="3" t="inlineStr">
        <is>
          <t>周次</t>
        </is>
      </c>
      <c r="C4" s="3" t="inlineStr">
        <is>
          <t>日期</t>
        </is>
      </c>
      <c r="D4" s="3" t="inlineStr">
        <is>
          <t>阶段</t>
        </is>
      </c>
      <c r="E4" s="3" t="inlineStr">
        <is>
          <t>当日主题</t>
        </is>
      </c>
      <c r="F4" s="3" t="inlineStr">
        <is>
          <t>上午/核心动作</t>
        </is>
      </c>
      <c r="G4" s="3" t="inlineStr">
        <is>
          <t>下午/实操任务</t>
        </is>
      </c>
      <c r="H4" s="3" t="inlineStr">
        <is>
          <t>带教人动作</t>
        </is>
      </c>
      <c r="I4" s="3" t="inlineStr">
        <is>
          <t>需准备材料/系统</t>
        </is>
      </c>
      <c r="J4" s="3" t="inlineStr">
        <is>
          <t>验收标准/产出</t>
        </is>
      </c>
      <c r="K4" s="3" t="inlineStr">
        <is>
          <t>负责人</t>
        </is>
      </c>
      <c r="L4" s="3" t="inlineStr">
        <is>
          <t>状态</t>
        </is>
      </c>
      <c r="M4" s="3" t="inlineStr">
        <is>
          <t>优先级</t>
        </is>
      </c>
      <c r="N4" s="3" t="inlineStr">
        <is>
          <t>风险/阻塞</t>
        </is>
      </c>
      <c r="O4" s="3" t="inlineStr">
        <is>
          <t>证据/备注</t>
        </is>
      </c>
      <c r="P4" s="3" t="inlineStr">
        <is>
          <t>计划完成日</t>
        </is>
      </c>
      <c r="Q4" s="3" t="inlineStr">
        <is>
          <t>调整说明</t>
        </is>
      </c>
    </row>
    <row r="5" ht="24" customHeight="1">
      <c r="A5" s="4" t="n">
        <v>1</v>
      </c>
      <c r="B5" s="4">
        <f>ROUNDUP(A5/7,0)</f>
        <v/>
      </c>
      <c r="C5" s="10">
        <f>'基础设置'!$B$9+A5-1</f>
        <v/>
      </c>
      <c r="D5" s="4" t="inlineStr">
        <is>
          <t>第1周 到岗与融入</t>
        </is>
      </c>
      <c r="E5" s="4" t="inlineStr">
        <is>
          <t>欢迎入职与行政/IT开通</t>
        </is>
      </c>
      <c r="F5" s="4" t="inlineStr">
        <is>
          <t>欢迎会、团队介绍、协作规则</t>
        </is>
      </c>
      <c r="G5" s="4" t="inlineStr">
        <is>
          <t>欢迎会、团队介绍、协作规则</t>
        </is>
      </c>
      <c r="H5" s="4" t="inlineStr">
        <is>
          <t>复核、示范并答疑</t>
        </is>
      </c>
      <c r="I5" s="4" t="inlineStr">
        <is>
          <t>SOP、系统、检查清单</t>
        </is>
      </c>
      <c r="J5" s="4" t="inlineStr">
        <is>
          <t>账号设备开通并签收</t>
        </is>
      </c>
      <c r="K5" s="4" t="inlineStr">
        <is>
          <t>HR/人力</t>
        </is>
      </c>
      <c r="L5" s="4" t="inlineStr">
        <is>
          <t>已完成</t>
        </is>
      </c>
      <c r="M5" s="4" t="inlineStr">
        <is>
          <t>高</t>
        </is>
      </c>
      <c r="N5" s="4" t="inlineStr"/>
      <c r="O5" s="4" t="inlineStr"/>
      <c r="P5" s="10">
        <f>C5</f>
        <v/>
      </c>
      <c r="Q5" s="4" t="inlineStr"/>
    </row>
    <row r="6" ht="24" customHeight="1">
      <c r="A6" s="4" t="n">
        <v>2</v>
      </c>
      <c r="B6" s="4">
        <f>ROUNDUP(A6/7,0)</f>
        <v/>
      </c>
      <c r="C6" s="10">
        <f>'基础设置'!$B$9+A6-1</f>
        <v/>
      </c>
      <c r="D6" s="4" t="inlineStr">
        <is>
          <t>第1周 到岗与融入</t>
        </is>
      </c>
      <c r="E6" s="4" t="inlineStr">
        <is>
          <t>组织文化与制度</t>
        </is>
      </c>
      <c r="F6" s="4" t="inlineStr">
        <is>
          <t>制度学习与关键问题记录</t>
        </is>
      </c>
      <c r="G6" s="4" t="inlineStr">
        <is>
          <t>制度学习与关键问题记录</t>
        </is>
      </c>
      <c r="H6" s="4" t="inlineStr">
        <is>
          <t>复核、示范并答疑</t>
        </is>
      </c>
      <c r="I6" s="4" t="inlineStr">
        <is>
          <t>SOP、系统、检查清单</t>
        </is>
      </c>
      <c r="J6" s="4" t="inlineStr">
        <is>
          <t>记录3个关键问题</t>
        </is>
      </c>
      <c r="K6" s="4" t="inlineStr">
        <is>
          <t>直属经理</t>
        </is>
      </c>
      <c r="L6" s="4" t="inlineStr">
        <is>
          <t>已完成</t>
        </is>
      </c>
      <c r="M6" s="4" t="inlineStr">
        <is>
          <t>中</t>
        </is>
      </c>
      <c r="N6" s="4" t="inlineStr"/>
      <c r="O6" s="4" t="inlineStr"/>
      <c r="P6" s="10">
        <f>C6</f>
        <v/>
      </c>
      <c r="Q6" s="4" t="inlineStr"/>
    </row>
    <row r="7" ht="24" customHeight="1">
      <c r="A7" s="4" t="n">
        <v>3</v>
      </c>
      <c r="B7" s="4">
        <f>ROUNDUP(A7/7,0)</f>
        <v/>
      </c>
      <c r="C7" s="10">
        <f>'基础设置'!$B$9+A7-1</f>
        <v/>
      </c>
      <c r="D7" s="4" t="inlineStr">
        <is>
          <t>第1周 到岗与融入</t>
        </is>
      </c>
      <c r="E7" s="4" t="inlineStr">
        <is>
          <t>岗位职责与30天目标对齐</t>
        </is>
      </c>
      <c r="F7" s="4" t="inlineStr">
        <is>
          <t>确认目标、交付物和优先级</t>
        </is>
      </c>
      <c r="G7" s="4" t="inlineStr">
        <is>
          <t>确认目标、交付物和优先级</t>
        </is>
      </c>
      <c r="H7" s="4" t="inlineStr">
        <is>
          <t>复核、示范并答疑</t>
        </is>
      </c>
      <c r="I7" s="4" t="inlineStr">
        <is>
          <t>SOP、系统、检查清单</t>
        </is>
      </c>
      <c r="J7" s="4" t="inlineStr">
        <is>
          <t>个人30天目标草案</t>
        </is>
      </c>
      <c r="K7" s="4" t="inlineStr">
        <is>
          <t>带教人/导师</t>
        </is>
      </c>
      <c r="L7" s="4" t="inlineStr">
        <is>
          <t>进行中</t>
        </is>
      </c>
      <c r="M7" s="4" t="inlineStr">
        <is>
          <t>低</t>
        </is>
      </c>
      <c r="N7" s="4" t="inlineStr"/>
      <c r="O7" s="4" t="inlineStr"/>
      <c r="P7" s="10">
        <f>C7</f>
        <v/>
      </c>
      <c r="Q7" s="4" t="inlineStr"/>
    </row>
    <row r="8" ht="24" customHeight="1">
      <c r="A8" s="4" t="n">
        <v>4</v>
      </c>
      <c r="B8" s="4">
        <f>ROUNDUP(A8/7,0)</f>
        <v/>
      </c>
      <c r="C8" s="10">
        <f>'基础设置'!$B$9+A8-1</f>
        <v/>
      </c>
      <c r="D8" s="4" t="inlineStr">
        <is>
          <t>第1周 到岗与融入</t>
        </is>
      </c>
      <c r="E8" s="4" t="inlineStr">
        <is>
          <t>工具系统与信息安全</t>
        </is>
      </c>
      <c r="F8" s="4" t="inlineStr">
        <is>
          <t>登录核心系统并验证权限</t>
        </is>
      </c>
      <c r="G8" s="4" t="inlineStr">
        <is>
          <t>登录核心系统并验证权限</t>
        </is>
      </c>
      <c r="H8" s="4" t="inlineStr">
        <is>
          <t>复核、示范并答疑</t>
        </is>
      </c>
      <c r="I8" s="4" t="inlineStr">
        <is>
          <t>SOP、系统、检查清单</t>
        </is>
      </c>
      <c r="J8" s="4" t="inlineStr">
        <is>
          <t>完成系统登录与安全确认</t>
        </is>
      </c>
      <c r="K8" s="4" t="inlineStr">
        <is>
          <t>IT/行政</t>
        </is>
      </c>
      <c r="L8" s="4" t="inlineStr">
        <is>
          <t>进行中</t>
        </is>
      </c>
      <c r="M8" s="4" t="inlineStr">
        <is>
          <t>高</t>
        </is>
      </c>
      <c r="N8" s="4" t="inlineStr"/>
      <c r="O8" s="4" t="inlineStr"/>
      <c r="P8" s="10">
        <f>C8</f>
        <v/>
      </c>
      <c r="Q8" s="4" t="inlineStr"/>
    </row>
    <row r="9" ht="24" customHeight="1">
      <c r="A9" s="4" t="n">
        <v>5</v>
      </c>
      <c r="B9" s="4">
        <f>ROUNDUP(A9/7,0)</f>
        <v/>
      </c>
      <c r="C9" s="10">
        <f>'基础设置'!$B$9+A9-1</f>
        <v/>
      </c>
      <c r="D9" s="4" t="inlineStr">
        <is>
          <t>第1周 到岗与融入</t>
        </is>
      </c>
      <c r="E9" s="4" t="inlineStr">
        <is>
          <t>合规、安全与基础流程</t>
        </is>
      </c>
      <c r="F9" s="4" t="inlineStr">
        <is>
          <t>学习合规和安全要求</t>
        </is>
      </c>
      <c r="G9" s="4" t="inlineStr">
        <is>
          <t>学习合规和安全要求</t>
        </is>
      </c>
      <c r="H9" s="4" t="inlineStr">
        <is>
          <t>复核、示范并答疑</t>
        </is>
      </c>
      <c r="I9" s="4" t="inlineStr">
        <is>
          <t>SOP、系统、检查清单</t>
        </is>
      </c>
      <c r="J9" s="4" t="inlineStr">
        <is>
          <t>完成合规测验或签署确认</t>
        </is>
      </c>
      <c r="K9" s="4" t="inlineStr">
        <is>
          <t>新员工</t>
        </is>
      </c>
      <c r="L9" s="4" t="inlineStr">
        <is>
          <t>未开始</t>
        </is>
      </c>
      <c r="M9" s="4" t="inlineStr">
        <is>
          <t>中</t>
        </is>
      </c>
      <c r="N9" s="4" t="inlineStr"/>
      <c r="O9" s="4" t="inlineStr"/>
      <c r="P9" s="10">
        <f>C9</f>
        <v/>
      </c>
      <c r="Q9" s="4" t="inlineStr"/>
    </row>
    <row r="10" ht="24" customHeight="1">
      <c r="A10" s="4" t="n">
        <v>6</v>
      </c>
      <c r="B10" s="4">
        <f>ROUNDUP(A10/7,0)</f>
        <v/>
      </c>
      <c r="C10" s="10">
        <f>'基础设置'!$B$9+A10-1</f>
        <v/>
      </c>
      <c r="D10" s="4" t="inlineStr">
        <is>
          <t>第1周 到岗与融入</t>
        </is>
      </c>
      <c r="E10" s="4" t="inlineStr">
        <is>
          <t>业务链路初识</t>
        </is>
      </c>
      <c r="F10" s="4" t="inlineStr">
        <is>
          <t>旁听典型业务处理</t>
        </is>
      </c>
      <c r="G10" s="4" t="inlineStr">
        <is>
          <t>旁听典型业务处理</t>
        </is>
      </c>
      <c r="H10" s="4" t="inlineStr">
        <is>
          <t>复核、示范并答疑</t>
        </is>
      </c>
      <c r="I10" s="4" t="inlineStr">
        <is>
          <t>SOP、系统、检查清单</t>
        </is>
      </c>
      <c r="J10" s="4" t="inlineStr">
        <is>
          <t>一页业务理解笔记</t>
        </is>
      </c>
      <c r="K10" s="4" t="inlineStr">
        <is>
          <t>HR/人力</t>
        </is>
      </c>
      <c r="L10" s="4" t="inlineStr">
        <is>
          <t>未开始</t>
        </is>
      </c>
      <c r="M10" s="4" t="inlineStr">
        <is>
          <t>低</t>
        </is>
      </c>
      <c r="N10" s="4" t="inlineStr"/>
      <c r="O10" s="4" t="inlineStr"/>
      <c r="P10" s="10">
        <f>C10</f>
        <v/>
      </c>
      <c r="Q10" s="4" t="inlineStr"/>
    </row>
    <row r="11" ht="24" customHeight="1">
      <c r="A11" s="4" t="n">
        <v>7</v>
      </c>
      <c r="B11" s="4">
        <f>ROUNDUP(A11/7,0)</f>
        <v/>
      </c>
      <c r="C11" s="10">
        <f>'基础设置'!$B$9+A11-1</f>
        <v/>
      </c>
      <c r="D11" s="4" t="inlineStr">
        <is>
          <t>第1周 到岗与融入</t>
        </is>
      </c>
      <c r="E11" s="4" t="inlineStr">
        <is>
          <t>第一周复盘</t>
        </is>
      </c>
      <c r="F11" s="4" t="inlineStr">
        <is>
          <t>整理问题并确认下周重点</t>
        </is>
      </c>
      <c r="G11" s="4" t="inlineStr">
        <is>
          <t>整理问题并确认下周重点</t>
        </is>
      </c>
      <c r="H11" s="4" t="inlineStr">
        <is>
          <t>复核、示范并答疑</t>
        </is>
      </c>
      <c r="I11" s="4" t="inlineStr">
        <is>
          <t>SOP、系统、检查清单</t>
        </is>
      </c>
      <c r="J11" s="4" t="inlineStr">
        <is>
          <t>第1周复盘与下周计划</t>
        </is>
      </c>
      <c r="K11" s="4" t="inlineStr">
        <is>
          <t>直属经理</t>
        </is>
      </c>
      <c r="L11" s="4" t="inlineStr">
        <is>
          <t>未开始</t>
        </is>
      </c>
      <c r="M11" s="4" t="inlineStr">
        <is>
          <t>高</t>
        </is>
      </c>
      <c r="N11" s="4" t="inlineStr"/>
      <c r="O11" s="4" t="inlineStr"/>
      <c r="P11" s="10">
        <f>C11</f>
        <v/>
      </c>
      <c r="Q11" s="4" t="inlineStr"/>
    </row>
    <row r="12" ht="24" customHeight="1">
      <c r="A12" s="4" t="n">
        <v>8</v>
      </c>
      <c r="B12" s="4">
        <f>ROUNDUP(A12/7,0)</f>
        <v/>
      </c>
      <c r="C12" s="10">
        <f>'基础设置'!$B$9+A12-1</f>
        <v/>
      </c>
      <c r="D12" s="4" t="inlineStr">
        <is>
          <t>第2周 岗位训练</t>
        </is>
      </c>
      <c r="E12" s="4" t="inlineStr">
        <is>
          <t>核心流程SOP学习</t>
        </is>
      </c>
      <c r="F12" s="4" t="inlineStr">
        <is>
          <t>学习主流程和角色分工</t>
        </is>
      </c>
      <c r="G12" s="4" t="inlineStr">
        <is>
          <t>学习主流程和角色分工</t>
        </is>
      </c>
      <c r="H12" s="4" t="inlineStr">
        <is>
          <t>复核、示范并答疑</t>
        </is>
      </c>
      <c r="I12" s="4" t="inlineStr">
        <is>
          <t>SOP、系统、检查清单</t>
        </is>
      </c>
      <c r="J12" s="4" t="inlineStr">
        <is>
          <t>能解释标准任务与风险点</t>
        </is>
      </c>
      <c r="K12" s="4" t="inlineStr">
        <is>
          <t>带教人/导师</t>
        </is>
      </c>
      <c r="L12" s="4" t="inlineStr">
        <is>
          <t>未开始</t>
        </is>
      </c>
      <c r="M12" s="4" t="inlineStr">
        <is>
          <t>中</t>
        </is>
      </c>
      <c r="N12" s="4" t="inlineStr"/>
      <c r="O12" s="4" t="inlineStr"/>
      <c r="P12" s="10">
        <f>C12</f>
        <v/>
      </c>
      <c r="Q12" s="4" t="inlineStr"/>
    </row>
    <row r="13" ht="24" customHeight="1">
      <c r="A13" s="4" t="n">
        <v>9</v>
      </c>
      <c r="B13" s="4">
        <f>ROUNDUP(A13/7,0)</f>
        <v/>
      </c>
      <c r="C13" s="10">
        <f>'基础设置'!$B$9+A13-1</f>
        <v/>
      </c>
      <c r="D13" s="4" t="inlineStr">
        <is>
          <t>第2周 岗位训练</t>
        </is>
      </c>
      <c r="E13" s="4" t="inlineStr">
        <is>
          <t>系统实操与数据规范</t>
        </is>
      </c>
      <c r="F13" s="4" t="inlineStr">
        <is>
          <t>练习系统操作和数据规范</t>
        </is>
      </c>
      <c r="G13" s="4" t="inlineStr">
        <is>
          <t>练习系统操作和数据规范</t>
        </is>
      </c>
      <c r="H13" s="4" t="inlineStr">
        <is>
          <t>复核、示范并答疑</t>
        </is>
      </c>
      <c r="I13" s="4" t="inlineStr">
        <is>
          <t>SOP、系统、检查清单</t>
        </is>
      </c>
      <c r="J13" s="4" t="inlineStr">
        <is>
          <t>完成系统操作演练</t>
        </is>
      </c>
      <c r="K13" s="4" t="inlineStr">
        <is>
          <t>IT/行政</t>
        </is>
      </c>
      <c r="L13" s="4" t="inlineStr">
        <is>
          <t>未开始</t>
        </is>
      </c>
      <c r="M13" s="4" t="inlineStr">
        <is>
          <t>低</t>
        </is>
      </c>
      <c r="N13" s="4" t="inlineStr"/>
      <c r="O13" s="4" t="inlineStr"/>
      <c r="P13" s="10">
        <f>C13</f>
        <v/>
      </c>
      <c r="Q13" s="4" t="inlineStr"/>
    </row>
    <row r="14" ht="24" customHeight="1">
      <c r="A14" s="4" t="n">
        <v>10</v>
      </c>
      <c r="B14" s="4">
        <f>ROUNDUP(A14/7,0)</f>
        <v/>
      </c>
      <c r="C14" s="10">
        <f>'基础设置'!$B$9+A14-1</f>
        <v/>
      </c>
      <c r="D14" s="4" t="inlineStr">
        <is>
          <t>第2周 岗位训练</t>
        </is>
      </c>
      <c r="E14" s="4" t="inlineStr">
        <is>
          <t>跟岗观摩</t>
        </is>
      </c>
      <c r="F14" s="4" t="inlineStr">
        <is>
          <t>观察带教人处理任务</t>
        </is>
      </c>
      <c r="G14" s="4" t="inlineStr">
        <is>
          <t>观察带教人处理任务</t>
        </is>
      </c>
      <c r="H14" s="4" t="inlineStr">
        <is>
          <t>复核、示范并答疑</t>
        </is>
      </c>
      <c r="I14" s="4" t="inlineStr">
        <is>
          <t>SOP、系统、检查清单</t>
        </is>
      </c>
      <c r="J14" s="4" t="inlineStr">
        <is>
          <t>完成观摩记录与问题清单</t>
        </is>
      </c>
      <c r="K14" s="4" t="inlineStr">
        <is>
          <t>新员工</t>
        </is>
      </c>
      <c r="L14" s="4" t="inlineStr">
        <is>
          <t>未开始</t>
        </is>
      </c>
      <c r="M14" s="4" t="inlineStr">
        <is>
          <t>高</t>
        </is>
      </c>
      <c r="N14" s="4" t="inlineStr"/>
      <c r="O14" s="4" t="inlineStr"/>
      <c r="P14" s="10">
        <f>C14</f>
        <v/>
      </c>
      <c r="Q14" s="4" t="inlineStr"/>
    </row>
    <row r="15" ht="24" customHeight="1">
      <c r="A15" s="4" t="n">
        <v>11</v>
      </c>
      <c r="B15" s="4">
        <f>ROUNDUP(A15/7,0)</f>
        <v/>
      </c>
      <c r="C15" s="10">
        <f>'基础设置'!$B$9+A15-1</f>
        <v/>
      </c>
      <c r="D15" s="4" t="inlineStr">
        <is>
          <t>第2周 岗位训练</t>
        </is>
      </c>
      <c r="E15" s="4" t="inlineStr">
        <is>
          <t>低风险任务练习</t>
        </is>
      </c>
      <c r="F15" s="4" t="inlineStr">
        <is>
          <t>在监督下完成标准任务</t>
        </is>
      </c>
      <c r="G15" s="4" t="inlineStr">
        <is>
          <t>在监督下完成标准任务</t>
        </is>
      </c>
      <c r="H15" s="4" t="inlineStr">
        <is>
          <t>复核、示范并答疑</t>
        </is>
      </c>
      <c r="I15" s="4" t="inlineStr">
        <is>
          <t>SOP、系统、检查清单</t>
        </is>
      </c>
      <c r="J15" s="4" t="inlineStr">
        <is>
          <t>低风险任务通过复核</t>
        </is>
      </c>
      <c r="K15" s="4" t="inlineStr">
        <is>
          <t>HR/人力</t>
        </is>
      </c>
      <c r="L15" s="4" t="inlineStr">
        <is>
          <t>未开始</t>
        </is>
      </c>
      <c r="M15" s="4" t="inlineStr">
        <is>
          <t>中</t>
        </is>
      </c>
      <c r="N15" s="4" t="inlineStr"/>
      <c r="O15" s="4" t="inlineStr"/>
      <c r="P15" s="10">
        <f>C15</f>
        <v/>
      </c>
      <c r="Q15" s="4" t="inlineStr"/>
    </row>
    <row r="16" ht="24" customHeight="1">
      <c r="A16" s="4" t="n">
        <v>12</v>
      </c>
      <c r="B16" s="4">
        <f>ROUNDUP(A16/7,0)</f>
        <v/>
      </c>
      <c r="C16" s="10">
        <f>'基础设置'!$B$9+A16-1</f>
        <v/>
      </c>
      <c r="D16" s="4" t="inlineStr">
        <is>
          <t>第2周 岗位训练</t>
        </is>
      </c>
      <c r="E16" s="4" t="inlineStr">
        <is>
          <t>协作沟通机制</t>
        </is>
      </c>
      <c r="F16" s="4" t="inlineStr">
        <is>
          <t>发起一次协作沟通</t>
        </is>
      </c>
      <c r="G16" s="4" t="inlineStr">
        <is>
          <t>发起一次协作沟通</t>
        </is>
      </c>
      <c r="H16" s="4" t="inlineStr">
        <is>
          <t>复核、示范并答疑</t>
        </is>
      </c>
      <c r="I16" s="4" t="inlineStr">
        <is>
          <t>SOP、系统、检查清单</t>
        </is>
      </c>
      <c r="J16" s="4" t="inlineStr">
        <is>
          <t>协作记录获得反馈</t>
        </is>
      </c>
      <c r="K16" s="4" t="inlineStr">
        <is>
          <t>直属经理</t>
        </is>
      </c>
      <c r="L16" s="4" t="inlineStr">
        <is>
          <t>未开始</t>
        </is>
      </c>
      <c r="M16" s="4" t="inlineStr">
        <is>
          <t>低</t>
        </is>
      </c>
      <c r="N16" s="4" t="inlineStr"/>
      <c r="O16" s="4" t="inlineStr"/>
      <c r="P16" s="10">
        <f>C16</f>
        <v/>
      </c>
      <c r="Q16" s="4" t="inlineStr"/>
    </row>
    <row r="17" ht="24" customHeight="1">
      <c r="A17" s="4" t="n">
        <v>13</v>
      </c>
      <c r="B17" s="4">
        <f>ROUNDUP(A17/7,0)</f>
        <v/>
      </c>
      <c r="C17" s="10">
        <f>'基础设置'!$B$9+A17-1</f>
        <v/>
      </c>
      <c r="D17" s="4" t="inlineStr">
        <is>
          <t>第2周 岗位训练</t>
        </is>
      </c>
      <c r="E17" s="4" t="inlineStr">
        <is>
          <t>第二周评估</t>
        </is>
      </c>
      <c r="F17" s="4" t="inlineStr">
        <is>
          <t>评估流程、系统和协作能力</t>
        </is>
      </c>
      <c r="G17" s="4" t="inlineStr">
        <is>
          <t>评估流程、系统和协作能力</t>
        </is>
      </c>
      <c r="H17" s="4" t="inlineStr">
        <is>
          <t>复核、示范并答疑</t>
        </is>
      </c>
      <c r="I17" s="4" t="inlineStr">
        <is>
          <t>SOP、系统、检查清单</t>
        </is>
      </c>
      <c r="J17" s="4" t="inlineStr">
        <is>
          <t>第2周评估完成</t>
        </is>
      </c>
      <c r="K17" s="4" t="inlineStr">
        <is>
          <t>带教人/导师</t>
        </is>
      </c>
      <c r="L17" s="4" t="inlineStr">
        <is>
          <t>未开始</t>
        </is>
      </c>
      <c r="M17" s="4" t="inlineStr">
        <is>
          <t>高</t>
        </is>
      </c>
      <c r="N17" s="4" t="inlineStr"/>
      <c r="O17" s="4" t="inlineStr"/>
      <c r="P17" s="10">
        <f>C17</f>
        <v/>
      </c>
      <c r="Q17" s="4" t="inlineStr"/>
    </row>
    <row r="18" ht="24" customHeight="1">
      <c r="A18" s="4" t="n">
        <v>14</v>
      </c>
      <c r="B18" s="4">
        <f>ROUNDUP(A18/7,0)</f>
        <v/>
      </c>
      <c r="C18" s="10">
        <f>'基础设置'!$B$9+A18-1</f>
        <v/>
      </c>
      <c r="D18" s="4" t="inlineStr">
        <is>
          <t>第2周 岗位训练</t>
        </is>
      </c>
      <c r="E18" s="4" t="inlineStr">
        <is>
          <t>低风险任务承接</t>
        </is>
      </c>
      <c r="F18" s="4" t="inlineStr">
        <is>
          <t>领取低风险真实任务</t>
        </is>
      </c>
      <c r="G18" s="4" t="inlineStr">
        <is>
          <t>领取低风险真实任务</t>
        </is>
      </c>
      <c r="H18" s="4" t="inlineStr">
        <is>
          <t>复核、示范并答疑</t>
        </is>
      </c>
      <c r="I18" s="4" t="inlineStr">
        <is>
          <t>SOP、系统、检查清单</t>
        </is>
      </c>
      <c r="J18" s="4" t="inlineStr">
        <is>
          <t>标准任务按要求完成</t>
        </is>
      </c>
      <c r="K18" s="4" t="inlineStr">
        <is>
          <t>IT/行政</t>
        </is>
      </c>
      <c r="L18" s="4" t="inlineStr">
        <is>
          <t>未开始</t>
        </is>
      </c>
      <c r="M18" s="4" t="inlineStr">
        <is>
          <t>中</t>
        </is>
      </c>
      <c r="N18" s="4" t="inlineStr"/>
      <c r="O18" s="4" t="inlineStr"/>
      <c r="P18" s="10">
        <f>C18</f>
        <v/>
      </c>
      <c r="Q18" s="4" t="inlineStr"/>
    </row>
    <row r="19" ht="24" customHeight="1">
      <c r="A19" s="4" t="n">
        <v>15</v>
      </c>
      <c r="B19" s="4">
        <f>ROUNDUP(A19/7,0)</f>
        <v/>
      </c>
      <c r="C19" s="10">
        <f>'基础设置'!$B$9+A19-1</f>
        <v/>
      </c>
      <c r="D19" s="4" t="inlineStr">
        <is>
          <t>第3周 场景演练</t>
        </is>
      </c>
      <c r="E19" s="4" t="inlineStr">
        <is>
          <t>异常案例演练</t>
        </is>
      </c>
      <c r="F19" s="4" t="inlineStr">
        <is>
          <t>模拟处理一个异常案例</t>
        </is>
      </c>
      <c r="G19" s="4" t="inlineStr">
        <is>
          <t>模拟处理一个异常案例</t>
        </is>
      </c>
      <c r="H19" s="4" t="inlineStr">
        <is>
          <t>复核、示范并答疑</t>
        </is>
      </c>
      <c r="I19" s="4" t="inlineStr">
        <is>
          <t>SOP、系统、检查清单</t>
        </is>
      </c>
      <c r="J19" s="4" t="inlineStr">
        <is>
          <t>能判断升级条件</t>
        </is>
      </c>
      <c r="K19" s="4" t="inlineStr">
        <is>
          <t>新员工</t>
        </is>
      </c>
      <c r="L19" s="4" t="inlineStr">
        <is>
          <t>未开始</t>
        </is>
      </c>
      <c r="M19" s="4" t="inlineStr">
        <is>
          <t>低</t>
        </is>
      </c>
      <c r="N19" s="4" t="inlineStr"/>
      <c r="O19" s="4" t="inlineStr"/>
      <c r="P19" s="10">
        <f>C19</f>
        <v/>
      </c>
      <c r="Q19" s="4" t="inlineStr"/>
    </row>
    <row r="20" ht="24" customHeight="1">
      <c r="A20" s="4" t="n">
        <v>16</v>
      </c>
      <c r="B20" s="4">
        <f>ROUNDUP(A20/7,0)</f>
        <v/>
      </c>
      <c r="C20" s="10">
        <f>'基础设置'!$B$9+A20-1</f>
        <v/>
      </c>
      <c r="D20" s="4" t="inlineStr">
        <is>
          <t>第3周 场景演练</t>
        </is>
      </c>
      <c r="E20" s="4" t="inlineStr">
        <is>
          <t>指标与报表理解</t>
        </is>
      </c>
      <c r="F20" s="4" t="inlineStr">
        <is>
          <t>分析一个指标或报表</t>
        </is>
      </c>
      <c r="G20" s="4" t="inlineStr">
        <is>
          <t>分析一个指标或报表</t>
        </is>
      </c>
      <c r="H20" s="4" t="inlineStr">
        <is>
          <t>复核、示范并答疑</t>
        </is>
      </c>
      <c r="I20" s="4" t="inlineStr">
        <is>
          <t>SOP、系统、检查清单</t>
        </is>
      </c>
      <c r="J20" s="4" t="inlineStr">
        <is>
          <t>能解释关键指标含义</t>
        </is>
      </c>
      <c r="K20" s="4" t="inlineStr">
        <is>
          <t>HR/人力</t>
        </is>
      </c>
      <c r="L20" s="4" t="inlineStr">
        <is>
          <t>未开始</t>
        </is>
      </c>
      <c r="M20" s="4" t="inlineStr">
        <is>
          <t>高</t>
        </is>
      </c>
      <c r="N20" s="4" t="inlineStr"/>
      <c r="O20" s="4" t="inlineStr"/>
      <c r="P20" s="10">
        <f>C20</f>
        <v/>
      </c>
      <c r="Q20" s="4" t="inlineStr"/>
    </row>
    <row r="21" ht="24" customHeight="1">
      <c r="A21" s="4" t="n">
        <v>17</v>
      </c>
      <c r="B21" s="4">
        <f>ROUNDUP(A21/7,0)</f>
        <v/>
      </c>
      <c r="C21" s="10">
        <f>'基础设置'!$B$9+A21-1</f>
        <v/>
      </c>
      <c r="D21" s="4" t="inlineStr">
        <is>
          <t>第3周 场景演练</t>
        </is>
      </c>
      <c r="E21" s="4" t="inlineStr">
        <is>
          <t>知识沉淀</t>
        </is>
      </c>
      <c r="F21" s="4" t="inlineStr">
        <is>
          <t>沉淀FAQ或操作笔记</t>
        </is>
      </c>
      <c r="G21" s="4" t="inlineStr">
        <is>
          <t>沉淀FAQ或操作笔记</t>
        </is>
      </c>
      <c r="H21" s="4" t="inlineStr">
        <is>
          <t>复核、示范并答疑</t>
        </is>
      </c>
      <c r="I21" s="4" t="inlineStr">
        <is>
          <t>SOP、系统、检查清单</t>
        </is>
      </c>
      <c r="J21" s="4" t="inlineStr">
        <is>
          <t>知识库条目完成</t>
        </is>
      </c>
      <c r="K21" s="4" t="inlineStr">
        <is>
          <t>直属经理</t>
        </is>
      </c>
      <c r="L21" s="4" t="inlineStr">
        <is>
          <t>未开始</t>
        </is>
      </c>
      <c r="M21" s="4" t="inlineStr">
        <is>
          <t>中</t>
        </is>
      </c>
      <c r="N21" s="4" t="inlineStr"/>
      <c r="O21" s="4" t="inlineStr"/>
      <c r="P21" s="10">
        <f>C21</f>
        <v/>
      </c>
      <c r="Q21" s="4" t="inlineStr"/>
    </row>
    <row r="22" ht="24" customHeight="1">
      <c r="A22" s="4" t="n">
        <v>18</v>
      </c>
      <c r="B22" s="4">
        <f>ROUNDUP(A22/7,0)</f>
        <v/>
      </c>
      <c r="C22" s="10">
        <f>'基础设置'!$B$9+A22-1</f>
        <v/>
      </c>
      <c r="D22" s="4" t="inlineStr">
        <is>
          <t>第3周 场景演练</t>
        </is>
      </c>
      <c r="E22" s="4" t="inlineStr">
        <is>
          <t>跨部门协作演练</t>
        </is>
      </c>
      <c r="F22" s="4" t="inlineStr">
        <is>
          <t>模拟一次跨部门请求</t>
        </is>
      </c>
      <c r="G22" s="4" t="inlineStr">
        <is>
          <t>模拟一次跨部门请求</t>
        </is>
      </c>
      <c r="H22" s="4" t="inlineStr">
        <is>
          <t>复核、示范并答疑</t>
        </is>
      </c>
      <c r="I22" s="4" t="inlineStr">
        <is>
          <t>SOP、系统、检查清单</t>
        </is>
      </c>
      <c r="J22" s="4" t="inlineStr">
        <is>
          <t>跨部门沟通记录完成</t>
        </is>
      </c>
      <c r="K22" s="4" t="inlineStr">
        <is>
          <t>带教人/导师</t>
        </is>
      </c>
      <c r="L22" s="4" t="inlineStr">
        <is>
          <t>未开始</t>
        </is>
      </c>
      <c r="M22" s="4" t="inlineStr">
        <is>
          <t>低</t>
        </is>
      </c>
      <c r="N22" s="4" t="inlineStr"/>
      <c r="O22" s="4" t="inlineStr"/>
      <c r="P22" s="10">
        <f>C22</f>
        <v/>
      </c>
      <c r="Q22" s="4" t="inlineStr"/>
    </row>
    <row r="23" ht="24" customHeight="1">
      <c r="A23" s="4" t="n">
        <v>19</v>
      </c>
      <c r="B23" s="4">
        <f>ROUNDUP(A23/7,0)</f>
        <v/>
      </c>
      <c r="C23" s="10">
        <f>'基础设置'!$B$9+A23-1</f>
        <v/>
      </c>
      <c r="D23" s="4" t="inlineStr">
        <is>
          <t>第3周 场景演练</t>
        </is>
      </c>
      <c r="E23" s="4" t="inlineStr">
        <is>
          <t>第三周复盘</t>
        </is>
      </c>
      <c r="F23" s="4" t="inlineStr">
        <is>
          <t>复盘任务证据和短板</t>
        </is>
      </c>
      <c r="G23" s="4" t="inlineStr">
        <is>
          <t>复盘任务证据和短板</t>
        </is>
      </c>
      <c r="H23" s="4" t="inlineStr">
        <is>
          <t>复核、示范并答疑</t>
        </is>
      </c>
      <c r="I23" s="4" t="inlineStr">
        <is>
          <t>SOP、系统、检查清单</t>
        </is>
      </c>
      <c r="J23" s="4" t="inlineStr">
        <is>
          <t>第3周复盘完成</t>
        </is>
      </c>
      <c r="K23" s="4" t="inlineStr">
        <is>
          <t>IT/行政</t>
        </is>
      </c>
      <c r="L23" s="4" t="inlineStr">
        <is>
          <t>未开始</t>
        </is>
      </c>
      <c r="M23" s="4" t="inlineStr">
        <is>
          <t>高</t>
        </is>
      </c>
      <c r="N23" s="4" t="inlineStr"/>
      <c r="O23" s="4" t="inlineStr"/>
      <c r="P23" s="10">
        <f>C23</f>
        <v/>
      </c>
      <c r="Q23" s="4" t="inlineStr"/>
    </row>
    <row r="24" ht="24" customHeight="1">
      <c r="A24" s="4" t="n">
        <v>20</v>
      </c>
      <c r="B24" s="4">
        <f>ROUNDUP(A24/7,0)</f>
        <v/>
      </c>
      <c r="C24" s="10">
        <f>'基础设置'!$B$9+A24-1</f>
        <v/>
      </c>
      <c r="D24" s="4" t="inlineStr">
        <is>
          <t>第3周 场景演练</t>
        </is>
      </c>
      <c r="E24" s="4" t="inlineStr">
        <is>
          <t>独立处理标准任务</t>
        </is>
      </c>
      <c r="F24" s="4" t="inlineStr">
        <is>
          <t>按约定节点提交结果</t>
        </is>
      </c>
      <c r="G24" s="4" t="inlineStr">
        <is>
          <t>按约定节点提交结果</t>
        </is>
      </c>
      <c r="H24" s="4" t="inlineStr">
        <is>
          <t>复核、示范并答疑</t>
        </is>
      </c>
      <c r="I24" s="4" t="inlineStr">
        <is>
          <t>SOP、系统、检查清单</t>
        </is>
      </c>
      <c r="J24" s="4" t="inlineStr">
        <is>
          <t>独立完成标准任务</t>
        </is>
      </c>
      <c r="K24" s="4" t="inlineStr">
        <is>
          <t>新员工</t>
        </is>
      </c>
      <c r="L24" s="4" t="inlineStr">
        <is>
          <t>未开始</t>
        </is>
      </c>
      <c r="M24" s="4" t="inlineStr">
        <is>
          <t>中</t>
        </is>
      </c>
      <c r="N24" s="4" t="inlineStr"/>
      <c r="O24" s="4" t="inlineStr"/>
      <c r="P24" s="10">
        <f>C24</f>
        <v/>
      </c>
      <c r="Q24" s="4" t="inlineStr"/>
    </row>
    <row r="25" ht="24" customHeight="1">
      <c r="A25" s="4" t="n">
        <v>21</v>
      </c>
      <c r="B25" s="4">
        <f>ROUNDUP(A25/7,0)</f>
        <v/>
      </c>
      <c r="C25" s="10">
        <f>'基础设置'!$B$9+A25-1</f>
        <v/>
      </c>
      <c r="D25" s="4" t="inlineStr">
        <is>
          <t>第3周 场景演练</t>
        </is>
      </c>
      <c r="E25" s="4" t="inlineStr">
        <is>
          <t>质量与纠错</t>
        </is>
      </c>
      <c r="F25" s="4" t="inlineStr">
        <is>
          <t>修正错误并说明原因</t>
        </is>
      </c>
      <c r="G25" s="4" t="inlineStr">
        <is>
          <t>修正错误并说明原因</t>
        </is>
      </c>
      <c r="H25" s="4" t="inlineStr">
        <is>
          <t>复核、示范并答疑</t>
        </is>
      </c>
      <c r="I25" s="4" t="inlineStr">
        <is>
          <t>SOP、系统、检查清单</t>
        </is>
      </c>
      <c r="J25" s="4" t="inlineStr">
        <is>
          <t>质量和纠错速度达标</t>
        </is>
      </c>
      <c r="K25" s="4" t="inlineStr">
        <is>
          <t>HR/人力</t>
        </is>
      </c>
      <c r="L25" s="4" t="inlineStr">
        <is>
          <t>未开始</t>
        </is>
      </c>
      <c r="M25" s="4" t="inlineStr">
        <is>
          <t>低</t>
        </is>
      </c>
      <c r="N25" s="4" t="inlineStr"/>
      <c r="O25" s="4" t="inlineStr"/>
      <c r="P25" s="10">
        <f>C25</f>
        <v/>
      </c>
      <c r="Q25" s="4" t="inlineStr"/>
    </row>
    <row r="26" ht="24" customHeight="1">
      <c r="A26" s="4" t="n">
        <v>22</v>
      </c>
      <c r="B26" s="4">
        <f>ROUNDUP(A26/7,0)</f>
        <v/>
      </c>
      <c r="C26" s="10">
        <f>'基础设置'!$B$9+A26-1</f>
        <v/>
      </c>
      <c r="D26" s="4" t="inlineStr">
        <is>
          <t>第4周 独立承接</t>
        </is>
      </c>
      <c r="E26" s="4" t="inlineStr">
        <is>
          <t>改进建议</t>
        </is>
      </c>
      <c r="F26" s="4" t="inlineStr">
        <is>
          <t>提交1-3条小改进建议</t>
        </is>
      </c>
      <c r="G26" s="4" t="inlineStr">
        <is>
          <t>提交1-3条小改进建议</t>
        </is>
      </c>
      <c r="H26" s="4" t="inlineStr">
        <is>
          <t>复核、示范并答疑</t>
        </is>
      </c>
      <c r="I26" s="4" t="inlineStr">
        <is>
          <t>SOP、系统、检查清单</t>
        </is>
      </c>
      <c r="J26" s="4" t="inlineStr">
        <is>
          <t>形成可执行改进建议</t>
        </is>
      </c>
      <c r="K26" s="4" t="inlineStr">
        <is>
          <t>直属经理</t>
        </is>
      </c>
      <c r="L26" s="4" t="inlineStr">
        <is>
          <t>未开始</t>
        </is>
      </c>
      <c r="M26" s="4" t="inlineStr">
        <is>
          <t>高</t>
        </is>
      </c>
      <c r="N26" s="4" t="inlineStr"/>
      <c r="O26" s="4" t="inlineStr"/>
      <c r="P26" s="10">
        <f>C26</f>
        <v/>
      </c>
      <c r="Q26" s="4" t="inlineStr"/>
    </row>
    <row r="27" ht="24" customHeight="1">
      <c r="A27" s="4" t="n">
        <v>23</v>
      </c>
      <c r="B27" s="4">
        <f>ROUNDUP(A27/7,0)</f>
        <v/>
      </c>
      <c r="C27" s="10">
        <f>'基础设置'!$B$9+A27-1</f>
        <v/>
      </c>
      <c r="D27" s="4" t="inlineStr">
        <is>
          <t>第4周 独立承接</t>
        </is>
      </c>
      <c r="E27" s="4" t="inlineStr">
        <is>
          <t>30天成果包</t>
        </is>
      </c>
      <c r="F27" s="4" t="inlineStr">
        <is>
          <t>整理培训记录和实操证据</t>
        </is>
      </c>
      <c r="G27" s="4" t="inlineStr">
        <is>
          <t>整理培训记录和实操证据</t>
        </is>
      </c>
      <c r="H27" s="4" t="inlineStr">
        <is>
          <t>复核、示范并答疑</t>
        </is>
      </c>
      <c r="I27" s="4" t="inlineStr">
        <is>
          <t>SOP、系统、检查清单</t>
        </is>
      </c>
      <c r="J27" s="4" t="inlineStr">
        <is>
          <t>30天成果包完成</t>
        </is>
      </c>
      <c r="K27" s="4" t="inlineStr">
        <is>
          <t>带教人/导师</t>
        </is>
      </c>
      <c r="L27" s="4" t="inlineStr">
        <is>
          <t>未开始</t>
        </is>
      </c>
      <c r="M27" s="4" t="inlineStr">
        <is>
          <t>中</t>
        </is>
      </c>
      <c r="N27" s="4" t="inlineStr"/>
      <c r="O27" s="4" t="inlineStr"/>
      <c r="P27" s="10">
        <f>C27</f>
        <v/>
      </c>
      <c r="Q27" s="4" t="inlineStr"/>
    </row>
    <row r="28" ht="24" customHeight="1">
      <c r="A28" s="4" t="n">
        <v>24</v>
      </c>
      <c r="B28" s="4">
        <f>ROUNDUP(A28/7,0)</f>
        <v/>
      </c>
      <c r="C28" s="10">
        <f>'基础设置'!$B$9+A28-1</f>
        <v/>
      </c>
      <c r="D28" s="4" t="inlineStr">
        <is>
          <t>第4周 独立承接</t>
        </is>
      </c>
      <c r="E28" s="4" t="inlineStr">
        <is>
          <t>第30天复盘</t>
        </is>
      </c>
      <c r="F28" s="4" t="inlineStr">
        <is>
          <t>确认成果、评分和风险</t>
        </is>
      </c>
      <c r="G28" s="4" t="inlineStr">
        <is>
          <t>确认成果、评分和风险</t>
        </is>
      </c>
      <c r="H28" s="4" t="inlineStr">
        <is>
          <t>复核、示范并答疑</t>
        </is>
      </c>
      <c r="I28" s="4" t="inlineStr">
        <is>
          <t>SOP、系统、检查清单</t>
        </is>
      </c>
      <c r="J28" s="4" t="inlineStr">
        <is>
          <t>30天复盘与行动计划完成</t>
        </is>
      </c>
      <c r="K28" s="4" t="inlineStr">
        <is>
          <t>IT/行政</t>
        </is>
      </c>
      <c r="L28" s="4" t="inlineStr">
        <is>
          <t>未开始</t>
        </is>
      </c>
      <c r="M28" s="4" t="inlineStr">
        <is>
          <t>低</t>
        </is>
      </c>
      <c r="N28" s="4" t="inlineStr"/>
      <c r="O28" s="4" t="inlineStr"/>
      <c r="P28" s="10">
        <f>C28</f>
        <v/>
      </c>
      <c r="Q28" s="4" t="inlineStr"/>
    </row>
    <row r="29" ht="24" customHeight="1">
      <c r="A29" s="4" t="n">
        <v>25</v>
      </c>
      <c r="B29" s="4">
        <f>ROUNDUP(A29/7,0)</f>
        <v/>
      </c>
      <c r="C29" s="10">
        <f>'基础设置'!$B$9+A29-1</f>
        <v/>
      </c>
      <c r="D29" s="4" t="inlineStr">
        <is>
          <t>第4周 独立承接</t>
        </is>
      </c>
      <c r="E29" s="4" t="inlineStr">
        <is>
          <t>60/90天行动计划</t>
        </is>
      </c>
      <c r="F29" s="4" t="inlineStr">
        <is>
          <t>制定后续成长行动</t>
        </is>
      </c>
      <c r="G29" s="4" t="inlineStr">
        <is>
          <t>制定后续成长行动</t>
        </is>
      </c>
      <c r="H29" s="4" t="inlineStr">
        <is>
          <t>复核、示范并答疑</t>
        </is>
      </c>
      <c r="I29" s="4" t="inlineStr">
        <is>
          <t>SOP、系统、检查清单</t>
        </is>
      </c>
      <c r="J29" s="4" t="inlineStr">
        <is>
          <t>后续目标责任到人</t>
        </is>
      </c>
      <c r="K29" s="4" t="inlineStr">
        <is>
          <t>新员工</t>
        </is>
      </c>
      <c r="L29" s="4" t="inlineStr">
        <is>
          <t>未开始</t>
        </is>
      </c>
      <c r="M29" s="4" t="inlineStr">
        <is>
          <t>高</t>
        </is>
      </c>
      <c r="N29" s="4" t="inlineStr"/>
      <c r="O29" s="4" t="inlineStr"/>
      <c r="P29" s="10">
        <f>C29</f>
        <v/>
      </c>
      <c r="Q29" s="4" t="inlineStr"/>
    </row>
    <row r="30" ht="24" customHeight="1">
      <c r="A30" s="4" t="n">
        <v>26</v>
      </c>
      <c r="B30" s="4">
        <f>ROUNDUP(A30/7,0)</f>
        <v/>
      </c>
      <c r="C30" s="10">
        <f>'基础设置'!$B$9+A30-1</f>
        <v/>
      </c>
      <c r="D30" s="4" t="inlineStr">
        <is>
          <t>第4周 独立承接</t>
        </is>
      </c>
      <c r="E30" s="4" t="inlineStr">
        <is>
          <t>交接与归档</t>
        </is>
      </c>
      <c r="F30" s="4" t="inlineStr">
        <is>
          <t>归档证据链接和学习笔记</t>
        </is>
      </c>
      <c r="G30" s="4" t="inlineStr">
        <is>
          <t>归档证据链接和学习笔记</t>
        </is>
      </c>
      <c r="H30" s="4" t="inlineStr">
        <is>
          <t>复核、示范并答疑</t>
        </is>
      </c>
      <c r="I30" s="4" t="inlineStr">
        <is>
          <t>SOP、系统、检查清单</t>
        </is>
      </c>
      <c r="J30" s="4" t="inlineStr">
        <is>
          <t>后续跟进资料齐备</t>
        </is>
      </c>
      <c r="K30" s="4" t="inlineStr">
        <is>
          <t>HR/人力</t>
        </is>
      </c>
      <c r="L30" s="4" t="inlineStr">
        <is>
          <t>未开始</t>
        </is>
      </c>
      <c r="M30" s="4" t="inlineStr">
        <is>
          <t>中</t>
        </is>
      </c>
      <c r="N30" s="4" t="inlineStr"/>
      <c r="O30" s="4" t="inlineStr"/>
      <c r="P30" s="10">
        <f>C30</f>
        <v/>
      </c>
      <c r="Q30" s="4" t="inlineStr"/>
    </row>
    <row r="31" ht="24" customHeight="1">
      <c r="A31" s="4" t="n">
        <v>27</v>
      </c>
      <c r="B31" s="4">
        <f>ROUNDUP(A31/7,0)</f>
        <v/>
      </c>
      <c r="C31" s="10">
        <f>'基础设置'!$B$9+A31-1</f>
        <v/>
      </c>
      <c r="D31" s="4" t="inlineStr">
        <is>
          <t>第4周 独立承接</t>
        </is>
      </c>
      <c r="E31" s="4" t="inlineStr">
        <is>
          <t>团队共享</t>
        </is>
      </c>
      <c r="F31" s="4" t="inlineStr">
        <is>
          <t>把常见问题转化为团队资产</t>
        </is>
      </c>
      <c r="G31" s="4" t="inlineStr">
        <is>
          <t>把常见问题转化为团队资产</t>
        </is>
      </c>
      <c r="H31" s="4" t="inlineStr">
        <is>
          <t>复核、示范并答疑</t>
        </is>
      </c>
      <c r="I31" s="4" t="inlineStr">
        <is>
          <t>SOP、系统、检查清单</t>
        </is>
      </c>
      <c r="J31" s="4" t="inlineStr">
        <is>
          <t>团队知识库更新</t>
        </is>
      </c>
      <c r="K31" s="4" t="inlineStr">
        <is>
          <t>直属经理</t>
        </is>
      </c>
      <c r="L31" s="4" t="inlineStr">
        <is>
          <t>未开始</t>
        </is>
      </c>
      <c r="M31" s="4" t="inlineStr">
        <is>
          <t>低</t>
        </is>
      </c>
      <c r="N31" s="4" t="inlineStr"/>
      <c r="O31" s="4" t="inlineStr"/>
      <c r="P31" s="10">
        <f>C31</f>
        <v/>
      </c>
      <c r="Q31" s="4" t="inlineStr"/>
    </row>
    <row r="32" ht="24" customHeight="1">
      <c r="A32" s="4" t="n">
        <v>28</v>
      </c>
      <c r="B32" s="4">
        <f>ROUNDUP(A32/7,0)</f>
        <v/>
      </c>
      <c r="C32" s="10">
        <f>'基础设置'!$B$9+A32-1</f>
        <v/>
      </c>
      <c r="D32" s="4" t="inlineStr">
        <is>
          <t>第4周 独立承接</t>
        </is>
      </c>
      <c r="E32" s="4" t="inlineStr">
        <is>
          <t>备用缓冲</t>
        </is>
      </c>
      <c r="F32" s="4" t="inlineStr">
        <is>
          <t>补齐未完成项目</t>
        </is>
      </c>
      <c r="G32" s="4" t="inlineStr">
        <is>
          <t>补齐未完成项目</t>
        </is>
      </c>
      <c r="H32" s="4" t="inlineStr">
        <is>
          <t>复核、示范并答疑</t>
        </is>
      </c>
      <c r="I32" s="4" t="inlineStr">
        <is>
          <t>SOP、系统、检查清单</t>
        </is>
      </c>
      <c r="J32" s="4" t="inlineStr">
        <is>
          <t>延期项已有支持动作</t>
        </is>
      </c>
      <c r="K32" s="4" t="inlineStr">
        <is>
          <t>带教人/导师</t>
        </is>
      </c>
      <c r="L32" s="4" t="inlineStr">
        <is>
          <t>未开始</t>
        </is>
      </c>
      <c r="M32" s="4" t="inlineStr">
        <is>
          <t>高</t>
        </is>
      </c>
      <c r="N32" s="4" t="inlineStr"/>
      <c r="O32" s="4" t="inlineStr"/>
      <c r="P32" s="10">
        <f>C32</f>
        <v/>
      </c>
      <c r="Q32" s="4" t="inlineStr"/>
    </row>
    <row r="33" ht="24" customHeight="1">
      <c r="A33" s="4" t="n">
        <v>29</v>
      </c>
      <c r="B33" s="4">
        <f>ROUNDUP(A33/7,0)</f>
        <v/>
      </c>
      <c r="C33" s="10">
        <f>'基础设置'!$B$9+A33-1</f>
        <v/>
      </c>
      <c r="D33" s="4" t="inlineStr">
        <is>
          <t>第4周 独立承接</t>
        </is>
      </c>
      <c r="E33" s="4" t="inlineStr">
        <is>
          <t>管理确认</t>
        </is>
      </c>
      <c r="F33" s="4" t="inlineStr">
        <is>
          <t>确认后续授权边界</t>
        </is>
      </c>
      <c r="G33" s="4" t="inlineStr">
        <is>
          <t>确认后续授权边界</t>
        </is>
      </c>
      <c r="H33" s="4" t="inlineStr">
        <is>
          <t>复核、示范并答疑</t>
        </is>
      </c>
      <c r="I33" s="4" t="inlineStr">
        <is>
          <t>SOP、系统、检查清单</t>
        </is>
      </c>
      <c r="J33" s="4" t="inlineStr">
        <is>
          <t>后续授权明确</t>
        </is>
      </c>
      <c r="K33" s="4" t="inlineStr">
        <is>
          <t>IT/行政</t>
        </is>
      </c>
      <c r="L33" s="4" t="inlineStr">
        <is>
          <t>未开始</t>
        </is>
      </c>
      <c r="M33" s="4" t="inlineStr">
        <is>
          <t>中</t>
        </is>
      </c>
      <c r="N33" s="4" t="inlineStr"/>
      <c r="O33" s="4" t="inlineStr"/>
      <c r="P33" s="10">
        <f>C33</f>
        <v/>
      </c>
      <c r="Q33" s="4" t="inlineStr"/>
    </row>
    <row r="34" ht="24" customHeight="1">
      <c r="A34" s="4" t="n">
        <v>30</v>
      </c>
      <c r="B34" s="4">
        <f>ROUNDUP(A34/7,0)</f>
        <v/>
      </c>
      <c r="C34" s="10">
        <f>'基础设置'!$B$9+A34-1</f>
        <v/>
      </c>
      <c r="D34" s="4" t="inlineStr">
        <is>
          <t>第4周 独立承接</t>
        </is>
      </c>
      <c r="E34" s="4" t="inlineStr">
        <is>
          <t>计划关闭</t>
        </is>
      </c>
      <c r="F34" s="4" t="inlineStr">
        <is>
          <t>关闭30天计划</t>
        </is>
      </c>
      <c r="G34" s="4" t="inlineStr">
        <is>
          <t>关闭30天计划</t>
        </is>
      </c>
      <c r="H34" s="4" t="inlineStr">
        <is>
          <t>复核、示范并答疑</t>
        </is>
      </c>
      <c r="I34" s="4" t="inlineStr">
        <is>
          <t>SOP、系统、检查清单</t>
        </is>
      </c>
      <c r="J34" s="4" t="inlineStr">
        <is>
          <t>30天计划关闭</t>
        </is>
      </c>
      <c r="K34" s="4" t="inlineStr">
        <is>
          <t>新员工</t>
        </is>
      </c>
      <c r="L34" s="4" t="inlineStr">
        <is>
          <t>未开始</t>
        </is>
      </c>
      <c r="M34" s="4" t="inlineStr">
        <is>
          <t>低</t>
        </is>
      </c>
      <c r="N34" s="4" t="inlineStr"/>
      <c r="O34" s="4" t="inlineStr"/>
      <c r="P34" s="10">
        <f>C34</f>
        <v/>
      </c>
      <c r="Q34" s="4" t="inlineStr"/>
    </row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Q2"/>
    <mergeCell ref="A1:Q1"/>
  </mergeCells>
  <conditionalFormatting sqref="L5:L70">
    <cfRule type="cellIs" priority="1" operator="equal" dxfId="0">
      <formula>"已完成"</formula>
    </cfRule>
    <cfRule type="cellIs" priority="2" operator="equal" dxfId="1">
      <formula>"延期"</formula>
    </cfRule>
  </conditionalFormatting>
  <dataValidations count="3">
    <dataValidation sqref="L5:L34" showDropDown="0" showInputMessage="0" showErrorMessage="0" allowBlank="1" type="list">
      <formula1>='基础设置'!$E$5:$E$8</formula1>
    </dataValidation>
    <dataValidation sqref="M5:M34" showDropDown="0" showInputMessage="0" showErrorMessage="0" allowBlank="1" type="list">
      <formula1>='基础设置'!$F$5:$F$7</formula1>
    </dataValidation>
    <dataValidation sqref="K5:K34" showDropDown="0" showInputMessage="0" showErrorMessage="0" allowBlank="1" type="list">
      <formula1>='基础设置'!$G$5:$G$9</formula1>
    </dataValidation>
  </dataValidations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Q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  <col width="14" customWidth="1" min="12" max="12"/>
    <col width="13" customWidth="1" min="13" max="13"/>
    <col width="24" customWidth="1" min="14" max="14"/>
    <col width="24" customWidth="1" min="15" max="15"/>
    <col width="16" customWidth="1" min="16" max="16"/>
    <col width="24" customWidth="1" min="17" max="17"/>
  </cols>
  <sheetData>
    <row r="1" ht="28" customHeight="1">
      <c r="A1" s="1" t="inlineStr">
        <is>
          <t>培训清单与考核记录</t>
        </is>
      </c>
    </row>
    <row r="2" ht="34" customHeight="1">
      <c r="A2" s="2" t="inlineStr">
        <is>
          <t>覆盖通用入职模块与服务运营场景模块；当前岗位适用性会根据基础设置中的业务场景自动提示。</t>
        </is>
      </c>
    </row>
    <row r="3" ht="24" customHeight="1"/>
    <row r="4" ht="24" customHeight="1">
      <c r="A4" s="3" t="inlineStr">
        <is>
          <t>编号</t>
        </is>
      </c>
      <c r="B4" s="3" t="inlineStr">
        <is>
          <t>培训主题</t>
        </is>
      </c>
      <c r="C4" s="3" t="inlineStr">
        <is>
          <t>类别</t>
        </is>
      </c>
      <c r="D4" s="3" t="inlineStr">
        <is>
          <t>场景适用</t>
        </is>
      </c>
      <c r="E4" s="3" t="inlineStr">
        <is>
          <t>当前岗位适用</t>
        </is>
      </c>
      <c r="F4" s="3" t="inlineStr">
        <is>
          <t>必修/选修</t>
        </is>
      </c>
      <c r="G4" s="3" t="inlineStr">
        <is>
          <t>目标能力</t>
        </is>
      </c>
      <c r="H4" s="3" t="inlineStr">
        <is>
          <t>交付物/考核方式</t>
        </is>
      </c>
      <c r="I4" s="3" t="inlineStr">
        <is>
          <t>负责人</t>
        </is>
      </c>
      <c r="J4" s="3" t="inlineStr">
        <is>
          <t>建议开始日</t>
        </is>
      </c>
      <c r="K4" s="3" t="inlineStr">
        <is>
          <t>计划完成日</t>
        </is>
      </c>
      <c r="L4" s="3" t="inlineStr">
        <is>
          <t>得分/通过率</t>
        </is>
      </c>
      <c r="M4" s="3" t="inlineStr">
        <is>
          <t>状态</t>
        </is>
      </c>
      <c r="N4" s="3" t="inlineStr">
        <is>
          <t>证据链接/记录</t>
        </is>
      </c>
      <c r="O4" s="3" t="inlineStr">
        <is>
          <t>风险提示</t>
        </is>
      </c>
      <c r="P4" s="3" t="inlineStr">
        <is>
          <t>处理建议</t>
        </is>
      </c>
      <c r="Q4" s="3" t="inlineStr">
        <is>
          <t>备注</t>
        </is>
      </c>
    </row>
    <row r="5" ht="24" customHeight="1">
      <c r="A5" s="4" t="inlineStr">
        <is>
          <t>T01</t>
        </is>
      </c>
      <c r="B5" s="4" t="inlineStr">
        <is>
          <t>公司文化、组织架构与价值观</t>
        </is>
      </c>
      <c r="C5" s="4" t="inlineStr">
        <is>
          <t>文化融入</t>
        </is>
      </c>
      <c r="D5" s="4" t="inlineStr">
        <is>
          <t>通用</t>
        </is>
      </c>
      <c r="E5" s="4">
        <f>IF(OR($D5='基础设置'!$B$13,$D5="通用"),"是","可选")</f>
        <v/>
      </c>
      <c r="F5" s="4" t="inlineStr">
        <is>
          <t>必修</t>
        </is>
      </c>
      <c r="G5" s="4" t="inlineStr">
        <is>
          <t>理解公司目标与关键联系人</t>
        </is>
      </c>
      <c r="H5" s="4" t="inlineStr">
        <is>
          <t>学习笔记/确认</t>
        </is>
      </c>
      <c r="I5" s="4" t="inlineStr">
        <is>
          <t>HR/人力</t>
        </is>
      </c>
      <c r="J5" s="4" t="n">
        <v>1</v>
      </c>
      <c r="K5" s="4" t="n">
        <v>7</v>
      </c>
      <c r="L5" s="4" t="inlineStr"/>
      <c r="M5" s="4" t="inlineStr">
        <is>
          <t>未开始</t>
        </is>
      </c>
      <c r="N5" s="4" t="inlineStr"/>
      <c r="O5" s="4" t="inlineStr"/>
      <c r="P5" s="4" t="inlineStr"/>
      <c r="Q5" s="4" t="inlineStr"/>
    </row>
    <row r="6" ht="24" customHeight="1">
      <c r="A6" s="4" t="inlineStr">
        <is>
          <t>T02</t>
        </is>
      </c>
      <c r="B6" s="4" t="inlineStr">
        <is>
          <t>员工手册、考勤、福利与报销</t>
        </is>
      </c>
      <c r="C6" s="4" t="inlineStr">
        <is>
          <t>制度流程</t>
        </is>
      </c>
      <c r="D6" s="4" t="inlineStr">
        <is>
          <t>通用</t>
        </is>
      </c>
      <c r="E6" s="4">
        <f>IF(OR($D6='基础设置'!$B$13,$D6="通用"),"是","可选")</f>
        <v/>
      </c>
      <c r="F6" s="4" t="inlineStr">
        <is>
          <t>必修</t>
        </is>
      </c>
      <c r="G6" s="4" t="inlineStr">
        <is>
          <t>掌握基础制度路径</t>
        </is>
      </c>
      <c r="H6" s="4" t="inlineStr">
        <is>
          <t>学习笔记/确认</t>
        </is>
      </c>
      <c r="I6" s="4" t="inlineStr">
        <is>
          <t>直属经理</t>
        </is>
      </c>
      <c r="J6" s="4" t="n">
        <v>2</v>
      </c>
      <c r="K6" s="4" t="n">
        <v>8</v>
      </c>
      <c r="L6" s="4" t="inlineStr"/>
      <c r="M6" s="4" t="inlineStr">
        <is>
          <t>未开始</t>
        </is>
      </c>
      <c r="N6" s="4" t="inlineStr"/>
      <c r="O6" s="4" t="inlineStr"/>
      <c r="P6" s="4" t="inlineStr"/>
      <c r="Q6" s="4" t="inlineStr"/>
    </row>
    <row r="7" ht="24" customHeight="1">
      <c r="A7" s="4" t="inlineStr">
        <is>
          <t>T03</t>
        </is>
      </c>
      <c r="B7" s="4" t="inlineStr">
        <is>
          <t>IT账号、设备、权限与协作工具</t>
        </is>
      </c>
      <c r="C7" s="4" t="inlineStr">
        <is>
          <t>系统工具</t>
        </is>
      </c>
      <c r="D7" s="4" t="inlineStr">
        <is>
          <t>通用</t>
        </is>
      </c>
      <c r="E7" s="4">
        <f>IF(OR($D7='基础设置'!$B$13,$D7="通用"),"是","可选")</f>
        <v/>
      </c>
      <c r="F7" s="4" t="inlineStr">
        <is>
          <t>必修</t>
        </is>
      </c>
      <c r="G7" s="4" t="inlineStr">
        <is>
          <t>独立使用办公与审批工具</t>
        </is>
      </c>
      <c r="H7" s="4" t="inlineStr">
        <is>
          <t>学习笔记/确认</t>
        </is>
      </c>
      <c r="I7" s="4" t="inlineStr">
        <is>
          <t>带教人/导师</t>
        </is>
      </c>
      <c r="J7" s="4" t="n">
        <v>3</v>
      </c>
      <c r="K7" s="4" t="n">
        <v>9</v>
      </c>
      <c r="L7" s="4" t="inlineStr"/>
      <c r="M7" s="4" t="inlineStr">
        <is>
          <t>未开始</t>
        </is>
      </c>
      <c r="N7" s="4" t="inlineStr"/>
      <c r="O7" s="4" t="inlineStr"/>
      <c r="P7" s="4" t="inlineStr"/>
      <c r="Q7" s="4" t="inlineStr"/>
    </row>
    <row r="8" ht="24" customHeight="1">
      <c r="A8" s="4" t="inlineStr">
        <is>
          <t>T04</t>
        </is>
      </c>
      <c r="B8" s="4" t="inlineStr">
        <is>
          <t>信息安全、保密与数据权限</t>
        </is>
      </c>
      <c r="C8" s="4" t="inlineStr">
        <is>
          <t>合规安全</t>
        </is>
      </c>
      <c r="D8" s="4" t="inlineStr">
        <is>
          <t>通用</t>
        </is>
      </c>
      <c r="E8" s="4">
        <f>IF(OR($D8='基础设置'!$B$13,$D8="通用"),"是","可选")</f>
        <v/>
      </c>
      <c r="F8" s="4" t="inlineStr">
        <is>
          <t>必修</t>
        </is>
      </c>
      <c r="G8" s="4" t="inlineStr">
        <is>
          <t>识别数据权限边界</t>
        </is>
      </c>
      <c r="H8" s="4" t="inlineStr">
        <is>
          <t>学习笔记/确认</t>
        </is>
      </c>
      <c r="I8" s="4" t="inlineStr">
        <is>
          <t>IT/行政</t>
        </is>
      </c>
      <c r="J8" s="4" t="n">
        <v>4</v>
      </c>
      <c r="K8" s="4" t="n">
        <v>10</v>
      </c>
      <c r="L8" s="4" t="inlineStr"/>
      <c r="M8" s="4" t="inlineStr">
        <is>
          <t>未开始</t>
        </is>
      </c>
      <c r="N8" s="4" t="inlineStr"/>
      <c r="O8" s="4" t="inlineStr"/>
      <c r="P8" s="4" t="inlineStr"/>
      <c r="Q8" s="4" t="inlineStr"/>
    </row>
    <row r="9" ht="24" customHeight="1">
      <c r="A9" s="4" t="inlineStr">
        <is>
          <t>T05</t>
        </is>
      </c>
      <c r="B9" s="4" t="inlineStr">
        <is>
          <t>岗位职责、RACI与关键指标</t>
        </is>
      </c>
      <c r="C9" s="4" t="inlineStr">
        <is>
          <t>岗位基础</t>
        </is>
      </c>
      <c r="D9" s="4" t="inlineStr">
        <is>
          <t>通用</t>
        </is>
      </c>
      <c r="E9" s="4">
        <f>IF(OR($D9='基础设置'!$B$13,$D9="通用"),"是","可选")</f>
        <v/>
      </c>
      <c r="F9" s="4" t="inlineStr">
        <is>
          <t>必修</t>
        </is>
      </c>
      <c r="G9" s="4" t="inlineStr">
        <is>
          <t>明确职责与成功标准</t>
        </is>
      </c>
      <c r="H9" s="4" t="inlineStr">
        <is>
          <t>学习笔记/确认</t>
        </is>
      </c>
      <c r="I9" s="4" t="inlineStr">
        <is>
          <t>新员工</t>
        </is>
      </c>
      <c r="J9" s="4" t="n">
        <v>5</v>
      </c>
      <c r="K9" s="4" t="n">
        <v>11</v>
      </c>
      <c r="L9" s="4" t="inlineStr"/>
      <c r="M9" s="4" t="inlineStr">
        <is>
          <t>未开始</t>
        </is>
      </c>
      <c r="N9" s="4" t="inlineStr"/>
      <c r="O9" s="4" t="inlineStr"/>
      <c r="P9" s="4" t="inlineStr"/>
      <c r="Q9" s="4" t="inlineStr"/>
    </row>
    <row r="10" ht="24" customHeight="1">
      <c r="A10" s="4" t="inlineStr">
        <is>
          <t>T06</t>
        </is>
      </c>
      <c r="B10" s="4" t="inlineStr">
        <is>
          <t>核心流程SOP与质量标准</t>
        </is>
      </c>
      <c r="C10" s="4" t="inlineStr">
        <is>
          <t>流程技能</t>
        </is>
      </c>
      <c r="D10" s="4" t="inlineStr">
        <is>
          <t>通用</t>
        </is>
      </c>
      <c r="E10" s="4">
        <f>IF(OR($D10='基础设置'!$B$13,$D10="通用"),"是","可选")</f>
        <v/>
      </c>
      <c r="F10" s="4" t="inlineStr">
        <is>
          <t>必修</t>
        </is>
      </c>
      <c r="G10" s="4" t="inlineStr">
        <is>
          <t>能按SOP解释标准任务</t>
        </is>
      </c>
      <c r="H10" s="4" t="inlineStr">
        <is>
          <t>学习笔记/确认</t>
        </is>
      </c>
      <c r="I10" s="4" t="inlineStr">
        <is>
          <t>HR/人力</t>
        </is>
      </c>
      <c r="J10" s="4" t="n">
        <v>6</v>
      </c>
      <c r="K10" s="4" t="n">
        <v>12</v>
      </c>
      <c r="L10" s="4" t="inlineStr"/>
      <c r="M10" s="4" t="inlineStr">
        <is>
          <t>未开始</t>
        </is>
      </c>
      <c r="N10" s="4" t="inlineStr"/>
      <c r="O10" s="4" t="inlineStr"/>
      <c r="P10" s="4" t="inlineStr"/>
      <c r="Q10" s="4" t="inlineStr"/>
    </row>
    <row r="11" ht="24" customHeight="1">
      <c r="A11" s="4" t="inlineStr">
        <is>
          <t>T07</t>
        </is>
      </c>
      <c r="B11" s="4" t="inlineStr">
        <is>
          <t>客户/用户隐私与敏感信息处理</t>
        </is>
      </c>
      <c r="C11" s="4" t="inlineStr">
        <is>
          <t>合规安全</t>
        </is>
      </c>
      <c r="D11" s="4" t="inlineStr">
        <is>
          <t>通用</t>
        </is>
      </c>
      <c r="E11" s="4">
        <f>IF(OR($D11='基础设置'!$B$13,$D11="通用"),"是","可选")</f>
        <v/>
      </c>
      <c r="F11" s="4" t="inlineStr">
        <is>
          <t>必修</t>
        </is>
      </c>
      <c r="G11" s="4" t="inlineStr">
        <is>
          <t>正确处理个人信息</t>
        </is>
      </c>
      <c r="H11" s="4" t="inlineStr">
        <is>
          <t>学习笔记/确认</t>
        </is>
      </c>
      <c r="I11" s="4" t="inlineStr">
        <is>
          <t>直属经理</t>
        </is>
      </c>
      <c r="J11" s="4" t="n">
        <v>7</v>
      </c>
      <c r="K11" s="4" t="n">
        <v>13</v>
      </c>
      <c r="L11" s="4" t="inlineStr"/>
      <c r="M11" s="4" t="inlineStr">
        <is>
          <t>未开始</t>
        </is>
      </c>
      <c r="N11" s="4" t="inlineStr"/>
      <c r="O11" s="4" t="inlineStr"/>
      <c r="P11" s="4" t="inlineStr"/>
      <c r="Q11" s="4" t="inlineStr"/>
    </row>
    <row r="12" ht="24" customHeight="1">
      <c r="A12" s="4" t="inlineStr">
        <is>
          <t>T08</t>
        </is>
      </c>
      <c r="B12" s="4" t="inlineStr">
        <is>
          <t>工单系统、SLA与服务分级</t>
        </is>
      </c>
      <c r="C12" s="4" t="inlineStr">
        <is>
          <t>客服服务</t>
        </is>
      </c>
      <c r="D12" s="4" t="inlineStr">
        <is>
          <t>客服/呼叫中心</t>
        </is>
      </c>
      <c r="E12" s="4">
        <f>IF(OR($D12='基础设置'!$B$13,$D12="通用"),"是","可选")</f>
        <v/>
      </c>
      <c r="F12" s="4" t="inlineStr">
        <is>
          <t>必修</t>
        </is>
      </c>
      <c r="G12" s="4" t="inlineStr">
        <is>
          <t>掌握响应时效与升级边界</t>
        </is>
      </c>
      <c r="H12" s="4" t="inlineStr">
        <is>
          <t>学习笔记/确认</t>
        </is>
      </c>
      <c r="I12" s="4" t="inlineStr">
        <is>
          <t>带教人/导师</t>
        </is>
      </c>
      <c r="J12" s="4" t="n">
        <v>8</v>
      </c>
      <c r="K12" s="4" t="n">
        <v>14</v>
      </c>
      <c r="L12" s="4" t="inlineStr"/>
      <c r="M12" s="4" t="inlineStr">
        <is>
          <t>未开始</t>
        </is>
      </c>
      <c r="N12" s="4" t="inlineStr"/>
      <c r="O12" s="4" t="inlineStr"/>
      <c r="P12" s="4" t="inlineStr"/>
      <c r="Q12" s="4" t="inlineStr"/>
    </row>
    <row r="13" ht="24" customHeight="1">
      <c r="A13" s="4" t="inlineStr">
        <is>
          <t>T09</t>
        </is>
      </c>
      <c r="B13" s="4" t="inlineStr">
        <is>
          <t>知识库检索与问题归因</t>
        </is>
      </c>
      <c r="C13" s="4" t="inlineStr">
        <is>
          <t>知识管理</t>
        </is>
      </c>
      <c r="D13" s="4" t="inlineStr">
        <is>
          <t>客服/呼叫中心</t>
        </is>
      </c>
      <c r="E13" s="4">
        <f>IF(OR($D13='基础设置'!$B$13,$D13="通用"),"是","可选")</f>
        <v/>
      </c>
      <c r="F13" s="4" t="inlineStr">
        <is>
          <t>必修</t>
        </is>
      </c>
      <c r="G13" s="4" t="inlineStr">
        <is>
          <t>快速检索并沉淀答案</t>
        </is>
      </c>
      <c r="H13" s="4" t="inlineStr">
        <is>
          <t>学习笔记/确认</t>
        </is>
      </c>
      <c r="I13" s="4" t="inlineStr">
        <is>
          <t>IT/行政</t>
        </is>
      </c>
      <c r="J13" s="4" t="n">
        <v>9</v>
      </c>
      <c r="K13" s="4" t="n">
        <v>15</v>
      </c>
      <c r="L13" s="4" t="inlineStr"/>
      <c r="M13" s="4" t="inlineStr">
        <is>
          <t>未开始</t>
        </is>
      </c>
      <c r="N13" s="4" t="inlineStr"/>
      <c r="O13" s="4" t="inlineStr"/>
      <c r="P13" s="4" t="inlineStr"/>
      <c r="Q13" s="4" t="inlineStr"/>
    </row>
    <row r="14" ht="24" customHeight="1">
      <c r="A14" s="4" t="inlineStr">
        <is>
          <t>T10</t>
        </is>
      </c>
      <c r="B14" s="4" t="inlineStr">
        <is>
          <t>投诉升级与情绪安抚话术</t>
        </is>
      </c>
      <c r="C14" s="4" t="inlineStr">
        <is>
          <t>客服服务</t>
        </is>
      </c>
      <c r="D14" s="4" t="inlineStr">
        <is>
          <t>客服/呼叫中心</t>
        </is>
      </c>
      <c r="E14" s="4">
        <f>IF(OR($D14='基础设置'!$B$13,$D14="通用"),"是","可选")</f>
        <v/>
      </c>
      <c r="F14" s="4" t="inlineStr">
        <is>
          <t>必修</t>
        </is>
      </c>
      <c r="G14" s="4" t="inlineStr">
        <is>
          <t>使用标准话术处理投诉</t>
        </is>
      </c>
      <c r="H14" s="4" t="inlineStr">
        <is>
          <t>学习笔记/确认</t>
        </is>
      </c>
      <c r="I14" s="4" t="inlineStr">
        <is>
          <t>新员工</t>
        </is>
      </c>
      <c r="J14" s="4" t="n">
        <v>10</v>
      </c>
      <c r="K14" s="4" t="n">
        <v>16</v>
      </c>
      <c r="L14" s="4" t="inlineStr"/>
      <c r="M14" s="4" t="inlineStr">
        <is>
          <t>未开始</t>
        </is>
      </c>
      <c r="N14" s="4" t="inlineStr"/>
      <c r="O14" s="4" t="inlineStr"/>
      <c r="P14" s="4" t="inlineStr"/>
      <c r="Q14" s="4" t="inlineStr"/>
    </row>
    <row r="15" ht="24" customHeight="1">
      <c r="A15" s="4" t="inlineStr">
        <is>
          <t>T11</t>
        </is>
      </c>
      <c r="B15" s="4" t="inlineStr">
        <is>
          <t>跨部门协作与升级机制</t>
        </is>
      </c>
      <c r="C15" s="4" t="inlineStr">
        <is>
          <t>协作沟通</t>
        </is>
      </c>
      <c r="D15" s="4" t="inlineStr">
        <is>
          <t>通用</t>
        </is>
      </c>
      <c r="E15" s="4">
        <f>IF(OR($D15='基础设置'!$B$13,$D15="通用"),"是","可选")</f>
        <v/>
      </c>
      <c r="F15" s="4" t="inlineStr">
        <is>
          <t>必修</t>
        </is>
      </c>
      <c r="G15" s="4" t="inlineStr">
        <is>
          <t>知道何时同步与升级</t>
        </is>
      </c>
      <c r="H15" s="4" t="inlineStr">
        <is>
          <t>学习笔记/确认</t>
        </is>
      </c>
      <c r="I15" s="4" t="inlineStr">
        <is>
          <t>HR/人力</t>
        </is>
      </c>
      <c r="J15" s="4" t="n">
        <v>11</v>
      </c>
      <c r="K15" s="4" t="n">
        <v>17</v>
      </c>
      <c r="L15" s="4" t="inlineStr"/>
      <c r="M15" s="4" t="inlineStr">
        <is>
          <t>未开始</t>
        </is>
      </c>
      <c r="N15" s="4" t="inlineStr"/>
      <c r="O15" s="4" t="inlineStr"/>
      <c r="P15" s="4" t="inlineStr"/>
      <c r="Q15" s="4" t="inlineStr"/>
    </row>
    <row r="16" ht="24" customHeight="1">
      <c r="A16" s="4" t="inlineStr">
        <is>
          <t>T12</t>
        </is>
      </c>
      <c r="B16" s="4" t="inlineStr">
        <is>
          <t>业务指标与报表阅读</t>
        </is>
      </c>
      <c r="C16" s="4" t="inlineStr">
        <is>
          <t>业务理解</t>
        </is>
      </c>
      <c r="D16" s="4" t="inlineStr">
        <is>
          <t>通用</t>
        </is>
      </c>
      <c r="E16" s="4">
        <f>IF(OR($D16='基础设置'!$B$13,$D16="通用"),"是","可选")</f>
        <v/>
      </c>
      <c r="F16" s="4" t="inlineStr">
        <is>
          <t>必修</t>
        </is>
      </c>
      <c r="G16" s="4" t="inlineStr">
        <is>
          <t>理解质量、时效、成本指标</t>
        </is>
      </c>
      <c r="H16" s="4" t="inlineStr">
        <is>
          <t>学习笔记/确认</t>
        </is>
      </c>
      <c r="I16" s="4" t="inlineStr">
        <is>
          <t>直属经理</t>
        </is>
      </c>
      <c r="J16" s="4" t="n">
        <v>12</v>
      </c>
      <c r="K16" s="4" t="n">
        <v>18</v>
      </c>
      <c r="L16" s="4" t="inlineStr"/>
      <c r="M16" s="4" t="inlineStr">
        <is>
          <t>未开始</t>
        </is>
      </c>
      <c r="N16" s="4" t="inlineStr"/>
      <c r="O16" s="4" t="inlineStr"/>
      <c r="P16" s="4" t="inlineStr"/>
      <c r="Q16" s="4" t="inlineStr"/>
    </row>
    <row r="17" ht="24" customHeight="1">
      <c r="A17" s="4" t="inlineStr">
        <is>
          <t>T13</t>
        </is>
      </c>
      <c r="B17" s="4" t="inlineStr">
        <is>
          <t>低风险标准任务实操</t>
        </is>
      </c>
      <c r="C17" s="4" t="inlineStr">
        <is>
          <t>业务实操</t>
        </is>
      </c>
      <c r="D17" s="4" t="inlineStr">
        <is>
          <t>通用</t>
        </is>
      </c>
      <c r="E17" s="4">
        <f>IF(OR($D17='基础设置'!$B$13,$D17="通用"),"是","可选")</f>
        <v/>
      </c>
      <c r="F17" s="4" t="inlineStr">
        <is>
          <t>必修</t>
        </is>
      </c>
      <c r="G17" s="4" t="inlineStr">
        <is>
          <t>按流程完成标准任务</t>
        </is>
      </c>
      <c r="H17" s="4" t="inlineStr">
        <is>
          <t>学习笔记/确认</t>
        </is>
      </c>
      <c r="I17" s="4" t="inlineStr">
        <is>
          <t>带教人/导师</t>
        </is>
      </c>
      <c r="J17" s="4" t="n">
        <v>13</v>
      </c>
      <c r="K17" s="4" t="n">
        <v>19</v>
      </c>
      <c r="L17" s="4" t="inlineStr"/>
      <c r="M17" s="4" t="inlineStr">
        <is>
          <t>未开始</t>
        </is>
      </c>
      <c r="N17" s="4" t="inlineStr"/>
      <c r="O17" s="4" t="inlineStr"/>
      <c r="P17" s="4" t="inlineStr"/>
      <c r="Q17" s="4" t="inlineStr"/>
    </row>
    <row r="18" ht="24" customHeight="1">
      <c r="A18" s="4" t="inlineStr">
        <is>
          <t>T14</t>
        </is>
      </c>
      <c r="B18" s="4" t="inlineStr">
        <is>
          <t>异常案例演练</t>
        </is>
      </c>
      <c r="C18" s="4" t="inlineStr">
        <is>
          <t>风险管理</t>
        </is>
      </c>
      <c r="D18" s="4" t="inlineStr">
        <is>
          <t>通用</t>
        </is>
      </c>
      <c r="E18" s="4">
        <f>IF(OR($D18='基础设置'!$B$13,$D18="通用"),"是","可选")</f>
        <v/>
      </c>
      <c r="F18" s="4" t="inlineStr">
        <is>
          <t>必修</t>
        </is>
      </c>
      <c r="G18" s="4" t="inlineStr">
        <is>
          <t>识别异常并正确升级</t>
        </is>
      </c>
      <c r="H18" s="4" t="inlineStr">
        <is>
          <t>学习笔记/确认</t>
        </is>
      </c>
      <c r="I18" s="4" t="inlineStr">
        <is>
          <t>IT/行政</t>
        </is>
      </c>
      <c r="J18" s="4" t="n">
        <v>14</v>
      </c>
      <c r="K18" s="4" t="n">
        <v>20</v>
      </c>
      <c r="L18" s="4" t="inlineStr"/>
      <c r="M18" s="4" t="inlineStr">
        <is>
          <t>未开始</t>
        </is>
      </c>
      <c r="N18" s="4" t="inlineStr"/>
      <c r="O18" s="4" t="inlineStr"/>
      <c r="P18" s="4" t="inlineStr"/>
      <c r="Q18" s="4" t="inlineStr"/>
    </row>
    <row r="19" ht="24" customHeight="1">
      <c r="A19" s="4" t="inlineStr">
        <is>
          <t>T15</t>
        </is>
      </c>
      <c r="B19" s="4" t="inlineStr">
        <is>
          <t>知识沉淀与经验复盘</t>
        </is>
      </c>
      <c r="C19" s="4" t="inlineStr">
        <is>
          <t>知识管理</t>
        </is>
      </c>
      <c r="D19" s="4" t="inlineStr">
        <is>
          <t>通用</t>
        </is>
      </c>
      <c r="E19" s="4">
        <f>IF(OR($D19='基础设置'!$B$13,$D19="通用"),"是","可选")</f>
        <v/>
      </c>
      <c r="F19" s="4" t="inlineStr">
        <is>
          <t>选修</t>
        </is>
      </c>
      <c r="G19" s="4" t="inlineStr">
        <is>
          <t>将问题转化为团队资产</t>
        </is>
      </c>
      <c r="H19" s="4" t="inlineStr">
        <is>
          <t>学习笔记/确认</t>
        </is>
      </c>
      <c r="I19" s="4" t="inlineStr">
        <is>
          <t>新员工</t>
        </is>
      </c>
      <c r="J19" s="4" t="n">
        <v>15</v>
      </c>
      <c r="K19" s="4" t="n">
        <v>21</v>
      </c>
      <c r="L19" s="4" t="inlineStr"/>
      <c r="M19" s="4" t="inlineStr">
        <is>
          <t>未开始</t>
        </is>
      </c>
      <c r="N19" s="4" t="inlineStr"/>
      <c r="O19" s="4" t="inlineStr"/>
      <c r="P19" s="4" t="inlineStr"/>
      <c r="Q19" s="4" t="inlineStr"/>
    </row>
    <row r="20" ht="24" customHeight="1">
      <c r="A20" s="4" t="inlineStr">
        <is>
          <t>T16</t>
        </is>
      </c>
      <c r="B20" s="4" t="inlineStr">
        <is>
          <t>首个业务交付物</t>
        </is>
      </c>
      <c r="C20" s="4" t="inlineStr">
        <is>
          <t>业务产出</t>
        </is>
      </c>
      <c r="D20" s="4" t="inlineStr">
        <is>
          <t>通用</t>
        </is>
      </c>
      <c r="E20" s="4">
        <f>IF(OR($D20='基础设置'!$B$13,$D20="通用"),"是","可选")</f>
        <v/>
      </c>
      <c r="F20" s="4" t="inlineStr">
        <is>
          <t>必修</t>
        </is>
      </c>
      <c r="G20" s="4" t="inlineStr">
        <is>
          <t>形成首个业务交付物</t>
        </is>
      </c>
      <c r="H20" s="4" t="inlineStr">
        <is>
          <t>学习笔记/确认</t>
        </is>
      </c>
      <c r="I20" s="4" t="inlineStr">
        <is>
          <t>HR/人力</t>
        </is>
      </c>
      <c r="J20" s="4" t="n">
        <v>16</v>
      </c>
      <c r="K20" s="4" t="n">
        <v>22</v>
      </c>
      <c r="L20" s="4" t="inlineStr"/>
      <c r="M20" s="4" t="inlineStr">
        <is>
          <t>未开始</t>
        </is>
      </c>
      <c r="N20" s="4" t="inlineStr"/>
      <c r="O20" s="4" t="inlineStr"/>
      <c r="P20" s="4" t="inlineStr"/>
      <c r="Q20" s="4" t="inlineStr"/>
    </row>
    <row r="21" ht="24" customHeight="1">
      <c r="A21" s="4" t="inlineStr">
        <is>
          <t>T17</t>
        </is>
      </c>
      <c r="B21" s="4" t="inlineStr">
        <is>
          <t>30天成果复盘</t>
        </is>
      </c>
      <c r="C21" s="4" t="inlineStr">
        <is>
          <t>反馈与复盘</t>
        </is>
      </c>
      <c r="D21" s="4" t="inlineStr">
        <is>
          <t>通用</t>
        </is>
      </c>
      <c r="E21" s="4">
        <f>IF(OR($D21='基础设置'!$B$13,$D21="通用"),"是","可选")</f>
        <v/>
      </c>
      <c r="F21" s="4" t="inlineStr">
        <is>
          <t>必修</t>
        </is>
      </c>
      <c r="G21" s="4" t="inlineStr">
        <is>
          <t>复盘成果与短板</t>
        </is>
      </c>
      <c r="H21" s="4" t="inlineStr">
        <is>
          <t>学习笔记/确认</t>
        </is>
      </c>
      <c r="I21" s="4" t="inlineStr">
        <is>
          <t>直属经理</t>
        </is>
      </c>
      <c r="J21" s="4" t="n">
        <v>17</v>
      </c>
      <c r="K21" s="4" t="n">
        <v>23</v>
      </c>
      <c r="L21" s="4" t="inlineStr"/>
      <c r="M21" s="4" t="inlineStr">
        <is>
          <t>未开始</t>
        </is>
      </c>
      <c r="N21" s="4" t="inlineStr"/>
      <c r="O21" s="4" t="inlineStr"/>
      <c r="P21" s="4" t="inlineStr"/>
      <c r="Q21" s="4" t="inlineStr"/>
    </row>
    <row r="22" ht="24" customHeight="1">
      <c r="A22" s="4" t="inlineStr">
        <is>
          <t>T18</t>
        </is>
      </c>
      <c r="B22" s="4" t="inlineStr">
        <is>
          <t>60/90天行动计划</t>
        </is>
      </c>
      <c r="C22" s="4" t="inlineStr">
        <is>
          <t>反馈与复盘</t>
        </is>
      </c>
      <c r="D22" s="4" t="inlineStr">
        <is>
          <t>通用</t>
        </is>
      </c>
      <c r="E22" s="4">
        <f>IF(OR($D22='基础设置'!$B$13,$D22="通用"),"是","可选")</f>
        <v/>
      </c>
      <c r="F22" s="4" t="inlineStr">
        <is>
          <t>必修</t>
        </is>
      </c>
      <c r="G22" s="4" t="inlineStr">
        <is>
          <t>制定可执行成长计划</t>
        </is>
      </c>
      <c r="H22" s="4" t="inlineStr">
        <is>
          <t>学习笔记/确认</t>
        </is>
      </c>
      <c r="I22" s="4" t="inlineStr">
        <is>
          <t>带教人/导师</t>
        </is>
      </c>
      <c r="J22" s="4" t="n">
        <v>18</v>
      </c>
      <c r="K22" s="4" t="n">
        <v>24</v>
      </c>
      <c r="L22" s="4" t="inlineStr"/>
      <c r="M22" s="4" t="inlineStr">
        <is>
          <t>未开始</t>
        </is>
      </c>
      <c r="N22" s="4" t="inlineStr"/>
      <c r="O22" s="4" t="inlineStr"/>
      <c r="P22" s="4" t="inlineStr"/>
      <c r="Q22" s="4" t="inlineStr"/>
    </row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Q2"/>
    <mergeCell ref="A1:Q1"/>
  </mergeCells>
  <conditionalFormatting sqref="L5:L70">
    <cfRule type="cellIs" priority="1" operator="equal" dxfId="0">
      <formula>"已完成"</formula>
    </cfRule>
    <cfRule type="cellIs" priority="2" operator="equal" dxfId="1">
      <formula>"延期"</formula>
    </cfRule>
  </conditionalFormatting>
  <dataValidations count="3">
    <dataValidation sqref="M5:M22" showDropDown="0" showInputMessage="0" showErrorMessage="0" allowBlank="1" type="list">
      <formula1>='基础设置'!$E$5:$E$8</formula1>
    </dataValidation>
    <dataValidation sqref="I5:I22" showDropDown="0" showInputMessage="0" showErrorMessage="0" allowBlank="1" type="list">
      <formula1>='基础设置'!$G$5:$G$9</formula1>
    </dataValidation>
    <dataValidation sqref="D5:D22" showDropDown="0" showInputMessage="0" showErrorMessage="0" allowBlank="1" type="list">
      <formula1>='基础设置'!$H$5:$H$12</formula1>
    </dataValidation>
  </dataValidations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3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带教反馈与第30天评估</t>
        </is>
      </c>
    </row>
    <row r="2" ht="34" customHeight="1">
      <c r="A2" s="2" t="inlineStr">
        <is>
          <t>记录关键1:1、周复盘、能力评分和后续行动计划，帮助经理与带教人形成闭环。</t>
        </is>
      </c>
    </row>
    <row r="3" ht="24" customHeight="1"/>
    <row r="4" ht="24" customHeight="1">
      <c r="A4" s="7" t="inlineStr">
        <is>
          <t>带教/经理 Check-in 计划</t>
        </is>
      </c>
    </row>
    <row r="5" ht="24" customHeight="1">
      <c r="A5" s="3" t="inlineStr">
        <is>
          <t>节点</t>
        </is>
      </c>
      <c r="B5" s="3" t="inlineStr">
        <is>
          <t>日期</t>
        </is>
      </c>
      <c r="C5" s="3" t="inlineStr">
        <is>
          <t>会议主题</t>
        </is>
      </c>
      <c r="D5" s="3" t="inlineStr">
        <is>
          <t>建议议程</t>
        </is>
      </c>
      <c r="E5" s="3" t="inlineStr">
        <is>
          <t>负责人</t>
        </is>
      </c>
      <c r="F5" s="3" t="inlineStr">
        <is>
          <t>状态</t>
        </is>
      </c>
      <c r="G5" s="3" t="inlineStr">
        <is>
          <t>反馈摘要</t>
        </is>
      </c>
      <c r="H5" s="3" t="inlineStr">
        <is>
          <t>下一步行动</t>
        </is>
      </c>
    </row>
    <row r="6" ht="24" customHeight="1">
      <c r="A6" s="4" t="inlineStr">
        <is>
          <t>Day 1</t>
        </is>
      </c>
      <c r="B6" s="10">
        <f>'基础设置'!$B$9+0</f>
        <v/>
      </c>
      <c r="C6" s="4" t="inlineStr">
        <is>
          <t>欢迎入职与行政/IT开通</t>
        </is>
      </c>
      <c r="D6" s="4" t="inlineStr">
        <is>
          <t>账号设备开通并签收</t>
        </is>
      </c>
      <c r="E6" s="4" t="inlineStr">
        <is>
          <t>HR/人力</t>
        </is>
      </c>
      <c r="F6" s="4" t="inlineStr">
        <is>
          <t>已完成</t>
        </is>
      </c>
      <c r="G6" s="4" t="inlineStr"/>
      <c r="H6" s="4" t="inlineStr"/>
    </row>
    <row r="7" ht="24" customHeight="1">
      <c r="A7" s="4" t="inlineStr">
        <is>
          <t>Day 3</t>
        </is>
      </c>
      <c r="B7" s="10">
        <f>'基础设置'!$B$9+2</f>
        <v/>
      </c>
      <c r="C7" s="4" t="inlineStr">
        <is>
          <t>岗位职责与30天目标对齐</t>
        </is>
      </c>
      <c r="D7" s="4" t="inlineStr">
        <is>
          <t>完成合规测验或签署确认</t>
        </is>
      </c>
      <c r="E7" s="4" t="inlineStr">
        <is>
          <t>直属经理</t>
        </is>
      </c>
      <c r="F7" s="4" t="inlineStr">
        <is>
          <t>未开始</t>
        </is>
      </c>
      <c r="G7" s="4" t="inlineStr"/>
      <c r="H7" s="4" t="inlineStr"/>
    </row>
    <row r="8" ht="24" customHeight="1">
      <c r="A8" s="4" t="inlineStr">
        <is>
          <t>Day 5</t>
        </is>
      </c>
      <c r="B8" s="10">
        <f>'基础设置'!$B$9+4</f>
        <v/>
      </c>
      <c r="C8" s="4" t="inlineStr">
        <is>
          <t>第一周复盘</t>
        </is>
      </c>
      <c r="D8" s="4" t="inlineStr">
        <is>
          <t>完成系统操作演练</t>
        </is>
      </c>
      <c r="E8" s="4" t="inlineStr">
        <is>
          <t>带教人/导师</t>
        </is>
      </c>
      <c r="F8" s="4" t="inlineStr">
        <is>
          <t>未开始</t>
        </is>
      </c>
      <c r="G8" s="4" t="inlineStr"/>
      <c r="H8" s="4" t="inlineStr"/>
    </row>
    <row r="9" ht="24" customHeight="1">
      <c r="A9" s="4" t="inlineStr">
        <is>
          <t>Day 7</t>
        </is>
      </c>
      <c r="B9" s="10">
        <f>'基础设置'!$B$9+6</f>
        <v/>
      </c>
      <c r="C9" s="4" t="inlineStr">
        <is>
          <t>第一周复盘</t>
        </is>
      </c>
      <c r="D9" s="4" t="inlineStr">
        <is>
          <t>第2周评估完成</t>
        </is>
      </c>
      <c r="E9" s="4" t="inlineStr">
        <is>
          <t>IT/行政</t>
        </is>
      </c>
      <c r="F9" s="4" t="inlineStr">
        <is>
          <t>未开始</t>
        </is>
      </c>
      <c r="G9" s="4" t="inlineStr"/>
      <c r="H9" s="4" t="inlineStr"/>
    </row>
    <row r="10" ht="24" customHeight="1">
      <c r="A10" s="4" t="inlineStr">
        <is>
          <t>Day 14</t>
        </is>
      </c>
      <c r="B10" s="10">
        <f>'基础设置'!$B$9+13</f>
        <v/>
      </c>
      <c r="C10" s="4" t="inlineStr">
        <is>
          <t>第二周评估</t>
        </is>
      </c>
      <c r="D10" s="4" t="inlineStr">
        <is>
          <t>知识库条目完成</t>
        </is>
      </c>
      <c r="E10" s="4" t="inlineStr">
        <is>
          <t>新员工</t>
        </is>
      </c>
      <c r="F10" s="4" t="inlineStr">
        <is>
          <t>未开始</t>
        </is>
      </c>
      <c r="G10" s="4" t="inlineStr"/>
      <c r="H10" s="4" t="inlineStr"/>
    </row>
    <row r="11" ht="24" customHeight="1">
      <c r="A11" s="4" t="inlineStr">
        <is>
          <t>Day 21</t>
        </is>
      </c>
      <c r="B11" s="10">
        <f>'基础设置'!$B$9+20</f>
        <v/>
      </c>
      <c r="C11" s="4" t="inlineStr">
        <is>
          <t>第三周复盘</t>
        </is>
      </c>
      <c r="D11" s="4" t="inlineStr">
        <is>
          <t>质量和纠错速度达标</t>
        </is>
      </c>
      <c r="E11" s="4" t="inlineStr">
        <is>
          <t>HR/人力</t>
        </is>
      </c>
      <c r="F11" s="4" t="inlineStr">
        <is>
          <t>未开始</t>
        </is>
      </c>
      <c r="G11" s="4" t="inlineStr"/>
      <c r="H11" s="4" t="inlineStr"/>
    </row>
    <row r="12" ht="24" customHeight="1">
      <c r="A12" s="4" t="inlineStr">
        <is>
          <t>Day 30</t>
        </is>
      </c>
      <c r="B12" s="10">
        <f>'基础设置'!$B$9+29</f>
        <v/>
      </c>
      <c r="C12" s="4" t="inlineStr">
        <is>
          <t>第30天复盘</t>
        </is>
      </c>
      <c r="D12" s="4" t="inlineStr">
        <is>
          <t>后续目标责任到人</t>
        </is>
      </c>
      <c r="E12" s="4" t="inlineStr">
        <is>
          <t>直属经理</t>
        </is>
      </c>
      <c r="F12" s="4" t="inlineStr">
        <is>
          <t>未开始</t>
        </is>
      </c>
      <c r="G12" s="4" t="inlineStr"/>
      <c r="H12" s="4" t="inlineStr"/>
    </row>
    <row r="13" ht="24" customHeight="1">
      <c r="A13" s="4" t="n"/>
      <c r="B13" s="4" t="n"/>
      <c r="C13" s="4" t="n"/>
      <c r="D13" s="4" t="n"/>
      <c r="E13" s="4" t="n"/>
      <c r="F13" s="4" t="n"/>
      <c r="G13" s="4" t="n"/>
      <c r="H13" s="4" t="n"/>
    </row>
    <row r="14" ht="24" customHeight="1"/>
    <row r="15" ht="24" customHeight="1"/>
    <row r="16" ht="24" customHeight="1">
      <c r="A16" s="7" t="inlineStr">
        <is>
          <t>第30天评分</t>
        </is>
      </c>
    </row>
    <row r="17" ht="24" customHeight="1">
      <c r="A17" s="3" t="inlineStr">
        <is>
          <t>维度</t>
        </is>
      </c>
      <c r="B17" s="3" t="inlineStr">
        <is>
          <t>权重</t>
        </is>
      </c>
      <c r="C17" s="3" t="inlineStr">
        <is>
          <t>自评(1-5)</t>
        </is>
      </c>
      <c r="D17" s="3" t="inlineStr">
        <is>
          <t>带教评分(1-5)</t>
        </is>
      </c>
      <c r="E17" s="3" t="inlineStr">
        <is>
          <t>经理评分(1-5)</t>
        </is>
      </c>
      <c r="F17" s="3" t="inlineStr">
        <is>
          <t>加权得分</t>
        </is>
      </c>
      <c r="G17" s="3" t="inlineStr">
        <is>
          <t>验收标准</t>
        </is>
      </c>
      <c r="H17" s="3" t="inlineStr">
        <is>
          <t>下一步行动</t>
        </is>
      </c>
    </row>
    <row r="18" ht="24" customHeight="1">
      <c r="A18" s="4" t="inlineStr">
        <is>
          <t>文化融入</t>
        </is>
      </c>
      <c r="B18" s="4" t="n">
        <v>10</v>
      </c>
      <c r="C18" s="4" t="n">
        <v>3</v>
      </c>
      <c r="D18" s="4" t="n">
        <v>3</v>
      </c>
      <c r="E18" s="4" t="n">
        <v>3</v>
      </c>
      <c r="F18" s="4">
        <f>IFERROR(B18*AVERAGE(C18:E18)/5,0)</f>
        <v/>
      </c>
      <c r="G18" s="4" t="inlineStr">
        <is>
          <t>理解公司目标与关键联系人</t>
        </is>
      </c>
      <c r="H18" s="4" t="inlineStr"/>
    </row>
    <row r="19" ht="24" customHeight="1">
      <c r="A19" s="4" t="inlineStr">
        <is>
          <t>流程技能</t>
        </is>
      </c>
      <c r="B19" s="4" t="n">
        <v>20</v>
      </c>
      <c r="C19" s="4" t="n">
        <v>3</v>
      </c>
      <c r="D19" s="4" t="n">
        <v>3</v>
      </c>
      <c r="E19" s="4" t="n">
        <v>3</v>
      </c>
      <c r="F19" s="4">
        <f>IFERROR(B19*AVERAGE(C19:E19)/5,0)</f>
        <v/>
      </c>
      <c r="G19" s="4" t="inlineStr">
        <is>
          <t>能按SOP解释标准任务</t>
        </is>
      </c>
      <c r="H19" s="4" t="inlineStr"/>
    </row>
    <row r="20" ht="24" customHeight="1">
      <c r="A20" s="4" t="inlineStr">
        <is>
          <t>系统工具</t>
        </is>
      </c>
      <c r="B20" s="4" t="n">
        <v>20</v>
      </c>
      <c r="C20" s="4" t="n">
        <v>3</v>
      </c>
      <c r="D20" s="4" t="n">
        <v>3</v>
      </c>
      <c r="E20" s="4" t="n">
        <v>3</v>
      </c>
      <c r="F20" s="4">
        <f>IFERROR(B20*AVERAGE(C20:E20)/5,0)</f>
        <v/>
      </c>
      <c r="G20" s="4" t="inlineStr">
        <is>
          <t>独立使用办公与审批工具</t>
        </is>
      </c>
      <c r="H20" s="4" t="inlineStr"/>
    </row>
    <row r="21" ht="24" customHeight="1">
      <c r="A21" s="4" t="inlineStr">
        <is>
          <t>协作沟通</t>
        </is>
      </c>
      <c r="B21" s="4" t="n">
        <v>15</v>
      </c>
      <c r="C21" s="4" t="n">
        <v>3</v>
      </c>
      <c r="D21" s="4" t="n">
        <v>3</v>
      </c>
      <c r="E21" s="4" t="n">
        <v>3</v>
      </c>
      <c r="F21" s="4">
        <f>IFERROR(B21*AVERAGE(C21:E21)/5,0)</f>
        <v/>
      </c>
      <c r="G21" s="4" t="inlineStr">
        <is>
          <t>知道何时同步与升级</t>
        </is>
      </c>
      <c r="H21" s="4" t="inlineStr"/>
    </row>
    <row r="22" ht="24" customHeight="1">
      <c r="A22" s="4" t="inlineStr">
        <is>
          <t>业务产出</t>
        </is>
      </c>
      <c r="B22" s="4" t="n">
        <v>25</v>
      </c>
      <c r="C22" s="4" t="n">
        <v>3</v>
      </c>
      <c r="D22" s="4" t="n">
        <v>3</v>
      </c>
      <c r="E22" s="4" t="n">
        <v>3</v>
      </c>
      <c r="F22" s="4">
        <f>IFERROR(B22*AVERAGE(C22:E22)/5,0)</f>
        <v/>
      </c>
      <c r="G22" s="4" t="inlineStr">
        <is>
          <t>形成首个业务交付物</t>
        </is>
      </c>
      <c r="H22" s="4" t="inlineStr"/>
    </row>
    <row r="23" ht="24" customHeight="1">
      <c r="A23" s="4" t="inlineStr">
        <is>
          <t>后续行动计划</t>
        </is>
      </c>
      <c r="B23" s="4" t="n">
        <v>10</v>
      </c>
      <c r="C23" s="4" t="n">
        <v>3</v>
      </c>
      <c r="D23" s="4" t="n">
        <v>3</v>
      </c>
      <c r="E23" s="4" t="n">
        <v>3</v>
      </c>
      <c r="F23" s="4">
        <f>IFERROR(B23*AVERAGE(C23:E23)/5,0)</f>
        <v/>
      </c>
      <c r="G23" s="4" t="inlineStr">
        <is>
          <t>完成制度文化、系统工具、岗位流程与基础业务实操，达到可独立承接低风险任务的水平。</t>
        </is>
      </c>
      <c r="H23" s="4" t="inlineStr"/>
    </row>
    <row r="24" ht="24" customHeight="1"/>
    <row r="25" ht="24" customHeight="1">
      <c r="A25" s="7" t="inlineStr">
        <is>
          <t>后续行动计划</t>
        </is>
      </c>
    </row>
    <row r="26" ht="24" customHeight="1">
      <c r="A26" s="3" t="inlineStr">
        <is>
          <t>项目</t>
        </is>
      </c>
      <c r="B26" s="3" t="inlineStr">
        <is>
          <t>负责人</t>
        </is>
      </c>
      <c r="C26" s="3" t="inlineStr">
        <is>
          <t>截止日期</t>
        </is>
      </c>
      <c r="D26" s="3" t="inlineStr">
        <is>
          <t>状态</t>
        </is>
      </c>
      <c r="E26" s="3" t="inlineStr">
        <is>
          <t>下一步行动</t>
        </is>
      </c>
      <c r="F26" s="4" t="n"/>
      <c r="G26" s="4" t="n"/>
      <c r="H26" s="4" t="n"/>
    </row>
    <row r="27" ht="24" customHeight="1">
      <c r="A27" s="4" t="inlineStr">
        <is>
          <t>后续目标责任到人</t>
        </is>
      </c>
      <c r="B27" s="4" t="inlineStr">
        <is>
          <t>直属经理</t>
        </is>
      </c>
      <c r="C27" s="4">
        <f>TODAY()+7</f>
        <v/>
      </c>
      <c r="D27" s="4" t="inlineStr">
        <is>
          <t>未开始</t>
        </is>
      </c>
      <c r="E27" s="4" t="inlineStr">
        <is>
          <t>制定后续成长行动</t>
        </is>
      </c>
      <c r="F27" s="4" t="n"/>
      <c r="G27" s="4" t="n"/>
      <c r="H27" s="4" t="n"/>
    </row>
    <row r="28" ht="24" customHeight="1">
      <c r="A28" s="4" t="inlineStr">
        <is>
          <t>后续跟进资料齐备</t>
        </is>
      </c>
      <c r="B28" s="4" t="inlineStr">
        <is>
          <t>带教人/导师</t>
        </is>
      </c>
      <c r="C28" s="4">
        <f>TODAY()+14</f>
        <v/>
      </c>
      <c r="D28" s="4" t="inlineStr">
        <is>
          <t>未开始</t>
        </is>
      </c>
      <c r="E28" s="4" t="inlineStr">
        <is>
          <t>归档证据链接和学习笔记</t>
        </is>
      </c>
      <c r="F28" s="4" t="n"/>
      <c r="G28" s="4" t="n"/>
      <c r="H28" s="4" t="n"/>
    </row>
    <row r="29" ht="24" customHeight="1">
      <c r="A29" s="4" t="inlineStr">
        <is>
          <t>团队知识库更新</t>
        </is>
      </c>
      <c r="B29" s="4" t="inlineStr">
        <is>
          <t>IT/行政</t>
        </is>
      </c>
      <c r="C29" s="4">
        <f>TODAY()+21</f>
        <v/>
      </c>
      <c r="D29" s="4" t="inlineStr">
        <is>
          <t>未开始</t>
        </is>
      </c>
      <c r="E29" s="4" t="inlineStr">
        <is>
          <t>把常见问题转化为团队资产</t>
        </is>
      </c>
      <c r="F29" s="4" t="n"/>
      <c r="G29" s="4" t="n"/>
      <c r="H29" s="4" t="n"/>
    </row>
    <row r="30" ht="24" customHeight="1">
      <c r="A30" s="4" t="n"/>
      <c r="B30" s="4" t="n"/>
      <c r="C30" s="4" t="n"/>
      <c r="D30" s="4" t="n"/>
      <c r="E30" s="4" t="n"/>
      <c r="F30" s="4" t="n"/>
      <c r="G30" s="4" t="n"/>
      <c r="H30" s="4" t="n"/>
    </row>
    <row r="31" ht="24" customHeight="1">
      <c r="A31" s="4" t="n"/>
      <c r="B31" s="4" t="n"/>
      <c r="C31" s="4" t="n"/>
      <c r="D31" s="4" t="n"/>
      <c r="E31" s="4" t="n"/>
      <c r="F31" s="4" t="inlineStr">
        <is>
          <t>第30天评分</t>
        </is>
      </c>
      <c r="G31" s="6">
        <f>SUM(F18:F23)/100</f>
        <v/>
      </c>
      <c r="H31" s="4" t="n"/>
    </row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"已完成"</formula>
    </cfRule>
    <cfRule type="cellIs" priority="2" operator="equal" dxfId="1">
      <formula>"延期"</formula>
    </cfRule>
  </conditionalFormatting>
  <dataValidations count="2">
    <dataValidation sqref="F6:F13" showDropDown="0" showInputMessage="0" showErrorMessage="0" allowBlank="1" type="list">
      <formula1>='基础设置'!$E$5:$E$8</formula1>
    </dataValidation>
    <dataValidation sqref="D27:D30" showDropDown="0" showInputMessage="0" showErrorMessage="0" allowBlank="1" type="list">
      <formula1>='基础设置'!$E$5:$E$8</formula1>
    </dataValidation>
  </dataValidations>
  <pageMargins left="0.75" right="0.75" top="1" bottom="1" header="0.5" footer="0.5"/>
  <pageSetup orientation="landscape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角色场景库：可复制到计划中的场景化内容</t>
        </is>
      </c>
    </row>
    <row r="2" ht="34" customHeight="1">
      <c r="A2" s="2" t="inlineStr">
        <is>
          <t>按不同业务类型选择重点任务、系统、风险和衡量指标，帮助模板适配多公司、多岗位。</t>
        </is>
      </c>
    </row>
    <row r="3" ht="24" customHeight="1"/>
    <row r="4" ht="24" customHeight="1">
      <c r="A4" s="3" t="inlineStr">
        <is>
          <t>业务场景</t>
        </is>
      </c>
      <c r="B4" s="3" t="inlineStr">
        <is>
          <t>典型岗位</t>
        </is>
      </c>
      <c r="C4" s="3" t="inlineStr">
        <is>
          <t>前30天重点</t>
        </is>
      </c>
      <c r="D4" s="3" t="inlineStr">
        <is>
          <t>必备系统/工具</t>
        </is>
      </c>
      <c r="E4" s="3" t="inlineStr">
        <is>
          <t>关键风险</t>
        </is>
      </c>
      <c r="F4" s="3" t="inlineStr">
        <is>
          <t>推荐导师/协作对象</t>
        </is>
      </c>
      <c r="G4" s="3" t="inlineStr">
        <is>
          <t>示例衡量指标</t>
        </is>
      </c>
      <c r="H4" s="3" t="inlineStr">
        <is>
          <t>可复制任务示例</t>
        </is>
      </c>
    </row>
    <row r="5" ht="24" customHeight="1">
      <c r="A5" s="4" t="inlineStr">
        <is>
          <t>通用</t>
        </is>
      </c>
      <c r="B5" s="4" t="inlineStr">
        <is>
          <t>职能、运营、行政、人力、支持岗</t>
        </is>
      </c>
      <c r="C5" s="4" t="inlineStr">
        <is>
          <t>制度文化、岗位职责、系统工具、流程SOP、协作机制</t>
        </is>
      </c>
      <c r="D5" s="4" t="inlineStr">
        <is>
          <t>IM/邮箱/OA/知识库/审批系统</t>
        </is>
      </c>
      <c r="E5" s="4" t="inlineStr">
        <is>
          <t>账号权限缺失、职责边界不清、信息过载</t>
        </is>
      </c>
      <c r="F5" s="4" t="inlineStr">
        <is>
          <t>HRBP、直属经理、带教人、IT/行政</t>
        </is>
      </c>
      <c r="G5" s="4" t="inlineStr">
        <is>
          <t>计划完成率、培训通过率、带教评分、风险项数量</t>
        </is>
      </c>
      <c r="H5" s="4" t="inlineStr">
        <is>
          <t>梳理岗位RACI并完成一页业务理解笔记</t>
        </is>
      </c>
    </row>
    <row r="6" ht="24" customHeight="1">
      <c r="A6" s="4" t="inlineStr">
        <is>
          <t>销售/BD</t>
        </is>
      </c>
      <c r="B6" s="4" t="inlineStr">
        <is>
          <t>销售代表、客户经理、渠道经理</t>
        </is>
      </c>
      <c r="C6" s="4" t="inlineStr">
        <is>
          <t>产品价值、客户画像、CRM、跟进节奏、报价审批</t>
        </is>
      </c>
      <c r="D6" s="4" t="inlineStr">
        <is>
          <t>CRM、报价系统、合同系统、产品资料库</t>
        </is>
      </c>
      <c r="E6" s="4" t="inlineStr">
        <is>
          <t>客户信息不完整、承诺越权、报价流程错误</t>
        </is>
      </c>
      <c r="F6" s="4" t="inlineStr">
        <is>
          <t>销售经理、资深销售、售前/法务</t>
        </is>
      </c>
      <c r="G6" s="4" t="inlineStr">
        <is>
          <t>CRM记录完整率、模拟拜访评分、首个线索跟进质量</t>
        </is>
      </c>
      <c r="H6" s="4" t="inlineStr">
        <is>
          <t>完成一次客户跟进模拟并提交拜访复盘</t>
        </is>
      </c>
    </row>
    <row r="7" ht="24" customHeight="1">
      <c r="A7" s="4" t="inlineStr">
        <is>
          <t>客服/呼叫中心</t>
        </is>
      </c>
      <c r="B7" s="4" t="inlineStr">
        <is>
          <t>客服专员、售后支持、工单处理</t>
        </is>
      </c>
      <c r="C7" s="4" t="inlineStr">
        <is>
          <t>SLA、话术、工单流转、投诉升级、知识库检索</t>
        </is>
      </c>
      <c r="D7" s="4" t="inlineStr">
        <is>
          <t>工单系统、知识库、电话/在线客服系统</t>
        </is>
      </c>
      <c r="E7" s="4" t="inlineStr">
        <is>
          <t>响应超时、话术不一致、投诉升级延误</t>
        </is>
      </c>
      <c r="F7" s="4" t="inlineStr">
        <is>
          <t>客服主管、质检、资深客服</t>
        </is>
      </c>
      <c r="G7" s="4" t="inlineStr">
        <is>
          <t>工单正确率、SLA达成率、质检评分</t>
        </is>
      </c>
      <c r="H7" s="4" t="inlineStr">
        <is>
          <t>在监督下处理3个低风险工单并完成复盘</t>
        </is>
      </c>
    </row>
    <row r="8" ht="24" customHeight="1">
      <c r="A8" s="4" t="inlineStr">
        <is>
          <t>研发/技术</t>
        </is>
      </c>
      <c r="B8" s="4" t="inlineStr">
        <is>
          <t>开发工程师、测试、运维、数据工程师</t>
        </is>
      </c>
      <c r="C8" s="4" t="inlineStr">
        <is>
          <t>开发环境、代码规范、分支策略、CI/CD、安全开发</t>
        </is>
      </c>
      <c r="D8" s="4" t="inlineStr">
        <is>
          <t>代码仓库、CI/CD、缺陷系统、监控系统</t>
        </is>
      </c>
      <c r="E8" s="4" t="inlineStr">
        <is>
          <t>权限与环境问题、发布风险、安全漏洞</t>
        </is>
      </c>
      <c r="F8" s="4" t="inlineStr">
        <is>
          <t>技术导师、架构师、测试/运维伙伴</t>
        </is>
      </c>
      <c r="G8" s="4" t="inlineStr">
        <is>
          <t>PR质量、缺陷修复周期、文档完整度</t>
        </is>
      </c>
      <c r="H8" s="4" t="inlineStr">
        <is>
          <t>完成一次代码评审流程或修复一个低风险缺陷</t>
        </is>
      </c>
    </row>
    <row r="9" ht="24" customHeight="1">
      <c r="A9" s="4" t="inlineStr">
        <is>
          <t>产品/项目</t>
        </is>
      </c>
      <c r="B9" s="4" t="inlineStr">
        <is>
          <t>产品经理、项目经理、交付经理</t>
        </is>
      </c>
      <c r="C9" s="4" t="inlineStr">
        <is>
          <t>需求流程、用户故事、排期、风险清单、验收标准</t>
        </is>
      </c>
      <c r="D9" s="4" t="inlineStr">
        <is>
          <t>需求/项目管理工具、原型工具、会议纪要</t>
        </is>
      </c>
      <c r="E9" s="4" t="inlineStr">
        <is>
          <t>范围不清、需求遗漏、风险未提前暴露</t>
        </is>
      </c>
      <c r="F9" s="4" t="inlineStr">
        <is>
          <t>产品负责人、项目经理、业务方</t>
        </is>
      </c>
      <c r="G9" s="4" t="inlineStr">
        <is>
          <t>需求文档质量、风险识别数量、会议行动项闭环率</t>
        </is>
      </c>
      <c r="H9" s="4" t="inlineStr">
        <is>
          <t>拆解一个需求并输出验收标准与风险清单</t>
        </is>
      </c>
    </row>
    <row r="10" ht="24" customHeight="1">
      <c r="A10" s="4" t="inlineStr">
        <is>
          <t>运营/供应链</t>
        </is>
      </c>
      <c r="B10" s="4" t="inlineStr">
        <is>
          <t>运营专员、供应链、履约、数据运营</t>
        </is>
      </c>
      <c r="C10" s="4" t="inlineStr">
        <is>
          <t>SOP、指标口径、异常处理、报表分析、跨部门协同</t>
        </is>
      </c>
      <c r="D10" s="4" t="inlineStr">
        <is>
          <t>ERP/WMS/BI/排班或履约系统</t>
        </is>
      </c>
      <c r="E10" s="4" t="inlineStr">
        <is>
          <t>数据口径错误、异常升级延误、履约偏差</t>
        </is>
      </c>
      <c r="F10" s="4" t="inlineStr">
        <is>
          <t>运营经理、数据分析、仓配/客服伙伴</t>
        </is>
      </c>
      <c r="G10" s="4" t="inlineStr">
        <is>
          <t>报表准确率、异常处理时效、SOP遵守率</t>
        </is>
      </c>
      <c r="H10" s="4" t="inlineStr">
        <is>
          <t>分析一份运营报表并提出异常原因假设</t>
        </is>
      </c>
    </row>
    <row r="11" ht="24" customHeight="1">
      <c r="A11" s="4" t="inlineStr">
        <is>
          <t>门店/一线服务</t>
        </is>
      </c>
      <c r="B11" s="4" t="inlineStr">
        <is>
          <t>店员、收银、导购、现场服务</t>
        </is>
      </c>
      <c r="C11" s="4" t="inlineStr">
        <is>
          <t>服务标准、POS、陈列、库存、退换货、客诉处理</t>
        </is>
      </c>
      <c r="D11" s="4" t="inlineStr">
        <is>
          <t>POS、会员系统、库存系统、门店SOP</t>
        </is>
      </c>
      <c r="E11" s="4" t="inlineStr">
        <is>
          <t>收银差错、客诉升级、库存不准</t>
        </is>
      </c>
      <c r="F11" s="4" t="inlineStr">
        <is>
          <t>店长、资深店员、区域督导</t>
        </is>
      </c>
      <c r="G11" s="4" t="inlineStr">
        <is>
          <t>服务评分、交易准确率、盘点准确率</t>
        </is>
      </c>
      <c r="H11" s="4" t="inlineStr">
        <is>
          <t>完成一次服务接待模拟与POS演练</t>
        </is>
      </c>
    </row>
    <row r="12" ht="24" customHeight="1">
      <c r="A12" s="4" t="inlineStr">
        <is>
          <t>管理岗/转岗</t>
        </is>
      </c>
      <c r="B12" s="4" t="inlineStr">
        <is>
          <t>新任经理、内部晋升、团队负责人</t>
        </is>
      </c>
      <c r="C12" s="4" t="inlineStr">
        <is>
          <t>团队目标、管理节奏、绩效反馈、授权边界、跨部门协同</t>
        </is>
      </c>
      <c r="D12" s="4" t="inlineStr">
        <is>
          <t>绩效系统、项目看板、会议机制、团队仪表盘</t>
        </is>
      </c>
      <c r="E12" s="4" t="inlineStr">
        <is>
          <t>授权过度/不足、反馈不及时、目标未对齐</t>
        </is>
      </c>
      <c r="F12" s="4" t="inlineStr">
        <is>
          <t>上级经理、HRBP、同级管理者</t>
        </is>
      </c>
      <c r="G12" s="4" t="inlineStr">
        <is>
          <t>一对一完成率、目标对齐度、团队风险清单</t>
        </is>
      </c>
      <c r="H12" s="4" t="inlineStr">
        <is>
          <t>制定团队30天管理节奏并完成一次1:1反馈演练</t>
        </is>
      </c>
    </row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"已完成"</formula>
    </cfRule>
    <cfRule type="cellIs" priority="2" operator="equal" dxfId="1">
      <formula>"延期"</formula>
    </cfRule>
  </conditionalFormatting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新员工入职30天培训与带教计划模板</dc:title>
  <dcterms:created xmlns:dcterms="http://purl.org/dc/terms/" xmlns:xsi="http://www.w3.org/2001/XMLSchema-instance" xsi:type="dcterms:W3CDTF">2026-05-01T05:33:36Z</dcterms:created>
  <dcterms:modified xmlns:dcterms="http://purl.org/dc/terms/" xmlns:xsi="http://www.w3.org/2001/XMLSchema-instance" xsi:type="dcterms:W3CDTF">2026-05-01T05:33:36Z</dcterms:modified>
</cp:coreProperties>
</file>