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使用说明" sheetId="1" state="visible" r:id="rId1"/>
    <sheet xmlns:r="http://schemas.openxmlformats.org/officeDocument/2006/relationships" name="配置" sheetId="2" state="visible" r:id="rId2"/>
    <sheet xmlns:r="http://schemas.openxmlformats.org/officeDocument/2006/relationships" name="SOP总览" sheetId="3" state="visible" r:id="rId3"/>
    <sheet xmlns:r="http://schemas.openxmlformats.org/officeDocument/2006/relationships" name="场景流程库" sheetId="4" state="visible" r:id="rId4"/>
    <sheet xmlns:r="http://schemas.openxmlformats.org/officeDocument/2006/relationships" name="SLA与升级矩阵" sheetId="5" state="visible" r:id="rId5"/>
    <sheet xmlns:r="http://schemas.openxmlformats.org/officeDocument/2006/relationships" name="话术模板库" sheetId="6" state="visible" r:id="rId6"/>
    <sheet xmlns:r="http://schemas.openxmlformats.org/officeDocument/2006/relationships" name="工单台账" sheetId="7" state="visible" r:id="rId7"/>
    <sheet xmlns:r="http://schemas.openxmlformats.org/officeDocument/2006/relationships" name="质检评分表" sheetId="8" state="visible" r:id="rId8"/>
    <sheet xmlns:r="http://schemas.openxmlformats.org/officeDocument/2006/relationships" name="KPI看板" sheetId="9" state="visible" r:id="rId9"/>
    <sheet xmlns:r="http://schemas.openxmlformats.org/officeDocument/2006/relationships" name="版本记录" sheetId="10" state="visible" r:id="rId10"/>
    <sheet xmlns:r="http://schemas.openxmlformats.org/officeDocument/2006/relationships" name="来源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yyyy-mm-dd hh:mm"/>
    <numFmt numFmtId="166" formatCode="yyyy-mm-dd"/>
    <numFmt numFmtId="167" formatCode="0.0%"/>
  </numFmts>
  <fonts count="3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</fonts>
  <fills count="6">
    <fill>
      <patternFill/>
    </fill>
    <fill>
      <patternFill patternType="gray125"/>
    </fill>
    <fill>
      <patternFill patternType="solid">
        <fgColor rgb="001F4E5F"/>
      </patternFill>
    </fill>
    <fill>
      <patternFill patternType="solid">
        <fgColor rgb="00D9EAF2"/>
      </patternFill>
    </fill>
    <fill>
      <patternFill patternType="solid">
        <fgColor rgb="00FFF2CC"/>
      </patternFill>
    </fill>
    <fill>
      <patternFill patternType="solid">
        <fgColor rgb="00E7E6E6"/>
      </patternFill>
    </fill>
  </fills>
  <borders count="2">
    <border>
      <left/>
      <right/>
      <top/>
      <bottom/>
      <diagonal/>
    </border>
    <border>
      <bottom style="thin">
        <color rgb="00D9E2E7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2" fillId="3" borderId="1" applyAlignment="1" pivotButton="0" quotePrefix="0" xfId="0">
      <alignment vertical="top" wrapText="1"/>
    </xf>
    <xf numFmtId="0" fontId="2" fillId="4" borderId="1" applyAlignment="1" pivotButton="0" quotePrefix="0" xfId="0">
      <alignment vertical="top" wrapText="1"/>
    </xf>
    <xf numFmtId="0" fontId="0" fillId="4" borderId="0" pivotButton="0" quotePrefix="0" xfId="0"/>
    <xf numFmtId="0" fontId="0" fillId="4" borderId="1" applyAlignment="1" pivotButton="0" quotePrefix="0" xfId="0">
      <alignment vertical="top" wrapText="1"/>
    </xf>
    <xf numFmtId="165" fontId="2" fillId="4" borderId="1" applyAlignment="1" pivotButton="0" quotePrefix="0" xfId="0">
      <alignment vertical="top" wrapText="1"/>
    </xf>
    <xf numFmtId="0" fontId="2" fillId="5" borderId="1" applyAlignment="1" pivotButton="0" quotePrefix="0" xfId="0">
      <alignment vertical="top" wrapText="1"/>
    </xf>
    <xf numFmtId="165" fontId="0" fillId="4" borderId="1" applyAlignment="1" pivotButton="0" quotePrefix="0" xfId="0">
      <alignment vertical="top" wrapText="1"/>
    </xf>
    <xf numFmtId="0" fontId="0" fillId="5" borderId="1" applyAlignment="1" pivotButton="0" quotePrefix="0" xfId="0">
      <alignment vertical="top" wrapText="1"/>
    </xf>
    <xf numFmtId="166" fontId="0" fillId="4" borderId="1" applyAlignment="1" pivotButton="0" quotePrefix="0" xfId="0">
      <alignment vertical="top" wrapText="1"/>
    </xf>
    <xf numFmtId="0" fontId="0" fillId="5" borderId="0" pivotButton="0" quotePrefix="0" xfId="0"/>
    <xf numFmtId="167" fontId="2" fillId="3" borderId="1" applyAlignment="1" pivotButton="0" quotePrefix="0" xfId="0">
      <alignment vertical="top" wrapText="1"/>
    </xf>
    <xf numFmtId="167" fontId="0" fillId="4" borderId="1" applyAlignment="1" pivotButton="0" quotePrefix="0" xfId="0">
      <alignment vertical="top" wrapText="1"/>
    </xf>
    <xf numFmtId="164" fontId="2" fillId="4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业务场景工单分布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'KPI看板'!B11</f>
            </strRef>
          </tx>
          <spPr>
            <a:ln xmlns:a="http://schemas.openxmlformats.org/drawingml/2006/main">
              <a:prstDash val="solid"/>
            </a:ln>
          </spPr>
          <cat>
            <numRef>
              <f>'KPI看板'!$A$12:$A$23</f>
            </numRef>
          </cat>
          <val>
            <numRef>
              <f>'KPI看板'!$B$12:$B$23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工单状态分布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'KPI看板'!H11</f>
            </strRef>
          </tx>
          <spPr>
            <a:ln xmlns:a="http://schemas.openxmlformats.org/drawingml/2006/main">
              <a:prstDash val="solid"/>
            </a:ln>
          </spPr>
          <cat>
            <numRef>
              <f>'KPI看板'!$G$12:$G$19</f>
            </numRef>
          </cat>
          <val>
            <numRef>
              <f>'KPI看板'!$H$12:$H$19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25</row>
      <rowOff>0</rowOff>
    </from>
    <ext cx="504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25</row>
      <rowOff>0</rowOff>
    </from>
    <ext cx="504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</cols>
  <sheetData>
    <row r="1">
      <c r="A1" s="1" t="inlineStr">
        <is>
          <t>客户服务标准化操作模板</t>
        </is>
      </c>
      <c r="B1" s="1" t="n"/>
      <c r="C1" s="1" t="n"/>
      <c r="D1" s="1" t="n"/>
    </row>
    <row r="2">
      <c r="A2" s="2" t="inlineStr">
        <is>
          <t>用于统一客户服务流程、SLA、升级规则、话术、工单记录、质检和 KPI 复盘。</t>
        </is>
      </c>
      <c r="B2" s="2" t="n"/>
      <c r="C2" s="2" t="n"/>
      <c r="D2" s="2" t="n"/>
    </row>
    <row r="3">
      <c r="A3" s="2" t="n"/>
      <c r="B3" s="2" t="n"/>
      <c r="C3" s="2" t="n"/>
      <c r="D3" s="2" t="n"/>
    </row>
    <row r="4">
      <c r="A4" s="3" t="inlineStr">
        <is>
          <t>一、快速开始</t>
        </is>
      </c>
      <c r="B4" s="2" t="n"/>
      <c r="C4" s="2" t="n"/>
      <c r="D4" s="2" t="n"/>
    </row>
    <row r="5">
      <c r="A5" s="2" t="n"/>
      <c r="B5" s="2" t="n"/>
      <c r="C5" s="2" t="n"/>
      <c r="D5" s="2" t="n"/>
    </row>
    <row r="6">
      <c r="A6" s="4" t="inlineStr">
        <is>
          <t>步骤</t>
        </is>
      </c>
      <c r="B6" s="4" t="inlineStr">
        <is>
          <t>要做什么</t>
        </is>
      </c>
      <c r="C6" s="4" t="inlineStr">
        <is>
          <t>在哪个工作表完成</t>
        </is>
      </c>
      <c r="D6" s="4" t="inlineStr">
        <is>
          <t>产出</t>
        </is>
      </c>
      <c r="E6" s="5" t="n"/>
      <c r="F6" s="5" t="n"/>
      <c r="G6" s="5" t="n"/>
      <c r="H6" s="5" t="n"/>
    </row>
    <row r="7">
      <c r="A7" s="6" t="inlineStr">
        <is>
          <t>1</t>
        </is>
      </c>
      <c r="B7" s="6" t="inlineStr">
        <is>
          <t>设置渠道、优先级、状态、角色和场景</t>
        </is>
      </c>
      <c r="C7" s="6" t="inlineStr">
        <is>
          <t>配置</t>
        </is>
      </c>
      <c r="D7" s="6" t="inlineStr">
        <is>
          <t>统一下拉项</t>
        </is>
      </c>
      <c r="E7" s="5" t="n"/>
      <c r="F7" s="5" t="n"/>
      <c r="G7" s="5" t="n"/>
      <c r="H7" s="5" t="n"/>
    </row>
    <row r="8">
      <c r="A8" s="6" t="inlineStr">
        <is>
          <t>2</t>
        </is>
      </c>
      <c r="B8" s="6" t="inlineStr">
        <is>
          <t>确认响应时限和升级责任</t>
        </is>
      </c>
      <c r="C8" s="6" t="inlineStr">
        <is>
          <t>SLA与升级矩阵</t>
        </is>
      </c>
      <c r="D8" s="6" t="inlineStr">
        <is>
          <t>服务标准</t>
        </is>
      </c>
      <c r="E8" s="5" t="n"/>
      <c r="F8" s="5" t="n"/>
      <c r="G8" s="5" t="n"/>
      <c r="H8" s="5" t="n"/>
    </row>
    <row r="9">
      <c r="A9" s="6" t="inlineStr">
        <is>
          <t>3</t>
        </is>
      </c>
      <c r="B9" s="6" t="inlineStr">
        <is>
          <t>调整流程步骤和质检点</t>
        </is>
      </c>
      <c r="C9" s="6" t="inlineStr">
        <is>
          <t>SOP总览、场景流程库</t>
        </is>
      </c>
      <c r="D9" s="6" t="inlineStr">
        <is>
          <t>可培训流程</t>
        </is>
      </c>
      <c r="E9" s="5" t="n"/>
      <c r="F9" s="5" t="n"/>
      <c r="G9" s="5" t="n"/>
      <c r="H9" s="5" t="n"/>
    </row>
    <row r="10">
      <c r="A10" s="6" t="inlineStr">
        <is>
          <t>4</t>
        </is>
      </c>
      <c r="B10" s="6" t="inlineStr">
        <is>
          <t>登记请求并更新状态</t>
        </is>
      </c>
      <c r="C10" s="6" t="inlineStr">
        <is>
          <t>工单台账</t>
        </is>
      </c>
      <c r="D10" s="6" t="inlineStr">
        <is>
          <t>自动计算结果</t>
        </is>
      </c>
      <c r="E10" s="5" t="n"/>
      <c r="F10" s="5" t="n"/>
      <c r="G10" s="5" t="n"/>
      <c r="H10" s="5" t="n"/>
    </row>
    <row r="11">
      <c r="A11" s="4" t="inlineStr">
        <is>
          <t>5</t>
        </is>
      </c>
      <c r="B11" s="4" t="inlineStr">
        <is>
          <t>用质检和看板复盘</t>
        </is>
      </c>
      <c r="C11" s="4" t="inlineStr">
        <is>
          <t>质检评分表、KPI看板、版本记录</t>
        </is>
      </c>
      <c r="D11" s="4" t="inlineStr">
        <is>
          <t>持续改进</t>
        </is>
      </c>
      <c r="E11" s="5" t="n"/>
      <c r="F11" s="5" t="n"/>
      <c r="G11" s="5" t="n"/>
      <c r="H11" s="5" t="n"/>
    </row>
    <row r="12">
      <c r="A12" s="6" t="n"/>
      <c r="B12" s="6" t="n"/>
      <c r="C12" s="6" t="n"/>
      <c r="D12" s="6" t="n"/>
      <c r="E12" s="5" t="n"/>
      <c r="F12" s="5" t="n"/>
      <c r="G12" s="5" t="n"/>
      <c r="H12" s="5" t="n"/>
    </row>
    <row r="13">
      <c r="A13" s="6" t="inlineStr">
        <is>
          <t>二、模板包含的业务能力</t>
        </is>
      </c>
      <c r="B13" s="6" t="n"/>
      <c r="C13" s="6" t="n"/>
      <c r="D13" s="6" t="n"/>
      <c r="E13" s="5" t="n"/>
      <c r="F13" s="5" t="n"/>
      <c r="G13" s="5" t="n"/>
      <c r="H13" s="5" t="n"/>
    </row>
    <row r="14">
      <c r="A14" s="6" t="n"/>
      <c r="B14" s="6" t="n"/>
      <c r="C14" s="6" t="n"/>
      <c r="D14" s="6" t="n"/>
      <c r="E14" s="5" t="n"/>
      <c r="F14" s="5" t="n"/>
      <c r="G14" s="5" t="n"/>
      <c r="H14" s="5" t="n"/>
    </row>
    <row r="15">
      <c r="A15" s="6" t="inlineStr">
        <is>
          <t>模块</t>
        </is>
      </c>
      <c r="B15" s="6" t="inlineStr">
        <is>
          <t>核心用途</t>
        </is>
      </c>
      <c r="C15" s="6" t="inlineStr">
        <is>
          <t>适用场景示例</t>
        </is>
      </c>
      <c r="D15" s="6" t="n"/>
      <c r="E15" s="5" t="n"/>
      <c r="F15" s="5" t="n"/>
      <c r="G15" s="5" t="n"/>
      <c r="H15" s="5" t="n"/>
    </row>
    <row r="16">
      <c r="A16" s="6" t="inlineStr">
        <is>
          <t>SOP总览</t>
        </is>
      </c>
      <c r="B16" s="6" t="inlineStr">
        <is>
          <t>统一流程并保留记录</t>
        </is>
      </c>
      <c r="C16" s="6" t="inlineStr">
        <is>
          <t>日常运营、培训、复盘</t>
        </is>
      </c>
      <c r="D16" s="6" t="n"/>
      <c r="E16" s="5" t="n"/>
      <c r="F16" s="5" t="n"/>
      <c r="G16" s="5" t="n"/>
      <c r="H16" s="5" t="n"/>
    </row>
    <row r="17">
      <c r="A17" s="4" t="inlineStr">
        <is>
          <t>场景流程库</t>
        </is>
      </c>
      <c r="B17" s="4" t="inlineStr">
        <is>
          <t>统一流程并保留记录</t>
        </is>
      </c>
      <c r="C17" s="4" t="inlineStr">
        <is>
          <t>日常运营、培训、复盘</t>
        </is>
      </c>
      <c r="D17" s="6" t="n"/>
      <c r="E17" s="5" t="n"/>
      <c r="F17" s="5" t="n"/>
      <c r="G17" s="5" t="n"/>
      <c r="H17" s="5" t="n"/>
    </row>
    <row r="18">
      <c r="A18" s="6" t="inlineStr">
        <is>
          <t>SLA与升级矩阵</t>
        </is>
      </c>
      <c r="B18" s="6" t="inlineStr">
        <is>
          <t>统一流程并保留记录</t>
        </is>
      </c>
      <c r="C18" s="6" t="inlineStr">
        <is>
          <t>日常运营、培训、复盘</t>
        </is>
      </c>
      <c r="D18" s="6" t="n"/>
      <c r="E18" s="5" t="n"/>
      <c r="F18" s="5" t="n"/>
      <c r="G18" s="5" t="n"/>
      <c r="H18" s="5" t="n"/>
    </row>
    <row r="19">
      <c r="A19" s="6" t="inlineStr">
        <is>
          <t>话术模板库</t>
        </is>
      </c>
      <c r="B19" s="6" t="inlineStr">
        <is>
          <t>统一流程并保留记录</t>
        </is>
      </c>
      <c r="C19" s="6" t="inlineStr">
        <is>
          <t>日常运营、培训、复盘</t>
        </is>
      </c>
      <c r="D19" s="6" t="n"/>
      <c r="E19" s="5" t="n"/>
      <c r="F19" s="5" t="n"/>
      <c r="G19" s="5" t="n"/>
      <c r="H19" s="5" t="n"/>
    </row>
    <row r="20">
      <c r="A20" s="6" t="inlineStr">
        <is>
          <t>工单台账</t>
        </is>
      </c>
      <c r="B20" s="6" t="inlineStr">
        <is>
          <t>统一流程并保留记录</t>
        </is>
      </c>
      <c r="C20" s="6" t="inlineStr">
        <is>
          <t>日常运营、培训、复盘</t>
        </is>
      </c>
      <c r="D20" s="6" t="n"/>
      <c r="E20" s="5" t="n"/>
      <c r="F20" s="5" t="n"/>
      <c r="G20" s="5" t="n"/>
      <c r="H20" s="5" t="n"/>
    </row>
    <row r="21">
      <c r="A21" s="6" t="inlineStr">
        <is>
          <t>质检评分表</t>
        </is>
      </c>
      <c r="B21" s="6" t="inlineStr">
        <is>
          <t>统一流程并保留记录</t>
        </is>
      </c>
      <c r="C21" s="6" t="inlineStr">
        <is>
          <t>日常运营、培训、复盘</t>
        </is>
      </c>
      <c r="D21" s="6" t="n"/>
      <c r="E21" s="5" t="n"/>
      <c r="F21" s="5" t="n"/>
      <c r="G21" s="5" t="n"/>
      <c r="H21" s="5" t="n"/>
    </row>
    <row r="22">
      <c r="A22" s="6" t="inlineStr">
        <is>
          <t>KPI看板</t>
        </is>
      </c>
      <c r="B22" s="6" t="inlineStr">
        <is>
          <t>统一流程并保留记录</t>
        </is>
      </c>
      <c r="C22" s="6" t="inlineStr">
        <is>
          <t>日常运营、培训、复盘</t>
        </is>
      </c>
      <c r="D22" s="6" t="n"/>
      <c r="E22" s="5" t="n"/>
      <c r="F22" s="5" t="n"/>
      <c r="G22" s="5" t="n"/>
      <c r="H22" s="5" t="n"/>
    </row>
    <row r="23">
      <c r="A23" s="6" t="n"/>
      <c r="B23" s="6" t="n"/>
      <c r="C23" s="6" t="n"/>
      <c r="D23" s="6" t="n"/>
      <c r="E23" s="5" t="n"/>
      <c r="F23" s="5" t="n"/>
      <c r="G23" s="5" t="n"/>
      <c r="H23" s="5" t="n"/>
    </row>
    <row r="24">
      <c r="A24" s="6" t="n"/>
      <c r="B24" s="6" t="n"/>
      <c r="C24" s="6" t="n"/>
      <c r="D24" s="6" t="n"/>
      <c r="E24" s="5" t="n"/>
      <c r="F24" s="5" t="n"/>
      <c r="G24" s="5" t="n"/>
      <c r="H24" s="5" t="n"/>
    </row>
    <row r="25">
      <c r="A25" s="6" t="inlineStr">
        <is>
          <t>三、使用与维护建议</t>
        </is>
      </c>
      <c r="B25" s="6" t="n"/>
      <c r="C25" s="6" t="n"/>
      <c r="D25" s="6" t="n"/>
      <c r="E25" s="5" t="n"/>
      <c r="F25" s="5" t="n"/>
      <c r="G25" s="5" t="n"/>
      <c r="H25" s="5" t="n"/>
    </row>
    <row r="26">
      <c r="A26" s="6" t="n"/>
      <c r="B26" s="6" t="n"/>
      <c r="C26" s="6" t="n"/>
      <c r="D26" s="6" t="n"/>
      <c r="E26" s="5" t="n"/>
      <c r="F26" s="5" t="n"/>
      <c r="G26" s="5" t="n"/>
      <c r="H26" s="5" t="n"/>
    </row>
    <row r="27">
      <c r="A27" s="4" t="inlineStr">
        <is>
          <t>原则</t>
        </is>
      </c>
      <c r="B27" s="4" t="inlineStr">
        <is>
          <t>建议</t>
        </is>
      </c>
      <c r="C27" s="6" t="n"/>
      <c r="D27" s="6" t="n"/>
      <c r="E27" s="5" t="n"/>
      <c r="F27" s="5" t="n"/>
      <c r="G27" s="5" t="n"/>
      <c r="H27" s="5" t="n"/>
    </row>
    <row r="28">
      <c r="A28" s="6" t="inlineStr">
        <is>
          <t>标准化但不僵化</t>
        </is>
      </c>
      <c r="B28" s="6" t="inlineStr">
        <is>
          <t>保留统一步骤、SLA和记录字段。</t>
        </is>
      </c>
      <c r="C28" s="6" t="n"/>
      <c r="D28" s="6" t="n"/>
      <c r="E28" s="5" t="n"/>
      <c r="F28" s="5" t="n"/>
      <c r="G28" s="5" t="n"/>
      <c r="H28" s="5" t="n"/>
    </row>
    <row r="29">
      <c r="A29" s="6" t="inlineStr">
        <is>
          <t>流程要能被追踪</t>
        </is>
      </c>
      <c r="B29" s="6" t="inlineStr">
        <is>
          <t>每个步骤都要留下可观察输出。</t>
        </is>
      </c>
      <c r="C29" s="6" t="n"/>
      <c r="D29" s="6" t="n"/>
      <c r="E29" s="5" t="n"/>
      <c r="F29" s="5" t="n"/>
      <c r="G29" s="5" t="n"/>
      <c r="H29" s="5" t="n"/>
    </row>
    <row r="30">
      <c r="A30" s="6" t="inlineStr">
        <is>
          <t>升级要有证据</t>
        </is>
      </c>
      <c r="B30" s="6" t="inlineStr">
        <is>
          <t>升级前记录诉求、动作、卡点和风险。</t>
        </is>
      </c>
      <c r="C30" s="6" t="n"/>
      <c r="D30" s="6" t="n"/>
      <c r="E30" s="5" t="n"/>
      <c r="F30" s="5" t="n"/>
      <c r="G30" s="5" t="n"/>
      <c r="H30" s="5" t="n"/>
    </row>
    <row r="31">
      <c r="A31" s="6" t="inlineStr">
        <is>
          <t>话术要可替换</t>
        </is>
      </c>
      <c r="B31" s="6" t="inlineStr">
        <is>
          <t>产品、订单、时限和补偿用变量维护。</t>
        </is>
      </c>
      <c r="C31" s="6" t="n"/>
      <c r="D31" s="6" t="n"/>
      <c r="E31" s="5" t="n"/>
      <c r="F31" s="5" t="n"/>
      <c r="G31" s="5" t="n"/>
      <c r="H31" s="5" t="n"/>
    </row>
    <row r="32">
      <c r="A32" s="6" t="inlineStr">
        <is>
          <t>持续复盘</t>
        </is>
      </c>
      <c r="B32" s="6" t="inlineStr">
        <is>
          <t>每月复盘超时、重复来询和低分项。</t>
        </is>
      </c>
      <c r="C32" s="6" t="n"/>
      <c r="D32" s="6" t="n"/>
      <c r="E32" s="5" t="n"/>
      <c r="F32" s="5" t="n"/>
      <c r="G32" s="5" t="n"/>
      <c r="H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</cols>
  <sheetData>
    <row r="1">
      <c r="A1" s="1" t="inlineStr">
        <is>
          <t>版本记录</t>
        </is>
      </c>
      <c r="B1" s="1" t="n"/>
      <c r="C1" s="1" t="n"/>
      <c r="D1" s="1" t="n"/>
      <c r="E1" s="1" t="n"/>
      <c r="F1" s="1" t="n"/>
      <c r="G1" s="1" t="n"/>
    </row>
    <row r="2">
      <c r="A2" s="2" t="inlineStr">
        <is>
          <t>记录修订、审核、生效和废止。</t>
        </is>
      </c>
      <c r="B2" s="2" t="n"/>
      <c r="C2" s="2" t="n"/>
      <c r="D2" s="2" t="n"/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>
      <c r="A4" s="2" t="n"/>
      <c r="B4" s="2" t="n"/>
      <c r="C4" s="2" t="n"/>
      <c r="D4" s="2" t="n"/>
      <c r="E4" s="2" t="n"/>
      <c r="F4" s="2" t="n"/>
      <c r="G4" s="2" t="n"/>
    </row>
    <row r="5">
      <c r="A5" s="3" t="inlineStr">
        <is>
          <t>版本号</t>
        </is>
      </c>
      <c r="B5" s="3" t="inlineStr">
        <is>
          <t>修订日期</t>
        </is>
      </c>
      <c r="C5" s="3" t="inlineStr">
        <is>
          <t>修改内容</t>
        </is>
      </c>
      <c r="D5" s="3" t="inlineStr">
        <is>
          <t>修订人</t>
        </is>
      </c>
      <c r="E5" s="3" t="inlineStr">
        <is>
          <t>审核人</t>
        </is>
      </c>
      <c r="F5" s="3" t="inlineStr">
        <is>
          <t>生效日期</t>
        </is>
      </c>
      <c r="G5" s="3" t="inlineStr">
        <is>
          <t>状态</t>
        </is>
      </c>
    </row>
    <row r="6">
      <c r="A6" s="4" t="inlineStr">
        <is>
          <t>v1.0</t>
        </is>
      </c>
      <c r="B6" s="15" t="n">
        <v>46143</v>
      </c>
      <c r="C6" s="4" t="inlineStr">
        <is>
          <t>初始模板：包含配置、SOP、流程、SLA、话术、台账、质检和KPI</t>
        </is>
      </c>
      <c r="D6" s="4" t="inlineStr">
        <is>
          <t>模板创建</t>
        </is>
      </c>
      <c r="E6" s="4" t="inlineStr">
        <is>
          <t>运营负责人</t>
        </is>
      </c>
      <c r="F6" s="15" t="n">
        <v>46143</v>
      </c>
      <c r="G6" s="4" t="inlineStr">
        <is>
          <t>生效</t>
        </is>
      </c>
      <c r="H6" s="5" t="n"/>
    </row>
    <row r="7">
      <c r="A7" s="5" t="n"/>
      <c r="B7" s="5" t="n"/>
      <c r="C7" s="5" t="n"/>
      <c r="D7" s="5" t="n"/>
      <c r="E7" s="5" t="n"/>
      <c r="F7" s="5" t="n"/>
      <c r="G7" s="5" t="n"/>
      <c r="H7" s="5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</row>
    <row r="9">
      <c r="A9" s="5" t="n"/>
      <c r="B9" s="5" t="n"/>
      <c r="C9" s="5" t="n"/>
      <c r="D9" s="5" t="n"/>
      <c r="E9" s="5" t="n"/>
      <c r="F9" s="5" t="n"/>
      <c r="G9" s="5" t="n"/>
      <c r="H9" s="5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</row>
    <row r="11">
      <c r="A11" s="5" t="n"/>
      <c r="B11" s="5" t="n"/>
      <c r="C11" s="5" t="n"/>
      <c r="D11" s="5" t="n"/>
      <c r="E11" s="5" t="n"/>
      <c r="F11" s="5" t="n"/>
      <c r="G11" s="5" t="n"/>
      <c r="H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</cols>
  <sheetData>
    <row r="1">
      <c r="A1" s="1" t="inlineStr">
        <is>
          <t>来源与适配说明</t>
        </is>
      </c>
      <c r="B1" s="1" t="n"/>
      <c r="C1" s="1" t="n"/>
      <c r="D1" s="1" t="n"/>
    </row>
    <row r="2">
      <c r="A2" s="2" t="inlineStr">
        <is>
          <t>实际落地时请以公司政策、合同SLA和当地法规为准。</t>
        </is>
      </c>
      <c r="B2" s="2" t="n"/>
      <c r="C2" s="2" t="n"/>
      <c r="D2" s="2" t="n"/>
    </row>
    <row r="3">
      <c r="A3" s="2" t="n"/>
      <c r="B3" s="2" t="n"/>
      <c r="C3" s="2" t="n"/>
      <c r="D3" s="2" t="n"/>
    </row>
    <row r="4">
      <c r="A4" s="2" t="n"/>
      <c r="B4" s="2" t="n"/>
      <c r="C4" s="2" t="n"/>
      <c r="D4" s="2" t="n"/>
    </row>
    <row r="5">
      <c r="A5" s="3" t="inlineStr">
        <is>
          <t>来源类型</t>
        </is>
      </c>
      <c r="B5" s="3" t="inlineStr">
        <is>
          <t>URL</t>
        </is>
      </c>
      <c r="C5" s="3" t="inlineStr">
        <is>
          <t>用途</t>
        </is>
      </c>
      <c r="D5" s="3" t="inlineStr">
        <is>
          <t>备注</t>
        </is>
      </c>
    </row>
    <row r="6">
      <c r="A6" s="4" t="inlineStr">
        <is>
          <t>用户提供页面</t>
        </is>
      </c>
      <c r="B6" s="4" t="inlineStr">
        <is>
          <t>http://localhost:2020/zh/excel-templates/service-operations/customer-service-sop/</t>
        </is>
      </c>
      <c r="C6" s="4" t="inlineStr">
        <is>
          <t>原始需求页面</t>
        </is>
      </c>
      <c r="D6" s="4" t="inlineStr">
        <is>
          <t>保留地址便于内部核对</t>
        </is>
      </c>
      <c r="E6" s="5" t="n"/>
      <c r="F6" s="5" t="n"/>
      <c r="G6" s="5" t="n"/>
      <c r="H6" s="5" t="n"/>
    </row>
    <row r="7">
      <c r="A7" s="6" t="inlineStr">
        <is>
          <t>公开参考</t>
        </is>
      </c>
      <c r="B7" s="6" t="inlineStr">
        <is>
          <t>https://scribe.com/library/customer-service-sop-template</t>
        </is>
      </c>
      <c r="C7" s="6" t="inlineStr">
        <is>
          <t>客户服务SOP结构参考</t>
        </is>
      </c>
      <c r="D7" s="6" t="inlineStr">
        <is>
          <t>用于设计目的、步骤、责任和指标</t>
        </is>
      </c>
      <c r="E7" s="5" t="n"/>
      <c r="F7" s="5" t="n"/>
      <c r="G7" s="5" t="n"/>
      <c r="H7" s="5" t="n"/>
    </row>
    <row r="8">
      <c r="A8" s="6" t="inlineStr">
        <is>
          <t>公开参考</t>
        </is>
      </c>
      <c r="B8" s="6" t="inlineStr">
        <is>
          <t>https://www.cascade.app/google-sheet-templates/customer-service-standard-operating-procedure-template</t>
        </is>
      </c>
      <c r="C8" s="6" t="inlineStr">
        <is>
          <t>客户服务SOP结构参考</t>
        </is>
      </c>
      <c r="D8" s="6" t="inlineStr">
        <is>
          <t>用于设计目的、步骤、责任和指标</t>
        </is>
      </c>
      <c r="E8" s="5" t="n"/>
      <c r="F8" s="5" t="n"/>
      <c r="G8" s="5" t="n"/>
      <c r="H8" s="5" t="n"/>
    </row>
    <row r="9">
      <c r="A9" s="6" t="inlineStr">
        <is>
          <t>公开参考</t>
        </is>
      </c>
      <c r="B9" s="6" t="inlineStr">
        <is>
          <t>https://creately.com/guides/sop-template-examples/</t>
        </is>
      </c>
      <c r="C9" s="6" t="inlineStr">
        <is>
          <t>客户服务SOP结构参考</t>
        </is>
      </c>
      <c r="D9" s="6" t="inlineStr">
        <is>
          <t>用于设计目的、步骤、责任和指标</t>
        </is>
      </c>
      <c r="E9" s="5" t="n"/>
      <c r="F9" s="5" t="n"/>
      <c r="G9" s="5" t="n"/>
      <c r="H9" s="5" t="n"/>
    </row>
    <row r="10">
      <c r="A10" s="6" t="inlineStr">
        <is>
          <t>公开参考</t>
        </is>
      </c>
      <c r="B10" s="6" t="inlineStr">
        <is>
          <t>https://templatelab.com/sop-templates/</t>
        </is>
      </c>
      <c r="C10" s="6" t="inlineStr">
        <is>
          <t>客户服务SOP结构参考</t>
        </is>
      </c>
      <c r="D10" s="6" t="inlineStr">
        <is>
          <t>用于设计目的、步骤、责任和指标</t>
        </is>
      </c>
      <c r="E10" s="5" t="n"/>
      <c r="F10" s="5" t="n"/>
      <c r="G10" s="5" t="n"/>
      <c r="H10" s="5" t="n"/>
    </row>
    <row r="11">
      <c r="A11" s="5" t="n"/>
      <c r="B11" s="5" t="n"/>
      <c r="C11" s="5" t="n"/>
      <c r="D11" s="5" t="n"/>
      <c r="E11" s="5" t="n"/>
      <c r="F11" s="5" t="n"/>
      <c r="G11" s="5" t="n"/>
      <c r="H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  <col width="18" customWidth="1" min="9" max="9"/>
    <col width="18" customWidth="1" min="10" max="10"/>
    <col width="18" customWidth="1" min="11" max="11"/>
    <col width="18" customWidth="1" min="12" max="12"/>
  </cols>
  <sheetData>
    <row r="1">
      <c r="A1" s="1" t="inlineStr">
        <is>
          <t>配置中心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>
      <c r="A2" s="2" t="inlineStr">
        <is>
          <t>维护下拉项，减少录入差异。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</row>
    <row r="4">
      <c r="A4" s="3" t="inlineStr">
        <is>
          <t>业务场景</t>
        </is>
      </c>
      <c r="B4" s="3" t="inlineStr">
        <is>
          <t>服务渠道</t>
        </is>
      </c>
      <c r="C4" s="3" t="inlineStr">
        <is>
          <t>优先级</t>
        </is>
      </c>
      <c r="D4" s="3" t="inlineStr">
        <is>
          <t>工单状态</t>
        </is>
      </c>
      <c r="E4" s="3" t="inlineStr">
        <is>
          <t>角色/责任人</t>
        </is>
      </c>
      <c r="F4" s="3" t="inlineStr">
        <is>
          <t>升级级别</t>
        </is>
      </c>
      <c r="G4" s="3" t="inlineStr">
        <is>
          <t>质检评分</t>
        </is>
      </c>
      <c r="H4" s="3" t="inlineStr">
        <is>
          <t>服务情绪</t>
        </is>
      </c>
      <c r="I4" s="3" t="inlineStr">
        <is>
          <t>客户类型</t>
        </is>
      </c>
      <c r="J4" s="3" t="inlineStr">
        <is>
          <t>解决结果</t>
        </is>
      </c>
      <c r="K4" s="3" t="inlineStr">
        <is>
          <t>语言/触点</t>
        </is>
      </c>
      <c r="L4" s="3" t="inlineStr">
        <is>
          <t>版本状态</t>
        </is>
      </c>
    </row>
    <row r="5">
      <c r="A5" s="3" t="inlineStr">
        <is>
          <t>售前咨询</t>
        </is>
      </c>
      <c r="B5" s="3" t="inlineStr">
        <is>
          <t>电话</t>
        </is>
      </c>
      <c r="C5" s="3" t="inlineStr">
        <is>
          <t>P0紧急</t>
        </is>
      </c>
      <c r="D5" s="3" t="inlineStr">
        <is>
          <t>新建</t>
        </is>
      </c>
      <c r="E5" s="3" t="inlineStr">
        <is>
          <t>一线客服</t>
        </is>
      </c>
      <c r="F5" s="3" t="inlineStr">
        <is>
          <t>L0 无</t>
        </is>
      </c>
      <c r="G5" s="3" t="inlineStr">
        <is>
          <t>1</t>
        </is>
      </c>
      <c r="H5" s="3" t="inlineStr">
        <is>
          <t>积极</t>
        </is>
      </c>
      <c r="I5" s="3" t="inlineStr">
        <is>
          <t>普通客户</t>
        </is>
      </c>
      <c r="J5" s="3" t="inlineStr">
        <is>
          <t>已解决</t>
        </is>
      </c>
      <c r="K5" s="3" t="inlineStr">
        <is>
          <t>电话口径</t>
        </is>
      </c>
      <c r="L5" s="3" t="inlineStr">
        <is>
          <t>草稿</t>
        </is>
      </c>
    </row>
    <row r="6">
      <c r="A6" s="4" t="inlineStr">
        <is>
          <t>订单/账户查询</t>
        </is>
      </c>
      <c r="B6" s="4" t="inlineStr">
        <is>
          <t>在线聊天</t>
        </is>
      </c>
      <c r="C6" s="4" t="inlineStr">
        <is>
          <t>P1高</t>
        </is>
      </c>
      <c r="D6" s="4" t="inlineStr">
        <is>
          <t>已分派</t>
        </is>
      </c>
      <c r="E6" s="4" t="inlineStr">
        <is>
          <t>二线支持</t>
        </is>
      </c>
      <c r="F6" s="4" t="inlineStr">
        <is>
          <t>L1 班长</t>
        </is>
      </c>
      <c r="G6" s="4" t="inlineStr">
        <is>
          <t>2</t>
        </is>
      </c>
      <c r="H6" s="4" t="inlineStr">
        <is>
          <t>中性</t>
        </is>
      </c>
      <c r="I6" s="4" t="inlineStr">
        <is>
          <t>VIP客户</t>
        </is>
      </c>
      <c r="J6" s="4" t="inlineStr">
        <is>
          <t>部分解决</t>
        </is>
      </c>
      <c r="K6" s="3" t="inlineStr">
        <is>
          <t>聊天口径</t>
        </is>
      </c>
      <c r="L6" s="3" t="inlineStr">
        <is>
          <t>待审核</t>
        </is>
      </c>
    </row>
    <row r="7">
      <c r="A7" s="6" t="inlineStr">
        <is>
          <t>物流/交付异常</t>
        </is>
      </c>
      <c r="B7" s="6" t="inlineStr">
        <is>
          <t>邮件</t>
        </is>
      </c>
      <c r="C7" s="6" t="inlineStr">
        <is>
          <t>P2中</t>
        </is>
      </c>
      <c r="D7" s="6" t="inlineStr">
        <is>
          <t>处理中</t>
        </is>
      </c>
      <c r="E7" s="6" t="inlineStr">
        <is>
          <t>班长/主管</t>
        </is>
      </c>
      <c r="F7" s="6" t="inlineStr">
        <is>
          <t>L2 专家/职能</t>
        </is>
      </c>
      <c r="G7" s="6" t="inlineStr">
        <is>
          <t>3</t>
        </is>
      </c>
      <c r="H7" s="6" t="inlineStr">
        <is>
          <t>不满</t>
        </is>
      </c>
      <c r="I7" s="6" t="inlineStr">
        <is>
          <t>企业客户</t>
        </is>
      </c>
      <c r="J7" s="6" t="inlineStr">
        <is>
          <t>待客户确认</t>
        </is>
      </c>
      <c r="K7" s="2" t="inlineStr">
        <is>
          <t>邮件口径</t>
        </is>
      </c>
      <c r="L7" s="2" t="inlineStr">
        <is>
          <t>生效</t>
        </is>
      </c>
    </row>
    <row r="8">
      <c r="A8" s="6" t="inlineStr">
        <is>
          <t>技术支持</t>
        </is>
      </c>
      <c r="B8" s="6" t="inlineStr">
        <is>
          <t>工单系统</t>
        </is>
      </c>
      <c r="C8" s="6" t="inlineStr">
        <is>
          <t>P3低</t>
        </is>
      </c>
      <c r="D8" s="6" t="inlineStr">
        <is>
          <t>等待客户</t>
        </is>
      </c>
      <c r="E8" s="6" t="inlineStr">
        <is>
          <t>质检</t>
        </is>
      </c>
      <c r="F8" s="6" t="inlineStr">
        <is>
          <t>L3 管理层</t>
        </is>
      </c>
      <c r="G8" s="6" t="inlineStr">
        <is>
          <t>4</t>
        </is>
      </c>
      <c r="H8" s="6" t="inlineStr">
        <is>
          <t>愤怒</t>
        </is>
      </c>
      <c r="I8" s="6" t="inlineStr">
        <is>
          <t>渠道伙伴</t>
        </is>
      </c>
      <c r="J8" s="6" t="inlineStr">
        <is>
          <t>转二线</t>
        </is>
      </c>
      <c r="K8" s="2" t="inlineStr">
        <is>
          <t>社媒公开回复</t>
        </is>
      </c>
      <c r="L8" s="2" t="inlineStr">
        <is>
          <t>已废止</t>
        </is>
      </c>
    </row>
    <row r="9">
      <c r="A9" s="6" t="inlineStr">
        <is>
          <t>投诉与服务补救</t>
        </is>
      </c>
      <c r="B9" s="6" t="inlineStr">
        <is>
          <t>社交媒体</t>
        </is>
      </c>
      <c r="C9" s="6" t="inlineStr">
        <is>
          <t>P4观察</t>
        </is>
      </c>
      <c r="D9" s="6" t="inlineStr">
        <is>
          <t>已升级</t>
        </is>
      </c>
      <c r="E9" s="6" t="inlineStr">
        <is>
          <t>客户成功经理</t>
        </is>
      </c>
      <c r="F9" s="6" t="inlineStr">
        <is>
          <t>L4 重大事件小组</t>
        </is>
      </c>
      <c r="G9" s="6" t="inlineStr">
        <is>
          <t>5</t>
        </is>
      </c>
      <c r="H9" s="6" t="inlineStr">
        <is>
          <t>焦虑</t>
        </is>
      </c>
      <c r="I9" s="6" t="inlineStr">
        <is>
          <t>潜在客户</t>
        </is>
      </c>
      <c r="J9" s="6" t="inlineStr">
        <is>
          <t>转退款/账单</t>
        </is>
      </c>
      <c r="K9" s="2" t="inlineStr">
        <is>
          <t>短信/站内信</t>
        </is>
      </c>
      <c r="L9" s="2" t="n"/>
    </row>
    <row r="10">
      <c r="A10" s="6" t="inlineStr">
        <is>
          <t>退款/退换/取消</t>
        </is>
      </c>
      <c r="B10" s="6" t="inlineStr">
        <is>
          <t>门店/现场</t>
        </is>
      </c>
      <c r="C10" s="6" t="n"/>
      <c r="D10" s="6" t="inlineStr">
        <is>
          <t>待质检</t>
        </is>
      </c>
      <c r="E10" s="6" t="inlineStr">
        <is>
          <t>财务/账单</t>
        </is>
      </c>
      <c r="F10" s="6" t="n"/>
      <c r="G10" s="6" t="n"/>
      <c r="H10" s="6" t="inlineStr">
        <is>
          <t>高风险</t>
        </is>
      </c>
      <c r="I10" s="6" t="inlineStr">
        <is>
          <t>内部客户</t>
        </is>
      </c>
      <c r="J10" s="6" t="inlineStr">
        <is>
          <t>无法复现</t>
        </is>
      </c>
      <c r="K10" s="2" t="inlineStr">
        <is>
          <t>回访话术</t>
        </is>
      </c>
      <c r="L10" s="2" t="n"/>
    </row>
    <row r="11">
      <c r="A11" s="4" t="inlineStr">
        <is>
          <t>账单/发票/付款</t>
        </is>
      </c>
      <c r="B11" s="4" t="inlineStr">
        <is>
          <t>自助服务</t>
        </is>
      </c>
      <c r="C11" s="6" t="n"/>
      <c r="D11" s="4" t="inlineStr">
        <is>
          <t>已关闭</t>
        </is>
      </c>
      <c r="E11" s="4" t="inlineStr">
        <is>
          <t>物流/履约</t>
        </is>
      </c>
      <c r="F11" s="6" t="n"/>
      <c r="G11" s="6" t="n"/>
      <c r="H11" s="6" t="n"/>
      <c r="I11" s="6" t="n"/>
      <c r="J11" s="4" t="inlineStr">
        <is>
          <t>不予受理</t>
        </is>
      </c>
      <c r="K11" s="2" t="n"/>
      <c r="L11" s="2" t="n"/>
    </row>
    <row r="12">
      <c r="A12" s="6" t="inlineStr">
        <is>
          <t>VIP/重点客户升级</t>
        </is>
      </c>
      <c r="B12" s="6" t="inlineStr">
        <is>
          <t>销售/客户经理转入</t>
        </is>
      </c>
      <c r="C12" s="6" t="n"/>
      <c r="D12" s="6" t="inlineStr">
        <is>
          <t>重开</t>
        </is>
      </c>
      <c r="E12" s="6" t="inlineStr">
        <is>
          <t>技术/产品</t>
        </is>
      </c>
      <c r="F12" s="6" t="n"/>
      <c r="G12" s="6" t="n"/>
      <c r="H12" s="6" t="n"/>
      <c r="I12" s="6" t="n"/>
      <c r="J12" s="6" t="inlineStr">
        <is>
          <t>重复工单</t>
        </is>
      </c>
      <c r="K12" s="2" t="n"/>
      <c r="L12" s="2" t="n"/>
    </row>
    <row r="13">
      <c r="A13" s="6" t="inlineStr">
        <is>
          <t>社媒/舆情响应</t>
        </is>
      </c>
      <c r="B13" s="6" t="n"/>
      <c r="C13" s="6" t="n"/>
      <c r="D13" s="6" t="n"/>
      <c r="E13" s="6" t="inlineStr">
        <is>
          <t>法务/合规</t>
        </is>
      </c>
      <c r="F13" s="6" t="n"/>
      <c r="G13" s="6" t="n"/>
      <c r="H13" s="6" t="n"/>
      <c r="I13" s="6" t="n"/>
      <c r="J13" s="6" t="n"/>
      <c r="K13" s="2" t="n"/>
      <c r="L13" s="2" t="n"/>
    </row>
    <row r="14">
      <c r="A14" s="4" t="inlineStr">
        <is>
          <t>回访与客户成功</t>
        </is>
      </c>
      <c r="B14" s="6" t="n"/>
      <c r="C14" s="6" t="n"/>
      <c r="D14" s="6" t="n"/>
      <c r="E14" s="4" t="inlineStr">
        <is>
          <t>值班经理</t>
        </is>
      </c>
      <c r="F14" s="6" t="n"/>
      <c r="G14" s="6" t="n"/>
      <c r="H14" s="6" t="n"/>
      <c r="I14" s="6" t="n"/>
      <c r="J14" s="6" t="n"/>
      <c r="K14" s="2" t="n"/>
      <c r="L14" s="2" t="n"/>
    </row>
    <row r="15">
      <c r="A15" s="6" t="inlineStr">
        <is>
          <t>服务中断/重大事故通知</t>
        </is>
      </c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  <c r="K15" s="2" t="n"/>
      <c r="L15" s="2" t="n"/>
    </row>
    <row r="16">
      <c r="A16" s="6" t="inlineStr">
        <is>
          <t>数据/隐私请求</t>
        </is>
      </c>
      <c r="B16" s="6" t="n"/>
      <c r="C16" s="6" t="n"/>
      <c r="D16" s="6" t="n"/>
      <c r="E16" s="6" t="n"/>
      <c r="F16" s="6" t="n"/>
      <c r="G16" s="6" t="n"/>
      <c r="H16" s="6" t="n"/>
      <c r="I16" s="6" t="n"/>
      <c r="J16" s="6" t="n"/>
      <c r="K16" s="2" t="n"/>
      <c r="L16" s="2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  <c r="J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  <c r="I43" s="5" t="n"/>
      <c r="J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  <c r="J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  <c r="J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  <c r="I46" s="5" t="n"/>
      <c r="J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  <c r="J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  <c r="J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  <c r="J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  <c r="J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  <c r="J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  <c r="J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  <c r="J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  <c r="J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  <c r="J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  <c r="J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  <c r="J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  <c r="J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  <c r="J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  <c r="J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  <c r="J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  <c r="J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  <c r="J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  <c r="J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  <c r="J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  <c r="J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  <c r="J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  <c r="J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  <c r="J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  <c r="J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  <c r="J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  <c r="J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  <c r="J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  <c r="J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  <c r="J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  <c r="J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  <c r="J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  <c r="J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  <c r="J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  <c r="J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  <c r="J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  <c r="J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  <c r="J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  <c r="I89" s="5" t="n"/>
      <c r="J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  <c r="J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  <c r="I91" s="5" t="n"/>
      <c r="J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  <c r="J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  <c r="I93" s="5" t="n"/>
      <c r="J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  <c r="J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  <c r="I95" s="5" t="n"/>
      <c r="J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  <c r="J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  <c r="I97" s="5" t="n"/>
      <c r="J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  <c r="J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  <c r="I99" s="5" t="n"/>
      <c r="J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  <c r="J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 t="n"/>
      <c r="J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  <c r="J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 t="n"/>
      <c r="J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  <c r="J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 t="n"/>
      <c r="J105" s="5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  <col width="18" customWidth="1" min="9" max="9"/>
    <col width="18" customWidth="1" min="10" max="10"/>
  </cols>
  <sheetData>
    <row r="1">
      <c r="A1" s="1" t="inlineStr">
        <is>
          <t>SOP总览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>
      <c r="A2" s="2" t="inlineStr">
        <is>
          <t>每一行代表一个可复用客户服务流程。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>
      <c r="A4" s="2" t="n"/>
      <c r="B4" s="2" t="n"/>
      <c r="C4" s="2" t="n"/>
      <c r="D4" s="2" t="n"/>
      <c r="E4" s="2" t="n"/>
      <c r="F4" s="2" t="n"/>
      <c r="G4" s="2" t="n"/>
      <c r="H4" s="2" t="n"/>
      <c r="I4" s="2" t="n"/>
      <c r="J4" s="2" t="n"/>
    </row>
    <row r="5">
      <c r="A5" s="3" t="inlineStr">
        <is>
          <t>SOP ID</t>
        </is>
      </c>
      <c r="B5" s="3" t="inlineStr">
        <is>
          <t>业务场景</t>
        </is>
      </c>
      <c r="C5" s="3" t="inlineStr">
        <is>
          <t>流程目的</t>
        </is>
      </c>
      <c r="D5" s="3" t="inlineStr">
        <is>
          <t>触发条件</t>
        </is>
      </c>
      <c r="E5" s="3" t="inlineStr">
        <is>
          <t>主责角色</t>
        </is>
      </c>
      <c r="F5" s="3" t="inlineStr">
        <is>
          <t>适用渠道</t>
        </is>
      </c>
      <c r="G5" s="3" t="inlineStr">
        <is>
          <t>标准流程摘要</t>
        </is>
      </c>
      <c r="H5" s="3" t="inlineStr">
        <is>
          <t>关键输出/记录</t>
        </is>
      </c>
      <c r="I5" s="3" t="inlineStr">
        <is>
          <t>质检关注点</t>
        </is>
      </c>
      <c r="J5" s="3" t="inlineStr">
        <is>
          <t>可配置项</t>
        </is>
      </c>
    </row>
    <row r="6">
      <c r="A6" s="4" t="inlineStr">
        <is>
          <t>SOP-CS-001</t>
        </is>
      </c>
      <c r="B6" s="4" t="inlineStr">
        <is>
          <t>售前咨询</t>
        </is>
      </c>
      <c r="C6" s="4" t="inlineStr">
        <is>
          <t>统一处理路径并减少人员差异</t>
        </is>
      </c>
      <c r="D6" s="4" t="inlineStr">
        <is>
          <t>询问企业版功能与价格</t>
        </is>
      </c>
      <c r="E6" s="4" t="inlineStr">
        <is>
          <t>一线客服</t>
        </is>
      </c>
      <c r="F6" s="4" t="inlineStr">
        <is>
          <t>电话 / 在线聊天 / 邮件 / 工单系统</t>
        </is>
      </c>
      <c r="G6" s="4" t="inlineStr">
        <is>
          <t>受理→确认→处理→升级→关闭</t>
        </is>
      </c>
      <c r="H6" s="4" t="inlineStr">
        <is>
          <t>诉求、证据、承诺、结果</t>
        </is>
      </c>
      <c r="I6" s="4" t="inlineStr">
        <is>
          <t>时限、语气、记录完整性</t>
        </is>
      </c>
      <c r="J6" s="4" t="inlineStr">
        <is>
          <t>权限、话术、SLA、补偿规则</t>
        </is>
      </c>
    </row>
    <row r="7">
      <c r="A7" s="6" t="inlineStr">
        <is>
          <t>SOP-CS-002</t>
        </is>
      </c>
      <c r="B7" s="6" t="inlineStr">
        <is>
          <t>订单/账户查询</t>
        </is>
      </c>
      <c r="C7" s="6" t="inlineStr">
        <is>
          <t>统一处理路径并减少人员差异</t>
        </is>
      </c>
      <c r="D7" s="6" t="inlineStr">
        <is>
          <t>查询账号权限状态</t>
        </is>
      </c>
      <c r="E7" s="6" t="inlineStr">
        <is>
          <t>一线客服</t>
        </is>
      </c>
      <c r="F7" s="6" t="inlineStr">
        <is>
          <t>电话 / 在线聊天 / 邮件 / 工单系统</t>
        </is>
      </c>
      <c r="G7" s="6" t="inlineStr">
        <is>
          <t>受理→确认→处理→升级→关闭</t>
        </is>
      </c>
      <c r="H7" s="6" t="inlineStr">
        <is>
          <t>诉求、证据、承诺、结果</t>
        </is>
      </c>
      <c r="I7" s="6" t="inlineStr">
        <is>
          <t>时限、语气、记录完整性</t>
        </is>
      </c>
      <c r="J7" s="6" t="inlineStr">
        <is>
          <t>权限、话术、SLA、补偿规则</t>
        </is>
      </c>
    </row>
    <row r="8">
      <c r="A8" s="6" t="inlineStr">
        <is>
          <t>SOP-CS-003</t>
        </is>
      </c>
      <c r="B8" s="6" t="inlineStr">
        <is>
          <t>物流/交付异常</t>
        </is>
      </c>
      <c r="C8" s="6" t="inlineStr">
        <is>
          <t>统一处理路径并减少人员差异</t>
        </is>
      </c>
      <c r="D8" s="6" t="inlineStr">
        <is>
          <t>VIP订单延迟急需处理</t>
        </is>
      </c>
      <c r="E8" s="6" t="inlineStr">
        <is>
          <t>物流/履约</t>
        </is>
      </c>
      <c r="F8" s="6" t="inlineStr">
        <is>
          <t>电话 / 在线聊天 / 邮件 / 工单系统</t>
        </is>
      </c>
      <c r="G8" s="6" t="inlineStr">
        <is>
          <t>受理→确认→处理→升级→关闭</t>
        </is>
      </c>
      <c r="H8" s="6" t="inlineStr">
        <is>
          <t>诉求、证据、承诺、结果</t>
        </is>
      </c>
      <c r="I8" s="6" t="inlineStr">
        <is>
          <t>时限、语气、记录完整性</t>
        </is>
      </c>
      <c r="J8" s="6" t="inlineStr">
        <is>
          <t>权限、话术、SLA、补偿规则</t>
        </is>
      </c>
    </row>
    <row r="9">
      <c r="A9" s="6" t="inlineStr">
        <is>
          <t>SOP-CS-004</t>
        </is>
      </c>
      <c r="B9" s="6" t="inlineStr">
        <is>
          <t>技术支持</t>
        </is>
      </c>
      <c r="C9" s="6" t="inlineStr">
        <is>
          <t>统一处理路径并减少人员差异</t>
        </is>
      </c>
      <c r="D9" s="6" t="inlineStr">
        <is>
          <t>接口调用偶发超时</t>
        </is>
      </c>
      <c r="E9" s="6" t="inlineStr">
        <is>
          <t>二线支持</t>
        </is>
      </c>
      <c r="F9" s="6" t="inlineStr">
        <is>
          <t>电话 / 在线聊天 / 邮件 / 工单系统</t>
        </is>
      </c>
      <c r="G9" s="6" t="inlineStr">
        <is>
          <t>受理→确认→处理→升级→关闭</t>
        </is>
      </c>
      <c r="H9" s="6" t="inlineStr">
        <is>
          <t>诉求、证据、承诺、结果</t>
        </is>
      </c>
      <c r="I9" s="6" t="inlineStr">
        <is>
          <t>时限、语气、记录完整性</t>
        </is>
      </c>
      <c r="J9" s="6" t="inlineStr">
        <is>
          <t>权限、话术、SLA、补偿规则</t>
        </is>
      </c>
    </row>
    <row r="10">
      <c r="A10" s="6" t="inlineStr">
        <is>
          <t>SOP-CS-005</t>
        </is>
      </c>
      <c r="B10" s="6" t="inlineStr">
        <is>
          <t>投诉与服务补救</t>
        </is>
      </c>
      <c r="C10" s="6" t="inlineStr">
        <is>
          <t>统一处理路径并减少人员差异</t>
        </is>
      </c>
      <c r="D10" s="6" t="inlineStr">
        <is>
          <t>公开投诉多次未收到回复</t>
        </is>
      </c>
      <c r="E10" s="6" t="inlineStr">
        <is>
          <t>班长/主管</t>
        </is>
      </c>
      <c r="F10" s="6" t="inlineStr">
        <is>
          <t>电话 / 在线聊天 / 邮件 / 工单系统</t>
        </is>
      </c>
      <c r="G10" s="6" t="inlineStr">
        <is>
          <t>受理→确认→处理→升级→关闭</t>
        </is>
      </c>
      <c r="H10" s="6" t="inlineStr">
        <is>
          <t>诉求、证据、承诺、结果</t>
        </is>
      </c>
      <c r="I10" s="6" t="inlineStr">
        <is>
          <t>时限、语气、记录完整性</t>
        </is>
      </c>
      <c r="J10" s="6" t="inlineStr">
        <is>
          <t>权限、话术、SLA、补偿规则</t>
        </is>
      </c>
    </row>
    <row r="11">
      <c r="A11" s="4" t="inlineStr">
        <is>
          <t>SOP-CS-006</t>
        </is>
      </c>
      <c r="B11" s="4" t="inlineStr">
        <is>
          <t>退款/退换/取消</t>
        </is>
      </c>
      <c r="C11" s="4" t="inlineStr">
        <is>
          <t>统一处理路径并减少人员差异</t>
        </is>
      </c>
      <c r="D11" s="4" t="inlineStr">
        <is>
          <t>申请取消续费并退款</t>
        </is>
      </c>
      <c r="E11" s="4" t="inlineStr">
        <is>
          <t>一线客服</t>
        </is>
      </c>
      <c r="F11" s="4" t="inlineStr">
        <is>
          <t>电话 / 在线聊天 / 邮件 / 工单系统</t>
        </is>
      </c>
      <c r="G11" s="4" t="inlineStr">
        <is>
          <t>受理→确认→处理→升级→关闭</t>
        </is>
      </c>
      <c r="H11" s="4" t="inlineStr">
        <is>
          <t>诉求、证据、承诺、结果</t>
        </is>
      </c>
      <c r="I11" s="4" t="inlineStr">
        <is>
          <t>时限、语气、记录完整性</t>
        </is>
      </c>
      <c r="J11" s="4" t="inlineStr">
        <is>
          <t>权限、话术、SLA、补偿规则</t>
        </is>
      </c>
    </row>
    <row r="12">
      <c r="A12" s="6" t="inlineStr">
        <is>
          <t>SOP-CS-007</t>
        </is>
      </c>
      <c r="B12" s="6" t="inlineStr">
        <is>
          <t>账单/发票/付款</t>
        </is>
      </c>
      <c r="C12" s="6" t="inlineStr">
        <is>
          <t>统一处理路径并减少人员差异</t>
        </is>
      </c>
      <c r="D12" s="6" t="inlineStr">
        <is>
          <t>企业抬头发票信息更正</t>
        </is>
      </c>
      <c r="E12" s="6" t="inlineStr">
        <is>
          <t>财务/账单</t>
        </is>
      </c>
      <c r="F12" s="6" t="inlineStr">
        <is>
          <t>电话 / 在线聊天 / 邮件 / 工单系统</t>
        </is>
      </c>
      <c r="G12" s="6" t="inlineStr">
        <is>
          <t>受理→确认→处理→升级→关闭</t>
        </is>
      </c>
      <c r="H12" s="6" t="inlineStr">
        <is>
          <t>诉求、证据、承诺、结果</t>
        </is>
      </c>
      <c r="I12" s="6" t="inlineStr">
        <is>
          <t>时限、语气、记录完整性</t>
        </is>
      </c>
      <c r="J12" s="6" t="inlineStr">
        <is>
          <t>权限、话术、SLA、补偿规则</t>
        </is>
      </c>
    </row>
    <row r="13">
      <c r="A13" s="6" t="inlineStr">
        <is>
          <t>SOP-CS-008</t>
        </is>
      </c>
      <c r="B13" s="6" t="inlineStr">
        <is>
          <t>VIP/重点客户升级</t>
        </is>
      </c>
      <c r="C13" s="6" t="inlineStr">
        <is>
          <t>统一处理路径并减少人员差异</t>
        </is>
      </c>
      <c r="D13" s="6" t="inlineStr">
        <is>
          <t>关键客户核心功能不可用</t>
        </is>
      </c>
      <c r="E13" s="6" t="inlineStr">
        <is>
          <t>客户成功经理</t>
        </is>
      </c>
      <c r="F13" s="6" t="inlineStr">
        <is>
          <t>电话 / 在线聊天 / 邮件 / 工单系统</t>
        </is>
      </c>
      <c r="G13" s="6" t="inlineStr">
        <is>
          <t>受理→确认→处理→升级→关闭</t>
        </is>
      </c>
      <c r="H13" s="6" t="inlineStr">
        <is>
          <t>诉求、证据、承诺、结果</t>
        </is>
      </c>
      <c r="I13" s="6" t="inlineStr">
        <is>
          <t>时限、语气、记录完整性</t>
        </is>
      </c>
      <c r="J13" s="6" t="inlineStr">
        <is>
          <t>权限、话术、SLA、补偿规则</t>
        </is>
      </c>
    </row>
    <row r="14">
      <c r="A14" s="4" t="inlineStr">
        <is>
          <t>SOP-CS-009</t>
        </is>
      </c>
      <c r="B14" s="4" t="inlineStr">
        <is>
          <t>社媒/舆情响应</t>
        </is>
      </c>
      <c r="C14" s="4" t="inlineStr">
        <is>
          <t>统一处理路径并减少人员差异</t>
        </is>
      </c>
      <c r="D14" s="4" t="inlineStr">
        <is>
          <t>负面评价要求公开解释</t>
        </is>
      </c>
      <c r="E14" s="4" t="inlineStr">
        <is>
          <t>班长/主管</t>
        </is>
      </c>
      <c r="F14" s="4" t="inlineStr">
        <is>
          <t>电话 / 在线聊天 / 邮件 / 工单系统</t>
        </is>
      </c>
      <c r="G14" s="4" t="inlineStr">
        <is>
          <t>受理→确认→处理→升级→关闭</t>
        </is>
      </c>
      <c r="H14" s="4" t="inlineStr">
        <is>
          <t>诉求、证据、承诺、结果</t>
        </is>
      </c>
      <c r="I14" s="4" t="inlineStr">
        <is>
          <t>时限、语气、记录完整性</t>
        </is>
      </c>
      <c r="J14" s="4" t="inlineStr">
        <is>
          <t>权限、话术、SLA、补偿规则</t>
        </is>
      </c>
    </row>
    <row r="15">
      <c r="A15" s="6" t="inlineStr">
        <is>
          <t>SOP-CS-010</t>
        </is>
      </c>
      <c r="B15" s="6" t="inlineStr">
        <is>
          <t>回访与客户成功</t>
        </is>
      </c>
      <c r="C15" s="6" t="inlineStr">
        <is>
          <t>统一处理路径并减少人员差异</t>
        </is>
      </c>
      <c r="D15" s="6" t="inlineStr">
        <is>
          <t>交付后满意度回访</t>
        </is>
      </c>
      <c r="E15" s="6" t="inlineStr">
        <is>
          <t>客户成功经理</t>
        </is>
      </c>
      <c r="F15" s="6" t="inlineStr">
        <is>
          <t>电话 / 在线聊天 / 邮件 / 工单系统</t>
        </is>
      </c>
      <c r="G15" s="6" t="inlineStr">
        <is>
          <t>受理→确认→处理→升级→关闭</t>
        </is>
      </c>
      <c r="H15" s="6" t="inlineStr">
        <is>
          <t>诉求、证据、承诺、结果</t>
        </is>
      </c>
      <c r="I15" s="6" t="inlineStr">
        <is>
          <t>时限、语气、记录完整性</t>
        </is>
      </c>
      <c r="J15" s="6" t="inlineStr">
        <is>
          <t>权限、话术、SLA、补偿规则</t>
        </is>
      </c>
    </row>
    <row r="16">
      <c r="A16" s="6" t="inlineStr">
        <is>
          <t>SOP-CS-011</t>
        </is>
      </c>
      <c r="B16" s="6" t="inlineStr">
        <is>
          <t>服务中断/重大事故通知</t>
        </is>
      </c>
      <c r="C16" s="6" t="inlineStr">
        <is>
          <t>统一处理路径并减少人员差异</t>
        </is>
      </c>
      <c r="D16" s="6" t="inlineStr">
        <is>
          <t>多客户报告无法登录</t>
        </is>
      </c>
      <c r="E16" s="6" t="inlineStr">
        <is>
          <t>值班经理</t>
        </is>
      </c>
      <c r="F16" s="6" t="inlineStr">
        <is>
          <t>电话 / 在线聊天 / 邮件 / 工单系统</t>
        </is>
      </c>
      <c r="G16" s="6" t="inlineStr">
        <is>
          <t>受理→确认→处理→升级→关闭</t>
        </is>
      </c>
      <c r="H16" s="6" t="inlineStr">
        <is>
          <t>诉求、证据、承诺、结果</t>
        </is>
      </c>
      <c r="I16" s="6" t="inlineStr">
        <is>
          <t>时限、语气、记录完整性</t>
        </is>
      </c>
      <c r="J16" s="6" t="inlineStr">
        <is>
          <t>权限、话术、SLA、补偿规则</t>
        </is>
      </c>
    </row>
    <row r="17">
      <c r="A17" s="4" t="inlineStr">
        <is>
          <t>SOP-CS-012</t>
        </is>
      </c>
      <c r="B17" s="4" t="inlineStr">
        <is>
          <t>数据/隐私请求</t>
        </is>
      </c>
      <c r="C17" s="4" t="inlineStr">
        <is>
          <t>统一处理路径并减少人员差异</t>
        </is>
      </c>
      <c r="D17" s="4" t="inlineStr">
        <is>
          <t>请求删除账号数据</t>
        </is>
      </c>
      <c r="E17" s="4" t="inlineStr">
        <is>
          <t>法务/合规</t>
        </is>
      </c>
      <c r="F17" s="4" t="inlineStr">
        <is>
          <t>电话 / 在线聊天 / 邮件 / 工单系统</t>
        </is>
      </c>
      <c r="G17" s="4" t="inlineStr">
        <is>
          <t>受理→确认→处理→升级→关闭</t>
        </is>
      </c>
      <c r="H17" s="4" t="inlineStr">
        <is>
          <t>诉求、证据、承诺、结果</t>
        </is>
      </c>
      <c r="I17" s="4" t="inlineStr">
        <is>
          <t>时限、语气、记录完整性</t>
        </is>
      </c>
      <c r="J17" s="4" t="inlineStr">
        <is>
          <t>权限、话术、SLA、补偿规则</t>
        </is>
      </c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  <c r="J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  <c r="I43" s="5" t="n"/>
      <c r="J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  <c r="J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  <c r="J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  <c r="I46" s="5" t="n"/>
      <c r="J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  <c r="J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  <c r="J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  <c r="J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  <c r="J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  <c r="J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  <c r="J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  <c r="J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  <c r="J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  <c r="J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  <c r="J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  <c r="J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  <c r="J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  <c r="J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  <c r="J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  <c r="J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  <c r="J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  <c r="J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  <c r="J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  <c r="J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  <c r="J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  <c r="J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  <c r="J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  <c r="J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  <c r="J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  <c r="J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  <c r="J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  <c r="J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  <c r="J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  <c r="J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  <c r="J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  <c r="J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  <c r="J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  <c r="J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  <c r="J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  <c r="J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  <c r="J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  <c r="J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  <c r="I89" s="5" t="n"/>
      <c r="J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  <c r="J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  <c r="I91" s="5" t="n"/>
      <c r="J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  <c r="J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  <c r="I93" s="5" t="n"/>
      <c r="J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  <c r="J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  <c r="I95" s="5" t="n"/>
      <c r="J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  <c r="J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  <c r="I97" s="5" t="n"/>
      <c r="J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  <c r="J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  <c r="I99" s="5" t="n"/>
      <c r="J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  <c r="J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 t="n"/>
      <c r="J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  <c r="J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 t="n"/>
      <c r="J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  <c r="J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 t="n"/>
      <c r="J105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  <col width="18" customWidth="1" min="9" max="9"/>
  </cols>
  <sheetData>
    <row r="1">
      <c r="A1" s="1" t="inlineStr">
        <is>
          <t>场景流程库</t>
        </is>
      </c>
      <c r="B1" s="1" t="n"/>
      <c r="C1" s="1" t="n"/>
      <c r="D1" s="1" t="n"/>
      <c r="E1" s="1" t="n"/>
      <c r="F1" s="1" t="n"/>
      <c r="G1" s="1" t="n"/>
      <c r="H1" s="1" t="n"/>
      <c r="I1" s="1" t="n"/>
    </row>
    <row r="2">
      <c r="A2" s="2" t="inlineStr">
        <is>
          <t>将SOP拆解为可培训、可交接、可质检的步骤。</t>
        </is>
      </c>
      <c r="B2" s="2" t="n"/>
      <c r="C2" s="2" t="n"/>
      <c r="D2" s="2" t="n"/>
      <c r="E2" s="2" t="n"/>
      <c r="F2" s="2" t="n"/>
      <c r="G2" s="2" t="n"/>
      <c r="H2" s="2" t="n"/>
      <c r="I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</row>
    <row r="4">
      <c r="A4" s="2" t="n"/>
      <c r="B4" s="2" t="n"/>
      <c r="C4" s="2" t="n"/>
      <c r="D4" s="2" t="n"/>
      <c r="E4" s="2" t="n"/>
      <c r="F4" s="2" t="n"/>
      <c r="G4" s="2" t="n"/>
      <c r="H4" s="2" t="n"/>
      <c r="I4" s="2" t="n"/>
    </row>
    <row r="5">
      <c r="A5" s="3" t="inlineStr">
        <is>
          <t>SOP ID</t>
        </is>
      </c>
      <c r="B5" s="3" t="inlineStr">
        <is>
          <t>业务场景</t>
        </is>
      </c>
      <c r="C5" s="3" t="inlineStr">
        <is>
          <t>步骤</t>
        </is>
      </c>
      <c r="D5" s="3" t="inlineStr">
        <is>
          <t>关键动作</t>
        </is>
      </c>
      <c r="E5" s="3" t="inlineStr">
        <is>
          <t>角色/责任人</t>
        </is>
      </c>
      <c r="F5" s="3" t="inlineStr">
        <is>
          <t>标准时限</t>
        </is>
      </c>
      <c r="G5" s="3" t="inlineStr">
        <is>
          <t>输出/记录</t>
        </is>
      </c>
      <c r="H5" s="3" t="inlineStr">
        <is>
          <t>判断与升级规则</t>
        </is>
      </c>
      <c r="I5" s="3" t="inlineStr">
        <is>
          <t>注意事项</t>
        </is>
      </c>
    </row>
    <row r="6">
      <c r="A6" s="4" t="inlineStr">
        <is>
          <t>SOP-CS-001</t>
        </is>
      </c>
      <c r="B6" s="4" t="inlineStr">
        <is>
          <t>售前咨询</t>
        </is>
      </c>
      <c r="C6" s="4" t="inlineStr">
        <is>
          <t>1</t>
        </is>
      </c>
      <c r="D6" s="4" t="inlineStr">
        <is>
          <t>确认身份、背景和影响范围</t>
        </is>
      </c>
      <c r="E6" s="4" t="inlineStr">
        <is>
          <t>一线客服</t>
        </is>
      </c>
      <c r="F6" s="4" t="inlineStr">
        <is>
          <t>首次回复后5分钟内</t>
        </is>
      </c>
      <c r="G6" s="4" t="inlineStr">
        <is>
          <t>基础信息与诉求记录</t>
        </is>
      </c>
      <c r="H6" s="4" t="inlineStr">
        <is>
          <t>信息不足时继续提问</t>
        </is>
      </c>
      <c r="I6" s="4" t="inlineStr">
        <is>
          <t>减少重复询问</t>
        </is>
      </c>
    </row>
    <row r="7">
      <c r="A7" s="6" t="inlineStr">
        <is>
          <t>SOP-CS-001</t>
        </is>
      </c>
      <c r="B7" s="6" t="inlineStr">
        <is>
          <t>售前咨询</t>
        </is>
      </c>
      <c r="C7" s="6" t="inlineStr">
        <is>
          <t>2</t>
        </is>
      </c>
      <c r="D7" s="6" t="inlineStr">
        <is>
          <t>核对系统、政策或证据</t>
        </is>
      </c>
      <c r="E7" s="6" t="inlineStr">
        <is>
          <t>一线客服</t>
        </is>
      </c>
      <c r="F7" s="6" t="inlineStr">
        <is>
          <t>30分钟内</t>
        </is>
      </c>
      <c r="G7" s="6" t="inlineStr">
        <is>
          <t>核查结果</t>
        </is>
      </c>
      <c r="H7" s="6" t="inlineStr">
        <is>
          <t>跨团队依赖时升级</t>
        </is>
      </c>
      <c r="I7" s="6" t="inlineStr">
        <is>
          <t>只记录必要信息</t>
        </is>
      </c>
    </row>
    <row r="8">
      <c r="A8" s="6" t="inlineStr">
        <is>
          <t>SOP-CS-001</t>
        </is>
      </c>
      <c r="B8" s="6" t="inlineStr">
        <is>
          <t>售前咨询</t>
        </is>
      </c>
      <c r="C8" s="6" t="inlineStr">
        <is>
          <t>3</t>
        </is>
      </c>
      <c r="D8" s="6" t="inlineStr">
        <is>
          <t>给出方案和下一次更新时间</t>
        </is>
      </c>
      <c r="E8" s="6" t="inlineStr">
        <is>
          <t>一线客服</t>
        </is>
      </c>
      <c r="F8" s="6" t="inlineStr">
        <is>
          <t>1小时内</t>
        </is>
      </c>
      <c r="G8" s="6" t="inlineStr">
        <is>
          <t>处理方案</t>
        </is>
      </c>
      <c r="H8" s="6" t="inlineStr">
        <is>
          <t>超授权先审批</t>
        </is>
      </c>
      <c r="I8" s="6" t="inlineStr">
        <is>
          <t>不随意承诺</t>
        </is>
      </c>
    </row>
    <row r="9">
      <c r="A9" s="6" t="inlineStr">
        <is>
          <t>SOP-CS-001</t>
        </is>
      </c>
      <c r="B9" s="6" t="inlineStr">
        <is>
          <t>售前咨询</t>
        </is>
      </c>
      <c r="C9" s="6" t="inlineStr">
        <is>
          <t>4</t>
        </is>
      </c>
      <c r="D9" s="6" t="inlineStr">
        <is>
          <t>确认结果并关闭或复盘</t>
        </is>
      </c>
      <c r="E9" s="6" t="inlineStr">
        <is>
          <t>一线客服</t>
        </is>
      </c>
      <c r="F9" s="6" t="inlineStr">
        <is>
          <t>完成后24小时内</t>
        </is>
      </c>
      <c r="G9" s="6" t="inlineStr">
        <is>
          <t>关闭确认与改进项</t>
        </is>
      </c>
      <c r="H9" s="6" t="inlineStr">
        <is>
          <t>客户不满时转补救</t>
        </is>
      </c>
      <c r="I9" s="6" t="inlineStr">
        <is>
          <t>确认无其他诉求</t>
        </is>
      </c>
    </row>
    <row r="10">
      <c r="A10" s="6" t="inlineStr">
        <is>
          <t>SOP-CS-002</t>
        </is>
      </c>
      <c r="B10" s="6" t="inlineStr">
        <is>
          <t>订单/账户查询</t>
        </is>
      </c>
      <c r="C10" s="6" t="inlineStr">
        <is>
          <t>1</t>
        </is>
      </c>
      <c r="D10" s="6" t="inlineStr">
        <is>
          <t>确认身份、背景和影响范围</t>
        </is>
      </c>
      <c r="E10" s="6" t="inlineStr">
        <is>
          <t>一线客服</t>
        </is>
      </c>
      <c r="F10" s="6" t="inlineStr">
        <is>
          <t>首次回复后5分钟内</t>
        </is>
      </c>
      <c r="G10" s="6" t="inlineStr">
        <is>
          <t>基础信息与诉求记录</t>
        </is>
      </c>
      <c r="H10" s="6" t="inlineStr">
        <is>
          <t>信息不足时继续提问</t>
        </is>
      </c>
      <c r="I10" s="6" t="inlineStr">
        <is>
          <t>减少重复询问</t>
        </is>
      </c>
    </row>
    <row r="11">
      <c r="A11" s="4" t="inlineStr">
        <is>
          <t>SOP-CS-002</t>
        </is>
      </c>
      <c r="B11" s="4" t="inlineStr">
        <is>
          <t>订单/账户查询</t>
        </is>
      </c>
      <c r="C11" s="4" t="inlineStr">
        <is>
          <t>2</t>
        </is>
      </c>
      <c r="D11" s="4" t="inlineStr">
        <is>
          <t>核对系统、政策或证据</t>
        </is>
      </c>
      <c r="E11" s="4" t="inlineStr">
        <is>
          <t>一线客服</t>
        </is>
      </c>
      <c r="F11" s="4" t="inlineStr">
        <is>
          <t>30分钟内</t>
        </is>
      </c>
      <c r="G11" s="4" t="inlineStr">
        <is>
          <t>核查结果</t>
        </is>
      </c>
      <c r="H11" s="4" t="inlineStr">
        <is>
          <t>跨团队依赖时升级</t>
        </is>
      </c>
      <c r="I11" s="4" t="inlineStr">
        <is>
          <t>只记录必要信息</t>
        </is>
      </c>
    </row>
    <row r="12">
      <c r="A12" s="6" t="inlineStr">
        <is>
          <t>SOP-CS-002</t>
        </is>
      </c>
      <c r="B12" s="6" t="inlineStr">
        <is>
          <t>订单/账户查询</t>
        </is>
      </c>
      <c r="C12" s="6" t="inlineStr">
        <is>
          <t>3</t>
        </is>
      </c>
      <c r="D12" s="6" t="inlineStr">
        <is>
          <t>给出方案和下一次更新时间</t>
        </is>
      </c>
      <c r="E12" s="6" t="inlineStr">
        <is>
          <t>一线客服</t>
        </is>
      </c>
      <c r="F12" s="6" t="inlineStr">
        <is>
          <t>1小时内</t>
        </is>
      </c>
      <c r="G12" s="6" t="inlineStr">
        <is>
          <t>处理方案</t>
        </is>
      </c>
      <c r="H12" s="6" t="inlineStr">
        <is>
          <t>超授权先审批</t>
        </is>
      </c>
      <c r="I12" s="6" t="inlineStr">
        <is>
          <t>不随意承诺</t>
        </is>
      </c>
    </row>
    <row r="13">
      <c r="A13" s="6" t="inlineStr">
        <is>
          <t>SOP-CS-002</t>
        </is>
      </c>
      <c r="B13" s="6" t="inlineStr">
        <is>
          <t>订单/账户查询</t>
        </is>
      </c>
      <c r="C13" s="6" t="inlineStr">
        <is>
          <t>4</t>
        </is>
      </c>
      <c r="D13" s="6" t="inlineStr">
        <is>
          <t>确认结果并关闭或复盘</t>
        </is>
      </c>
      <c r="E13" s="6" t="inlineStr">
        <is>
          <t>一线客服</t>
        </is>
      </c>
      <c r="F13" s="6" t="inlineStr">
        <is>
          <t>完成后24小时内</t>
        </is>
      </c>
      <c r="G13" s="6" t="inlineStr">
        <is>
          <t>关闭确认与改进项</t>
        </is>
      </c>
      <c r="H13" s="6" t="inlineStr">
        <is>
          <t>客户不满时转补救</t>
        </is>
      </c>
      <c r="I13" s="6" t="inlineStr">
        <is>
          <t>确认无其他诉求</t>
        </is>
      </c>
    </row>
    <row r="14">
      <c r="A14" s="4" t="inlineStr">
        <is>
          <t>SOP-CS-003</t>
        </is>
      </c>
      <c r="B14" s="4" t="inlineStr">
        <is>
          <t>物流/交付异常</t>
        </is>
      </c>
      <c r="C14" s="4" t="inlineStr">
        <is>
          <t>1</t>
        </is>
      </c>
      <c r="D14" s="4" t="inlineStr">
        <is>
          <t>确认身份、背景和影响范围</t>
        </is>
      </c>
      <c r="E14" s="4" t="inlineStr">
        <is>
          <t>物流/履约</t>
        </is>
      </c>
      <c r="F14" s="4" t="inlineStr">
        <is>
          <t>首次回复后5分钟内</t>
        </is>
      </c>
      <c r="G14" s="4" t="inlineStr">
        <is>
          <t>基础信息与诉求记录</t>
        </is>
      </c>
      <c r="H14" s="4" t="inlineStr">
        <is>
          <t>信息不足时继续提问</t>
        </is>
      </c>
      <c r="I14" s="4" t="inlineStr">
        <is>
          <t>减少重复询问</t>
        </is>
      </c>
    </row>
    <row r="15">
      <c r="A15" s="6" t="inlineStr">
        <is>
          <t>SOP-CS-003</t>
        </is>
      </c>
      <c r="B15" s="6" t="inlineStr">
        <is>
          <t>物流/交付异常</t>
        </is>
      </c>
      <c r="C15" s="6" t="inlineStr">
        <is>
          <t>2</t>
        </is>
      </c>
      <c r="D15" s="6" t="inlineStr">
        <is>
          <t>核对系统、政策或证据</t>
        </is>
      </c>
      <c r="E15" s="6" t="inlineStr">
        <is>
          <t>物流/履约</t>
        </is>
      </c>
      <c r="F15" s="6" t="inlineStr">
        <is>
          <t>30分钟内</t>
        </is>
      </c>
      <c r="G15" s="6" t="inlineStr">
        <is>
          <t>核查结果</t>
        </is>
      </c>
      <c r="H15" s="6" t="inlineStr">
        <is>
          <t>跨团队依赖时升级</t>
        </is>
      </c>
      <c r="I15" s="6" t="inlineStr">
        <is>
          <t>只记录必要信息</t>
        </is>
      </c>
    </row>
    <row r="16">
      <c r="A16" s="6" t="inlineStr">
        <is>
          <t>SOP-CS-003</t>
        </is>
      </c>
      <c r="B16" s="6" t="inlineStr">
        <is>
          <t>物流/交付异常</t>
        </is>
      </c>
      <c r="C16" s="6" t="inlineStr">
        <is>
          <t>3</t>
        </is>
      </c>
      <c r="D16" s="6" t="inlineStr">
        <is>
          <t>给出方案和下一次更新时间</t>
        </is>
      </c>
      <c r="E16" s="6" t="inlineStr">
        <is>
          <t>物流/履约</t>
        </is>
      </c>
      <c r="F16" s="6" t="inlineStr">
        <is>
          <t>1小时内</t>
        </is>
      </c>
      <c r="G16" s="6" t="inlineStr">
        <is>
          <t>处理方案</t>
        </is>
      </c>
      <c r="H16" s="6" t="inlineStr">
        <is>
          <t>超授权先审批</t>
        </is>
      </c>
      <c r="I16" s="6" t="inlineStr">
        <is>
          <t>不随意承诺</t>
        </is>
      </c>
    </row>
    <row r="17">
      <c r="A17" s="4" t="inlineStr">
        <is>
          <t>SOP-CS-003</t>
        </is>
      </c>
      <c r="B17" s="4" t="inlineStr">
        <is>
          <t>物流/交付异常</t>
        </is>
      </c>
      <c r="C17" s="4" t="inlineStr">
        <is>
          <t>4</t>
        </is>
      </c>
      <c r="D17" s="4" t="inlineStr">
        <is>
          <t>确认结果并关闭或复盘</t>
        </is>
      </c>
      <c r="E17" s="4" t="inlineStr">
        <is>
          <t>物流/履约</t>
        </is>
      </c>
      <c r="F17" s="4" t="inlineStr">
        <is>
          <t>完成后24小时内</t>
        </is>
      </c>
      <c r="G17" s="4" t="inlineStr">
        <is>
          <t>关闭确认与改进项</t>
        </is>
      </c>
      <c r="H17" s="4" t="inlineStr">
        <is>
          <t>客户不满时转补救</t>
        </is>
      </c>
      <c r="I17" s="4" t="inlineStr">
        <is>
          <t>确认无其他诉求</t>
        </is>
      </c>
    </row>
    <row r="18">
      <c r="A18" s="6" t="inlineStr">
        <is>
          <t>SOP-CS-004</t>
        </is>
      </c>
      <c r="B18" s="6" t="inlineStr">
        <is>
          <t>技术支持</t>
        </is>
      </c>
      <c r="C18" s="6" t="inlineStr">
        <is>
          <t>1</t>
        </is>
      </c>
      <c r="D18" s="6" t="inlineStr">
        <is>
          <t>确认身份、背景和影响范围</t>
        </is>
      </c>
      <c r="E18" s="6" t="inlineStr">
        <is>
          <t>二线支持</t>
        </is>
      </c>
      <c r="F18" s="6" t="inlineStr">
        <is>
          <t>首次回复后5分钟内</t>
        </is>
      </c>
      <c r="G18" s="6" t="inlineStr">
        <is>
          <t>基础信息与诉求记录</t>
        </is>
      </c>
      <c r="H18" s="6" t="inlineStr">
        <is>
          <t>信息不足时继续提问</t>
        </is>
      </c>
      <c r="I18" s="6" t="inlineStr">
        <is>
          <t>减少重复询问</t>
        </is>
      </c>
    </row>
    <row r="19">
      <c r="A19" s="6" t="inlineStr">
        <is>
          <t>SOP-CS-004</t>
        </is>
      </c>
      <c r="B19" s="6" t="inlineStr">
        <is>
          <t>技术支持</t>
        </is>
      </c>
      <c r="C19" s="6" t="inlineStr">
        <is>
          <t>2</t>
        </is>
      </c>
      <c r="D19" s="6" t="inlineStr">
        <is>
          <t>核对系统、政策或证据</t>
        </is>
      </c>
      <c r="E19" s="6" t="inlineStr">
        <is>
          <t>二线支持</t>
        </is>
      </c>
      <c r="F19" s="6" t="inlineStr">
        <is>
          <t>30分钟内</t>
        </is>
      </c>
      <c r="G19" s="6" t="inlineStr">
        <is>
          <t>核查结果</t>
        </is>
      </c>
      <c r="H19" s="6" t="inlineStr">
        <is>
          <t>跨团队依赖时升级</t>
        </is>
      </c>
      <c r="I19" s="6" t="inlineStr">
        <is>
          <t>只记录必要信息</t>
        </is>
      </c>
    </row>
    <row r="20">
      <c r="A20" s="6" t="inlineStr">
        <is>
          <t>SOP-CS-004</t>
        </is>
      </c>
      <c r="B20" s="6" t="inlineStr">
        <is>
          <t>技术支持</t>
        </is>
      </c>
      <c r="C20" s="6" t="inlineStr">
        <is>
          <t>3</t>
        </is>
      </c>
      <c r="D20" s="6" t="inlineStr">
        <is>
          <t>给出方案和下一次更新时间</t>
        </is>
      </c>
      <c r="E20" s="6" t="inlineStr">
        <is>
          <t>二线支持</t>
        </is>
      </c>
      <c r="F20" s="6" t="inlineStr">
        <is>
          <t>1小时内</t>
        </is>
      </c>
      <c r="G20" s="6" t="inlineStr">
        <is>
          <t>处理方案</t>
        </is>
      </c>
      <c r="H20" s="6" t="inlineStr">
        <is>
          <t>超授权先审批</t>
        </is>
      </c>
      <c r="I20" s="6" t="inlineStr">
        <is>
          <t>不随意承诺</t>
        </is>
      </c>
    </row>
    <row r="21">
      <c r="A21" s="6" t="inlineStr">
        <is>
          <t>SOP-CS-004</t>
        </is>
      </c>
      <c r="B21" s="6" t="inlineStr">
        <is>
          <t>技术支持</t>
        </is>
      </c>
      <c r="C21" s="6" t="inlineStr">
        <is>
          <t>4</t>
        </is>
      </c>
      <c r="D21" s="6" t="inlineStr">
        <is>
          <t>确认结果并关闭或复盘</t>
        </is>
      </c>
      <c r="E21" s="6" t="inlineStr">
        <is>
          <t>二线支持</t>
        </is>
      </c>
      <c r="F21" s="6" t="inlineStr">
        <is>
          <t>完成后24小时内</t>
        </is>
      </c>
      <c r="G21" s="6" t="inlineStr">
        <is>
          <t>关闭确认与改进项</t>
        </is>
      </c>
      <c r="H21" s="6" t="inlineStr">
        <is>
          <t>客户不满时转补救</t>
        </is>
      </c>
      <c r="I21" s="6" t="inlineStr">
        <is>
          <t>确认无其他诉求</t>
        </is>
      </c>
    </row>
    <row r="22">
      <c r="A22" s="6" t="inlineStr">
        <is>
          <t>SOP-CS-005</t>
        </is>
      </c>
      <c r="B22" s="6" t="inlineStr">
        <is>
          <t>投诉与服务补救</t>
        </is>
      </c>
      <c r="C22" s="6" t="inlineStr">
        <is>
          <t>1</t>
        </is>
      </c>
      <c r="D22" s="6" t="inlineStr">
        <is>
          <t>确认身份、背景和影响范围</t>
        </is>
      </c>
      <c r="E22" s="6" t="inlineStr">
        <is>
          <t>班长/主管</t>
        </is>
      </c>
      <c r="F22" s="6" t="inlineStr">
        <is>
          <t>首次回复后5分钟内</t>
        </is>
      </c>
      <c r="G22" s="6" t="inlineStr">
        <is>
          <t>基础信息与诉求记录</t>
        </is>
      </c>
      <c r="H22" s="6" t="inlineStr">
        <is>
          <t>信息不足时继续提问</t>
        </is>
      </c>
      <c r="I22" s="6" t="inlineStr">
        <is>
          <t>减少重复询问</t>
        </is>
      </c>
    </row>
    <row r="23">
      <c r="A23" s="6" t="inlineStr">
        <is>
          <t>SOP-CS-005</t>
        </is>
      </c>
      <c r="B23" s="6" t="inlineStr">
        <is>
          <t>投诉与服务补救</t>
        </is>
      </c>
      <c r="C23" s="6" t="inlineStr">
        <is>
          <t>2</t>
        </is>
      </c>
      <c r="D23" s="6" t="inlineStr">
        <is>
          <t>核对系统、政策或证据</t>
        </is>
      </c>
      <c r="E23" s="6" t="inlineStr">
        <is>
          <t>班长/主管</t>
        </is>
      </c>
      <c r="F23" s="6" t="inlineStr">
        <is>
          <t>30分钟内</t>
        </is>
      </c>
      <c r="G23" s="6" t="inlineStr">
        <is>
          <t>核查结果</t>
        </is>
      </c>
      <c r="H23" s="6" t="inlineStr">
        <is>
          <t>跨团队依赖时升级</t>
        </is>
      </c>
      <c r="I23" s="6" t="inlineStr">
        <is>
          <t>只记录必要信息</t>
        </is>
      </c>
    </row>
    <row r="24">
      <c r="A24" s="4" t="inlineStr">
        <is>
          <t>SOP-CS-005</t>
        </is>
      </c>
      <c r="B24" s="4" t="inlineStr">
        <is>
          <t>投诉与服务补救</t>
        </is>
      </c>
      <c r="C24" s="4" t="inlineStr">
        <is>
          <t>3</t>
        </is>
      </c>
      <c r="D24" s="4" t="inlineStr">
        <is>
          <t>给出方案和下一次更新时间</t>
        </is>
      </c>
      <c r="E24" s="4" t="inlineStr">
        <is>
          <t>班长/主管</t>
        </is>
      </c>
      <c r="F24" s="4" t="inlineStr">
        <is>
          <t>1小时内</t>
        </is>
      </c>
      <c r="G24" s="4" t="inlineStr">
        <is>
          <t>处理方案</t>
        </is>
      </c>
      <c r="H24" s="4" t="inlineStr">
        <is>
          <t>超授权先审批</t>
        </is>
      </c>
      <c r="I24" s="4" t="inlineStr">
        <is>
          <t>不随意承诺</t>
        </is>
      </c>
    </row>
    <row r="25">
      <c r="A25" s="6" t="inlineStr">
        <is>
          <t>SOP-CS-005</t>
        </is>
      </c>
      <c r="B25" s="6" t="inlineStr">
        <is>
          <t>投诉与服务补救</t>
        </is>
      </c>
      <c r="C25" s="6" t="inlineStr">
        <is>
          <t>4</t>
        </is>
      </c>
      <c r="D25" s="6" t="inlineStr">
        <is>
          <t>确认结果并关闭或复盘</t>
        </is>
      </c>
      <c r="E25" s="6" t="inlineStr">
        <is>
          <t>班长/主管</t>
        </is>
      </c>
      <c r="F25" s="6" t="inlineStr">
        <is>
          <t>完成后24小时内</t>
        </is>
      </c>
      <c r="G25" s="6" t="inlineStr">
        <is>
          <t>关闭确认与改进项</t>
        </is>
      </c>
      <c r="H25" s="6" t="inlineStr">
        <is>
          <t>客户不满时转补救</t>
        </is>
      </c>
      <c r="I25" s="6" t="inlineStr">
        <is>
          <t>确认无其他诉求</t>
        </is>
      </c>
    </row>
    <row r="26">
      <c r="A26" s="6" t="inlineStr">
        <is>
          <t>SOP-CS-006</t>
        </is>
      </c>
      <c r="B26" s="6" t="inlineStr">
        <is>
          <t>退款/退换/取消</t>
        </is>
      </c>
      <c r="C26" s="6" t="inlineStr">
        <is>
          <t>1</t>
        </is>
      </c>
      <c r="D26" s="6" t="inlineStr">
        <is>
          <t>确认身份、背景和影响范围</t>
        </is>
      </c>
      <c r="E26" s="6" t="inlineStr">
        <is>
          <t>一线客服</t>
        </is>
      </c>
      <c r="F26" s="6" t="inlineStr">
        <is>
          <t>首次回复后5分钟内</t>
        </is>
      </c>
      <c r="G26" s="6" t="inlineStr">
        <is>
          <t>基础信息与诉求记录</t>
        </is>
      </c>
      <c r="H26" s="6" t="inlineStr">
        <is>
          <t>信息不足时继续提问</t>
        </is>
      </c>
      <c r="I26" s="6" t="inlineStr">
        <is>
          <t>减少重复询问</t>
        </is>
      </c>
    </row>
    <row r="27">
      <c r="A27" s="4" t="inlineStr">
        <is>
          <t>SOP-CS-006</t>
        </is>
      </c>
      <c r="B27" s="4" t="inlineStr">
        <is>
          <t>退款/退换/取消</t>
        </is>
      </c>
      <c r="C27" s="4" t="inlineStr">
        <is>
          <t>2</t>
        </is>
      </c>
      <c r="D27" s="4" t="inlineStr">
        <is>
          <t>核对系统、政策或证据</t>
        </is>
      </c>
      <c r="E27" s="4" t="inlineStr">
        <is>
          <t>一线客服</t>
        </is>
      </c>
      <c r="F27" s="4" t="inlineStr">
        <is>
          <t>30分钟内</t>
        </is>
      </c>
      <c r="G27" s="4" t="inlineStr">
        <is>
          <t>核查结果</t>
        </is>
      </c>
      <c r="H27" s="4" t="inlineStr">
        <is>
          <t>跨团队依赖时升级</t>
        </is>
      </c>
      <c r="I27" s="4" t="inlineStr">
        <is>
          <t>只记录必要信息</t>
        </is>
      </c>
    </row>
    <row r="28">
      <c r="A28" s="6" t="inlineStr">
        <is>
          <t>SOP-CS-006</t>
        </is>
      </c>
      <c r="B28" s="6" t="inlineStr">
        <is>
          <t>退款/退换/取消</t>
        </is>
      </c>
      <c r="C28" s="6" t="inlineStr">
        <is>
          <t>3</t>
        </is>
      </c>
      <c r="D28" s="6" t="inlineStr">
        <is>
          <t>给出方案和下一次更新时间</t>
        </is>
      </c>
      <c r="E28" s="6" t="inlineStr">
        <is>
          <t>一线客服</t>
        </is>
      </c>
      <c r="F28" s="6" t="inlineStr">
        <is>
          <t>1小时内</t>
        </is>
      </c>
      <c r="G28" s="6" t="inlineStr">
        <is>
          <t>处理方案</t>
        </is>
      </c>
      <c r="H28" s="6" t="inlineStr">
        <is>
          <t>超授权先审批</t>
        </is>
      </c>
      <c r="I28" s="6" t="inlineStr">
        <is>
          <t>不随意承诺</t>
        </is>
      </c>
    </row>
    <row r="29">
      <c r="A29" s="6" t="inlineStr">
        <is>
          <t>SOP-CS-006</t>
        </is>
      </c>
      <c r="B29" s="6" t="inlineStr">
        <is>
          <t>退款/退换/取消</t>
        </is>
      </c>
      <c r="C29" s="6" t="inlineStr">
        <is>
          <t>4</t>
        </is>
      </c>
      <c r="D29" s="6" t="inlineStr">
        <is>
          <t>确认结果并关闭或复盘</t>
        </is>
      </c>
      <c r="E29" s="6" t="inlineStr">
        <is>
          <t>一线客服</t>
        </is>
      </c>
      <c r="F29" s="6" t="inlineStr">
        <is>
          <t>完成后24小时内</t>
        </is>
      </c>
      <c r="G29" s="6" t="inlineStr">
        <is>
          <t>关闭确认与改进项</t>
        </is>
      </c>
      <c r="H29" s="6" t="inlineStr">
        <is>
          <t>客户不满时转补救</t>
        </is>
      </c>
      <c r="I29" s="6" t="inlineStr">
        <is>
          <t>确认无其他诉求</t>
        </is>
      </c>
    </row>
    <row r="30">
      <c r="A30" s="6" t="inlineStr">
        <is>
          <t>SOP-CS-007</t>
        </is>
      </c>
      <c r="B30" s="6" t="inlineStr">
        <is>
          <t>账单/发票/付款</t>
        </is>
      </c>
      <c r="C30" s="6" t="inlineStr">
        <is>
          <t>1</t>
        </is>
      </c>
      <c r="D30" s="6" t="inlineStr">
        <is>
          <t>确认身份、背景和影响范围</t>
        </is>
      </c>
      <c r="E30" s="6" t="inlineStr">
        <is>
          <t>财务/账单</t>
        </is>
      </c>
      <c r="F30" s="6" t="inlineStr">
        <is>
          <t>首次回复后5分钟内</t>
        </is>
      </c>
      <c r="G30" s="6" t="inlineStr">
        <is>
          <t>基础信息与诉求记录</t>
        </is>
      </c>
      <c r="H30" s="6" t="inlineStr">
        <is>
          <t>信息不足时继续提问</t>
        </is>
      </c>
      <c r="I30" s="6" t="inlineStr">
        <is>
          <t>减少重复询问</t>
        </is>
      </c>
    </row>
    <row r="31">
      <c r="A31" s="6" t="inlineStr">
        <is>
          <t>SOP-CS-007</t>
        </is>
      </c>
      <c r="B31" s="6" t="inlineStr">
        <is>
          <t>账单/发票/付款</t>
        </is>
      </c>
      <c r="C31" s="6" t="inlineStr">
        <is>
          <t>2</t>
        </is>
      </c>
      <c r="D31" s="6" t="inlineStr">
        <is>
          <t>核对系统、政策或证据</t>
        </is>
      </c>
      <c r="E31" s="6" t="inlineStr">
        <is>
          <t>财务/账单</t>
        </is>
      </c>
      <c r="F31" s="6" t="inlineStr">
        <is>
          <t>30分钟内</t>
        </is>
      </c>
      <c r="G31" s="6" t="inlineStr">
        <is>
          <t>核查结果</t>
        </is>
      </c>
      <c r="H31" s="6" t="inlineStr">
        <is>
          <t>跨团队依赖时升级</t>
        </is>
      </c>
      <c r="I31" s="6" t="inlineStr">
        <is>
          <t>只记录必要信息</t>
        </is>
      </c>
    </row>
    <row r="32">
      <c r="A32" s="6" t="inlineStr">
        <is>
          <t>SOP-CS-007</t>
        </is>
      </c>
      <c r="B32" s="6" t="inlineStr">
        <is>
          <t>账单/发票/付款</t>
        </is>
      </c>
      <c r="C32" s="6" t="inlineStr">
        <is>
          <t>3</t>
        </is>
      </c>
      <c r="D32" s="6" t="inlineStr">
        <is>
          <t>给出方案和下一次更新时间</t>
        </is>
      </c>
      <c r="E32" s="6" t="inlineStr">
        <is>
          <t>财务/账单</t>
        </is>
      </c>
      <c r="F32" s="6" t="inlineStr">
        <is>
          <t>1小时内</t>
        </is>
      </c>
      <c r="G32" s="6" t="inlineStr">
        <is>
          <t>处理方案</t>
        </is>
      </c>
      <c r="H32" s="6" t="inlineStr">
        <is>
          <t>超授权先审批</t>
        </is>
      </c>
      <c r="I32" s="6" t="inlineStr">
        <is>
          <t>不随意承诺</t>
        </is>
      </c>
    </row>
    <row r="33">
      <c r="A33" s="6" t="inlineStr">
        <is>
          <t>SOP-CS-007</t>
        </is>
      </c>
      <c r="B33" s="6" t="inlineStr">
        <is>
          <t>账单/发票/付款</t>
        </is>
      </c>
      <c r="C33" s="6" t="inlineStr">
        <is>
          <t>4</t>
        </is>
      </c>
      <c r="D33" s="6" t="inlineStr">
        <is>
          <t>确认结果并关闭或复盘</t>
        </is>
      </c>
      <c r="E33" s="6" t="inlineStr">
        <is>
          <t>财务/账单</t>
        </is>
      </c>
      <c r="F33" s="6" t="inlineStr">
        <is>
          <t>完成后24小时内</t>
        </is>
      </c>
      <c r="G33" s="6" t="inlineStr">
        <is>
          <t>关闭确认与改进项</t>
        </is>
      </c>
      <c r="H33" s="6" t="inlineStr">
        <is>
          <t>客户不满时转补救</t>
        </is>
      </c>
      <c r="I33" s="6" t="inlineStr">
        <is>
          <t>确认无其他诉求</t>
        </is>
      </c>
    </row>
    <row r="34">
      <c r="A34" s="6" t="inlineStr">
        <is>
          <t>SOP-CS-008</t>
        </is>
      </c>
      <c r="B34" s="6" t="inlineStr">
        <is>
          <t>VIP/重点客户升级</t>
        </is>
      </c>
      <c r="C34" s="6" t="inlineStr">
        <is>
          <t>1</t>
        </is>
      </c>
      <c r="D34" s="6" t="inlineStr">
        <is>
          <t>确认身份、背景和影响范围</t>
        </is>
      </c>
      <c r="E34" s="6" t="inlineStr">
        <is>
          <t>客户成功经理</t>
        </is>
      </c>
      <c r="F34" s="6" t="inlineStr">
        <is>
          <t>首次回复后5分钟内</t>
        </is>
      </c>
      <c r="G34" s="6" t="inlineStr">
        <is>
          <t>基础信息与诉求记录</t>
        </is>
      </c>
      <c r="H34" s="6" t="inlineStr">
        <is>
          <t>信息不足时继续提问</t>
        </is>
      </c>
      <c r="I34" s="6" t="inlineStr">
        <is>
          <t>减少重复询问</t>
        </is>
      </c>
    </row>
    <row r="35">
      <c r="A35" s="6" t="inlineStr">
        <is>
          <t>SOP-CS-008</t>
        </is>
      </c>
      <c r="B35" s="6" t="inlineStr">
        <is>
          <t>VIP/重点客户升级</t>
        </is>
      </c>
      <c r="C35" s="6" t="inlineStr">
        <is>
          <t>2</t>
        </is>
      </c>
      <c r="D35" s="6" t="inlineStr">
        <is>
          <t>核对系统、政策或证据</t>
        </is>
      </c>
      <c r="E35" s="6" t="inlineStr">
        <is>
          <t>客户成功经理</t>
        </is>
      </c>
      <c r="F35" s="6" t="inlineStr">
        <is>
          <t>30分钟内</t>
        </is>
      </c>
      <c r="G35" s="6" t="inlineStr">
        <is>
          <t>核查结果</t>
        </is>
      </c>
      <c r="H35" s="6" t="inlineStr">
        <is>
          <t>跨团队依赖时升级</t>
        </is>
      </c>
      <c r="I35" s="6" t="inlineStr">
        <is>
          <t>只记录必要信息</t>
        </is>
      </c>
    </row>
    <row r="36">
      <c r="A36" s="6" t="inlineStr">
        <is>
          <t>SOP-CS-008</t>
        </is>
      </c>
      <c r="B36" s="6" t="inlineStr">
        <is>
          <t>VIP/重点客户升级</t>
        </is>
      </c>
      <c r="C36" s="6" t="inlineStr">
        <is>
          <t>3</t>
        </is>
      </c>
      <c r="D36" s="6" t="inlineStr">
        <is>
          <t>给出方案和下一次更新时间</t>
        </is>
      </c>
      <c r="E36" s="6" t="inlineStr">
        <is>
          <t>客户成功经理</t>
        </is>
      </c>
      <c r="F36" s="6" t="inlineStr">
        <is>
          <t>1小时内</t>
        </is>
      </c>
      <c r="G36" s="6" t="inlineStr">
        <is>
          <t>处理方案</t>
        </is>
      </c>
      <c r="H36" s="6" t="inlineStr">
        <is>
          <t>超授权先审批</t>
        </is>
      </c>
      <c r="I36" s="6" t="inlineStr">
        <is>
          <t>不随意承诺</t>
        </is>
      </c>
    </row>
    <row r="37">
      <c r="A37" s="6" t="inlineStr">
        <is>
          <t>SOP-CS-008</t>
        </is>
      </c>
      <c r="B37" s="6" t="inlineStr">
        <is>
          <t>VIP/重点客户升级</t>
        </is>
      </c>
      <c r="C37" s="6" t="inlineStr">
        <is>
          <t>4</t>
        </is>
      </c>
      <c r="D37" s="6" t="inlineStr">
        <is>
          <t>确认结果并关闭或复盘</t>
        </is>
      </c>
      <c r="E37" s="6" t="inlineStr">
        <is>
          <t>客户成功经理</t>
        </is>
      </c>
      <c r="F37" s="6" t="inlineStr">
        <is>
          <t>完成后24小时内</t>
        </is>
      </c>
      <c r="G37" s="6" t="inlineStr">
        <is>
          <t>关闭确认与改进项</t>
        </is>
      </c>
      <c r="H37" s="6" t="inlineStr">
        <is>
          <t>客户不满时转补救</t>
        </is>
      </c>
      <c r="I37" s="6" t="inlineStr">
        <is>
          <t>确认无其他诉求</t>
        </is>
      </c>
    </row>
    <row r="38">
      <c r="A38" s="6" t="inlineStr">
        <is>
          <t>SOP-CS-009</t>
        </is>
      </c>
      <c r="B38" s="6" t="inlineStr">
        <is>
          <t>社媒/舆情响应</t>
        </is>
      </c>
      <c r="C38" s="6" t="inlineStr">
        <is>
          <t>1</t>
        </is>
      </c>
      <c r="D38" s="6" t="inlineStr">
        <is>
          <t>确认身份、背景和影响范围</t>
        </is>
      </c>
      <c r="E38" s="6" t="inlineStr">
        <is>
          <t>班长/主管</t>
        </is>
      </c>
      <c r="F38" s="6" t="inlineStr">
        <is>
          <t>首次回复后5分钟内</t>
        </is>
      </c>
      <c r="G38" s="6" t="inlineStr">
        <is>
          <t>基础信息与诉求记录</t>
        </is>
      </c>
      <c r="H38" s="6" t="inlineStr">
        <is>
          <t>信息不足时继续提问</t>
        </is>
      </c>
      <c r="I38" s="6" t="inlineStr">
        <is>
          <t>减少重复询问</t>
        </is>
      </c>
    </row>
    <row r="39">
      <c r="A39" s="6" t="inlineStr">
        <is>
          <t>SOP-CS-009</t>
        </is>
      </c>
      <c r="B39" s="6" t="inlineStr">
        <is>
          <t>社媒/舆情响应</t>
        </is>
      </c>
      <c r="C39" s="6" t="inlineStr">
        <is>
          <t>2</t>
        </is>
      </c>
      <c r="D39" s="6" t="inlineStr">
        <is>
          <t>核对系统、政策或证据</t>
        </is>
      </c>
      <c r="E39" s="6" t="inlineStr">
        <is>
          <t>班长/主管</t>
        </is>
      </c>
      <c r="F39" s="6" t="inlineStr">
        <is>
          <t>30分钟内</t>
        </is>
      </c>
      <c r="G39" s="6" t="inlineStr">
        <is>
          <t>核查结果</t>
        </is>
      </c>
      <c r="H39" s="6" t="inlineStr">
        <is>
          <t>跨团队依赖时升级</t>
        </is>
      </c>
      <c r="I39" s="6" t="inlineStr">
        <is>
          <t>只记录必要信息</t>
        </is>
      </c>
    </row>
    <row r="40">
      <c r="A40" s="6" t="inlineStr">
        <is>
          <t>SOP-CS-009</t>
        </is>
      </c>
      <c r="B40" s="6" t="inlineStr">
        <is>
          <t>社媒/舆情响应</t>
        </is>
      </c>
      <c r="C40" s="6" t="inlineStr">
        <is>
          <t>3</t>
        </is>
      </c>
      <c r="D40" s="6" t="inlineStr">
        <is>
          <t>给出方案和下一次更新时间</t>
        </is>
      </c>
      <c r="E40" s="6" t="inlineStr">
        <is>
          <t>班长/主管</t>
        </is>
      </c>
      <c r="F40" s="6" t="inlineStr">
        <is>
          <t>1小时内</t>
        </is>
      </c>
      <c r="G40" s="6" t="inlineStr">
        <is>
          <t>处理方案</t>
        </is>
      </c>
      <c r="H40" s="6" t="inlineStr">
        <is>
          <t>超授权先审批</t>
        </is>
      </c>
      <c r="I40" s="6" t="inlineStr">
        <is>
          <t>不随意承诺</t>
        </is>
      </c>
    </row>
    <row r="41">
      <c r="A41" s="6" t="inlineStr">
        <is>
          <t>SOP-CS-009</t>
        </is>
      </c>
      <c r="B41" s="6" t="inlineStr">
        <is>
          <t>社媒/舆情响应</t>
        </is>
      </c>
      <c r="C41" s="6" t="inlineStr">
        <is>
          <t>4</t>
        </is>
      </c>
      <c r="D41" s="6" t="inlineStr">
        <is>
          <t>确认结果并关闭或复盘</t>
        </is>
      </c>
      <c r="E41" s="6" t="inlineStr">
        <is>
          <t>班长/主管</t>
        </is>
      </c>
      <c r="F41" s="6" t="inlineStr">
        <is>
          <t>完成后24小时内</t>
        </is>
      </c>
      <c r="G41" s="6" t="inlineStr">
        <is>
          <t>关闭确认与改进项</t>
        </is>
      </c>
      <c r="H41" s="6" t="inlineStr">
        <is>
          <t>客户不满时转补救</t>
        </is>
      </c>
      <c r="I41" s="6" t="inlineStr">
        <is>
          <t>确认无其他诉求</t>
        </is>
      </c>
    </row>
    <row r="42">
      <c r="A42" s="6" t="inlineStr">
        <is>
          <t>SOP-CS-010</t>
        </is>
      </c>
      <c r="B42" s="6" t="inlineStr">
        <is>
          <t>回访与客户成功</t>
        </is>
      </c>
      <c r="C42" s="6" t="inlineStr">
        <is>
          <t>1</t>
        </is>
      </c>
      <c r="D42" s="6" t="inlineStr">
        <is>
          <t>确认身份、背景和影响范围</t>
        </is>
      </c>
      <c r="E42" s="6" t="inlineStr">
        <is>
          <t>客户成功经理</t>
        </is>
      </c>
      <c r="F42" s="6" t="inlineStr">
        <is>
          <t>首次回复后5分钟内</t>
        </is>
      </c>
      <c r="G42" s="6" t="inlineStr">
        <is>
          <t>基础信息与诉求记录</t>
        </is>
      </c>
      <c r="H42" s="6" t="inlineStr">
        <is>
          <t>信息不足时继续提问</t>
        </is>
      </c>
      <c r="I42" s="6" t="inlineStr">
        <is>
          <t>减少重复询问</t>
        </is>
      </c>
    </row>
    <row r="43">
      <c r="A43" s="6" t="inlineStr">
        <is>
          <t>SOP-CS-010</t>
        </is>
      </c>
      <c r="B43" s="6" t="inlineStr">
        <is>
          <t>回访与客户成功</t>
        </is>
      </c>
      <c r="C43" s="6" t="inlineStr">
        <is>
          <t>2</t>
        </is>
      </c>
      <c r="D43" s="6" t="inlineStr">
        <is>
          <t>核对系统、政策或证据</t>
        </is>
      </c>
      <c r="E43" s="6" t="inlineStr">
        <is>
          <t>客户成功经理</t>
        </is>
      </c>
      <c r="F43" s="6" t="inlineStr">
        <is>
          <t>30分钟内</t>
        </is>
      </c>
      <c r="G43" s="6" t="inlineStr">
        <is>
          <t>核查结果</t>
        </is>
      </c>
      <c r="H43" s="6" t="inlineStr">
        <is>
          <t>跨团队依赖时升级</t>
        </is>
      </c>
      <c r="I43" s="6" t="inlineStr">
        <is>
          <t>只记录必要信息</t>
        </is>
      </c>
    </row>
    <row r="44">
      <c r="A44" s="6" t="inlineStr">
        <is>
          <t>SOP-CS-010</t>
        </is>
      </c>
      <c r="B44" s="6" t="inlineStr">
        <is>
          <t>回访与客户成功</t>
        </is>
      </c>
      <c r="C44" s="6" t="inlineStr">
        <is>
          <t>3</t>
        </is>
      </c>
      <c r="D44" s="6" t="inlineStr">
        <is>
          <t>给出方案和下一次更新时间</t>
        </is>
      </c>
      <c r="E44" s="6" t="inlineStr">
        <is>
          <t>客户成功经理</t>
        </is>
      </c>
      <c r="F44" s="6" t="inlineStr">
        <is>
          <t>1小时内</t>
        </is>
      </c>
      <c r="G44" s="6" t="inlineStr">
        <is>
          <t>处理方案</t>
        </is>
      </c>
      <c r="H44" s="6" t="inlineStr">
        <is>
          <t>超授权先审批</t>
        </is>
      </c>
      <c r="I44" s="6" t="inlineStr">
        <is>
          <t>不随意承诺</t>
        </is>
      </c>
    </row>
    <row r="45">
      <c r="A45" s="6" t="inlineStr">
        <is>
          <t>SOP-CS-010</t>
        </is>
      </c>
      <c r="B45" s="6" t="inlineStr">
        <is>
          <t>回访与客户成功</t>
        </is>
      </c>
      <c r="C45" s="6" t="inlineStr">
        <is>
          <t>4</t>
        </is>
      </c>
      <c r="D45" s="6" t="inlineStr">
        <is>
          <t>确认结果并关闭或复盘</t>
        </is>
      </c>
      <c r="E45" s="6" t="inlineStr">
        <is>
          <t>客户成功经理</t>
        </is>
      </c>
      <c r="F45" s="6" t="inlineStr">
        <is>
          <t>完成后24小时内</t>
        </is>
      </c>
      <c r="G45" s="6" t="inlineStr">
        <is>
          <t>关闭确认与改进项</t>
        </is>
      </c>
      <c r="H45" s="6" t="inlineStr">
        <is>
          <t>客户不满时转补救</t>
        </is>
      </c>
      <c r="I45" s="6" t="inlineStr">
        <is>
          <t>确认无其他诉求</t>
        </is>
      </c>
    </row>
    <row r="46">
      <c r="A46" s="6" t="inlineStr">
        <is>
          <t>SOP-CS-011</t>
        </is>
      </c>
      <c r="B46" s="6" t="inlineStr">
        <is>
          <t>服务中断/重大事故通知</t>
        </is>
      </c>
      <c r="C46" s="6" t="inlineStr">
        <is>
          <t>1</t>
        </is>
      </c>
      <c r="D46" s="6" t="inlineStr">
        <is>
          <t>确认身份、背景和影响范围</t>
        </is>
      </c>
      <c r="E46" s="6" t="inlineStr">
        <is>
          <t>值班经理</t>
        </is>
      </c>
      <c r="F46" s="6" t="inlineStr">
        <is>
          <t>首次回复后5分钟内</t>
        </is>
      </c>
      <c r="G46" s="6" t="inlineStr">
        <is>
          <t>基础信息与诉求记录</t>
        </is>
      </c>
      <c r="H46" s="6" t="inlineStr">
        <is>
          <t>信息不足时继续提问</t>
        </is>
      </c>
      <c r="I46" s="6" t="inlineStr">
        <is>
          <t>减少重复询问</t>
        </is>
      </c>
    </row>
    <row r="47">
      <c r="A47" s="6" t="inlineStr">
        <is>
          <t>SOP-CS-011</t>
        </is>
      </c>
      <c r="B47" s="6" t="inlineStr">
        <is>
          <t>服务中断/重大事故通知</t>
        </is>
      </c>
      <c r="C47" s="6" t="inlineStr">
        <is>
          <t>2</t>
        </is>
      </c>
      <c r="D47" s="6" t="inlineStr">
        <is>
          <t>核对系统、政策或证据</t>
        </is>
      </c>
      <c r="E47" s="6" t="inlineStr">
        <is>
          <t>值班经理</t>
        </is>
      </c>
      <c r="F47" s="6" t="inlineStr">
        <is>
          <t>30分钟内</t>
        </is>
      </c>
      <c r="G47" s="6" t="inlineStr">
        <is>
          <t>核查结果</t>
        </is>
      </c>
      <c r="H47" s="6" t="inlineStr">
        <is>
          <t>跨团队依赖时升级</t>
        </is>
      </c>
      <c r="I47" s="6" t="inlineStr">
        <is>
          <t>只记录必要信息</t>
        </is>
      </c>
    </row>
    <row r="48">
      <c r="A48" s="6" t="inlineStr">
        <is>
          <t>SOP-CS-011</t>
        </is>
      </c>
      <c r="B48" s="6" t="inlineStr">
        <is>
          <t>服务中断/重大事故通知</t>
        </is>
      </c>
      <c r="C48" s="6" t="inlineStr">
        <is>
          <t>3</t>
        </is>
      </c>
      <c r="D48" s="6" t="inlineStr">
        <is>
          <t>给出方案和下一次更新时间</t>
        </is>
      </c>
      <c r="E48" s="6" t="inlineStr">
        <is>
          <t>值班经理</t>
        </is>
      </c>
      <c r="F48" s="6" t="inlineStr">
        <is>
          <t>1小时内</t>
        </is>
      </c>
      <c r="G48" s="6" t="inlineStr">
        <is>
          <t>处理方案</t>
        </is>
      </c>
      <c r="H48" s="6" t="inlineStr">
        <is>
          <t>超授权先审批</t>
        </is>
      </c>
      <c r="I48" s="6" t="inlineStr">
        <is>
          <t>不随意承诺</t>
        </is>
      </c>
    </row>
    <row r="49">
      <c r="A49" s="6" t="inlineStr">
        <is>
          <t>SOP-CS-011</t>
        </is>
      </c>
      <c r="B49" s="6" t="inlineStr">
        <is>
          <t>服务中断/重大事故通知</t>
        </is>
      </c>
      <c r="C49" s="6" t="inlineStr">
        <is>
          <t>4</t>
        </is>
      </c>
      <c r="D49" s="6" t="inlineStr">
        <is>
          <t>确认结果并关闭或复盘</t>
        </is>
      </c>
      <c r="E49" s="6" t="inlineStr">
        <is>
          <t>值班经理</t>
        </is>
      </c>
      <c r="F49" s="6" t="inlineStr">
        <is>
          <t>完成后24小时内</t>
        </is>
      </c>
      <c r="G49" s="6" t="inlineStr">
        <is>
          <t>关闭确认与改进项</t>
        </is>
      </c>
      <c r="H49" s="6" t="inlineStr">
        <is>
          <t>客户不满时转补救</t>
        </is>
      </c>
      <c r="I49" s="6" t="inlineStr">
        <is>
          <t>确认无其他诉求</t>
        </is>
      </c>
    </row>
    <row r="50">
      <c r="A50" s="6" t="inlineStr">
        <is>
          <t>SOP-CS-012</t>
        </is>
      </c>
      <c r="B50" s="6" t="inlineStr">
        <is>
          <t>数据/隐私请求</t>
        </is>
      </c>
      <c r="C50" s="6" t="inlineStr">
        <is>
          <t>1</t>
        </is>
      </c>
      <c r="D50" s="6" t="inlineStr">
        <is>
          <t>确认身份、背景和影响范围</t>
        </is>
      </c>
      <c r="E50" s="6" t="inlineStr">
        <is>
          <t>法务/合规</t>
        </is>
      </c>
      <c r="F50" s="6" t="inlineStr">
        <is>
          <t>首次回复后5分钟内</t>
        </is>
      </c>
      <c r="G50" s="6" t="inlineStr">
        <is>
          <t>基础信息与诉求记录</t>
        </is>
      </c>
      <c r="H50" s="6" t="inlineStr">
        <is>
          <t>信息不足时继续提问</t>
        </is>
      </c>
      <c r="I50" s="6" t="inlineStr">
        <is>
          <t>减少重复询问</t>
        </is>
      </c>
    </row>
    <row r="51">
      <c r="A51" s="6" t="inlineStr">
        <is>
          <t>SOP-CS-012</t>
        </is>
      </c>
      <c r="B51" s="6" t="inlineStr">
        <is>
          <t>数据/隐私请求</t>
        </is>
      </c>
      <c r="C51" s="6" t="inlineStr">
        <is>
          <t>2</t>
        </is>
      </c>
      <c r="D51" s="6" t="inlineStr">
        <is>
          <t>核对系统、政策或证据</t>
        </is>
      </c>
      <c r="E51" s="6" t="inlineStr">
        <is>
          <t>法务/合规</t>
        </is>
      </c>
      <c r="F51" s="6" t="inlineStr">
        <is>
          <t>30分钟内</t>
        </is>
      </c>
      <c r="G51" s="6" t="inlineStr">
        <is>
          <t>核查结果</t>
        </is>
      </c>
      <c r="H51" s="6" t="inlineStr">
        <is>
          <t>跨团队依赖时升级</t>
        </is>
      </c>
      <c r="I51" s="6" t="inlineStr">
        <is>
          <t>只记录必要信息</t>
        </is>
      </c>
    </row>
    <row r="52">
      <c r="A52" s="6" t="inlineStr">
        <is>
          <t>SOP-CS-012</t>
        </is>
      </c>
      <c r="B52" s="6" t="inlineStr">
        <is>
          <t>数据/隐私请求</t>
        </is>
      </c>
      <c r="C52" s="6" t="inlineStr">
        <is>
          <t>3</t>
        </is>
      </c>
      <c r="D52" s="6" t="inlineStr">
        <is>
          <t>给出方案和下一次更新时间</t>
        </is>
      </c>
      <c r="E52" s="6" t="inlineStr">
        <is>
          <t>法务/合规</t>
        </is>
      </c>
      <c r="F52" s="6" t="inlineStr">
        <is>
          <t>1小时内</t>
        </is>
      </c>
      <c r="G52" s="6" t="inlineStr">
        <is>
          <t>处理方案</t>
        </is>
      </c>
      <c r="H52" s="6" t="inlineStr">
        <is>
          <t>超授权先审批</t>
        </is>
      </c>
      <c r="I52" s="6" t="inlineStr">
        <is>
          <t>不随意承诺</t>
        </is>
      </c>
    </row>
    <row r="53">
      <c r="A53" s="6" t="inlineStr">
        <is>
          <t>SOP-CS-012</t>
        </is>
      </c>
      <c r="B53" s="6" t="inlineStr">
        <is>
          <t>数据/隐私请求</t>
        </is>
      </c>
      <c r="C53" s="6" t="inlineStr">
        <is>
          <t>4</t>
        </is>
      </c>
      <c r="D53" s="6" t="inlineStr">
        <is>
          <t>确认结果并关闭或复盘</t>
        </is>
      </c>
      <c r="E53" s="6" t="inlineStr">
        <is>
          <t>法务/合规</t>
        </is>
      </c>
      <c r="F53" s="6" t="inlineStr">
        <is>
          <t>完成后24小时内</t>
        </is>
      </c>
      <c r="G53" s="6" t="inlineStr">
        <is>
          <t>关闭确认与改进项</t>
        </is>
      </c>
      <c r="H53" s="6" t="inlineStr">
        <is>
          <t>客户不满时转补救</t>
        </is>
      </c>
      <c r="I53" s="6" t="inlineStr">
        <is>
          <t>确认无其他诉求</t>
        </is>
      </c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  <c r="I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  <c r="I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  <c r="I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  <c r="I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  <c r="I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  <c r="I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</cols>
  <sheetData>
    <row r="1">
      <c r="A1" s="1" t="inlineStr">
        <is>
          <t>SLA与升级矩阵</t>
        </is>
      </c>
      <c r="B1" s="1" t="n"/>
      <c r="C1" s="1" t="n"/>
      <c r="D1" s="1" t="n"/>
      <c r="E1" s="1" t="n"/>
      <c r="F1" s="1" t="n"/>
    </row>
    <row r="2">
      <c r="A2" s="2" t="inlineStr">
        <is>
          <t>定义响应、解决和升级规则。</t>
        </is>
      </c>
      <c r="B2" s="2" t="n"/>
      <c r="C2" s="2" t="n"/>
      <c r="D2" s="2" t="n"/>
      <c r="E2" s="2" t="n"/>
      <c r="F2" s="2" t="n"/>
    </row>
    <row r="3">
      <c r="A3" s="2" t="n"/>
      <c r="B3" s="2" t="n"/>
      <c r="C3" s="2" t="n"/>
      <c r="D3" s="2" t="n"/>
      <c r="E3" s="2" t="n"/>
      <c r="F3" s="2" t="n"/>
    </row>
    <row r="4">
      <c r="A4" s="3" t="inlineStr">
        <is>
          <t>优先级SLA标准（单位：小时）</t>
        </is>
      </c>
      <c r="B4" s="2" t="n"/>
      <c r="C4" s="2" t="n"/>
      <c r="D4" s="2" t="n"/>
      <c r="E4" s="2" t="n"/>
      <c r="F4" s="2" t="n"/>
    </row>
    <row r="5">
      <c r="A5" s="3" t="inlineStr">
        <is>
          <t>优先级</t>
        </is>
      </c>
      <c r="B5" s="3" t="inlineStr">
        <is>
          <t>首次响应目标(h)</t>
        </is>
      </c>
      <c r="C5" s="3" t="inlineStr">
        <is>
          <t>目标解决时长(h)</t>
        </is>
      </c>
      <c r="D5" s="3" t="inlineStr">
        <is>
          <t>更新频率(h)</t>
        </is>
      </c>
      <c r="E5" s="3" t="inlineStr">
        <is>
          <t>升级责任</t>
        </is>
      </c>
      <c r="F5" s="3" t="inlineStr">
        <is>
          <t>典型示例</t>
        </is>
      </c>
    </row>
    <row r="6">
      <c r="A6" s="4" t="inlineStr">
        <is>
          <t>P0紧急</t>
        </is>
      </c>
      <c r="B6" s="4" t="n">
        <v>0.25</v>
      </c>
      <c r="C6" s="4" t="n">
        <v>4</v>
      </c>
      <c r="D6" s="4" t="n">
        <v>0.5</v>
      </c>
      <c r="E6" s="4" t="inlineStr">
        <is>
          <t>L4 重大事件小组</t>
        </is>
      </c>
      <c r="F6" s="4" t="inlineStr">
        <is>
          <t>多客户报告无法登录</t>
        </is>
      </c>
      <c r="G6" s="5" t="n"/>
      <c r="H6" s="5" t="n"/>
    </row>
    <row r="7">
      <c r="A7" s="6" t="inlineStr">
        <is>
          <t>P1高</t>
        </is>
      </c>
      <c r="B7" s="6" t="n">
        <v>1</v>
      </c>
      <c r="C7" s="6" t="n">
        <v>8</v>
      </c>
      <c r="D7" s="6" t="n">
        <v>2</v>
      </c>
      <c r="E7" s="6" t="inlineStr">
        <is>
          <t>L2 专家/职能</t>
        </is>
      </c>
      <c r="F7" s="6" t="inlineStr">
        <is>
          <t>公开投诉多次未收到回复</t>
        </is>
      </c>
      <c r="G7" s="5" t="n"/>
      <c r="H7" s="5" t="n"/>
    </row>
    <row r="8">
      <c r="A8" s="6" t="inlineStr">
        <is>
          <t>P2中</t>
        </is>
      </c>
      <c r="B8" s="6" t="n">
        <v>4</v>
      </c>
      <c r="C8" s="6" t="n">
        <v>24</v>
      </c>
      <c r="D8" s="6" t="n">
        <v>8</v>
      </c>
      <c r="E8" s="6" t="inlineStr">
        <is>
          <t>L1 班长</t>
        </is>
      </c>
      <c r="F8" s="6" t="inlineStr">
        <is>
          <t>接口调用偶发超时</t>
        </is>
      </c>
      <c r="G8" s="5" t="n"/>
      <c r="H8" s="5" t="n"/>
    </row>
    <row r="9">
      <c r="A9" s="6" t="inlineStr">
        <is>
          <t>P3低</t>
        </is>
      </c>
      <c r="B9" s="6" t="n">
        <v>8</v>
      </c>
      <c r="C9" s="6" t="n">
        <v>72</v>
      </c>
      <c r="D9" s="6" t="n">
        <v>24</v>
      </c>
      <c r="E9" s="6" t="inlineStr">
        <is>
          <t>L0 无</t>
        </is>
      </c>
      <c r="F9" s="6" t="inlineStr">
        <is>
          <t>查询账号权限状态</t>
        </is>
      </c>
      <c r="G9" s="5" t="n"/>
      <c r="H9" s="5" t="n"/>
    </row>
    <row r="10">
      <c r="A10" s="6" t="inlineStr">
        <is>
          <t>P4观察</t>
        </is>
      </c>
      <c r="B10" s="6" t="n">
        <v>24</v>
      </c>
      <c r="C10" s="6" t="n">
        <v>120</v>
      </c>
      <c r="D10" s="6" t="n">
        <v>48</v>
      </c>
      <c r="E10" s="6" t="inlineStr">
        <is>
          <t>L0 无</t>
        </is>
      </c>
      <c r="F10" s="6" t="inlineStr">
        <is>
          <t>交付后满意度回访</t>
        </is>
      </c>
      <c r="G10" s="5" t="n"/>
      <c r="H10" s="5" t="n"/>
    </row>
    <row r="11">
      <c r="A11" s="6" t="n"/>
      <c r="B11" s="6" t="n"/>
      <c r="C11" s="6" t="n"/>
      <c r="D11" s="6" t="n"/>
      <c r="E11" s="6" t="n"/>
      <c r="F11" s="6" t="n"/>
      <c r="G11" s="5" t="n"/>
      <c r="H11" s="5" t="n"/>
    </row>
    <row r="12">
      <c r="A12" s="6" t="n"/>
      <c r="B12" s="6" t="n"/>
      <c r="C12" s="6" t="n"/>
      <c r="D12" s="6" t="n"/>
      <c r="E12" s="6" t="n"/>
      <c r="F12" s="6" t="n"/>
      <c r="G12" s="5" t="n"/>
      <c r="H12" s="5" t="n"/>
    </row>
    <row r="13">
      <c r="A13" s="6" t="inlineStr">
        <is>
          <t>渠道响应基线</t>
        </is>
      </c>
      <c r="B13" s="6" t="n"/>
      <c r="C13" s="6" t="n"/>
      <c r="D13" s="6" t="n"/>
      <c r="E13" s="6" t="n"/>
      <c r="F13" s="6" t="n"/>
      <c r="G13" s="5" t="n"/>
      <c r="H13" s="5" t="n"/>
    </row>
    <row r="14">
      <c r="A14" s="4" t="inlineStr">
        <is>
          <t>服务渠道</t>
        </is>
      </c>
      <c r="B14" s="4" t="inlineStr">
        <is>
          <t>首次回复目标</t>
        </is>
      </c>
      <c r="C14" s="4" t="inlineStr">
        <is>
          <t>适用原则</t>
        </is>
      </c>
      <c r="D14" s="4" t="inlineStr">
        <is>
          <t>记录要求</t>
        </is>
      </c>
      <c r="E14" s="6" t="n"/>
      <c r="F14" s="6" t="n"/>
      <c r="G14" s="5" t="n"/>
      <c r="H14" s="5" t="n"/>
    </row>
    <row r="15">
      <c r="A15" s="6" t="inlineStr">
        <is>
          <t>电话</t>
        </is>
      </c>
      <c r="B15" s="6" t="inlineStr">
        <is>
          <t>按优先级或渠道规则响应</t>
        </is>
      </c>
      <c r="C15" s="6" t="inlineStr">
        <is>
          <t>根据复杂度选择渠道</t>
        </is>
      </c>
      <c r="D15" s="6" t="inlineStr">
        <is>
          <t>记录要点、承诺和责任人</t>
        </is>
      </c>
      <c r="E15" s="6" t="n"/>
      <c r="F15" s="6" t="n"/>
      <c r="G15" s="5" t="n"/>
      <c r="H15" s="5" t="n"/>
    </row>
    <row r="16">
      <c r="A16" s="6" t="inlineStr">
        <is>
          <t>在线聊天</t>
        </is>
      </c>
      <c r="B16" s="6" t="inlineStr">
        <is>
          <t>按优先级或渠道规则响应</t>
        </is>
      </c>
      <c r="C16" s="6" t="inlineStr">
        <is>
          <t>根据复杂度选择渠道</t>
        </is>
      </c>
      <c r="D16" s="6" t="inlineStr">
        <is>
          <t>记录要点、承诺和责任人</t>
        </is>
      </c>
      <c r="E16" s="6" t="n"/>
      <c r="F16" s="6" t="n"/>
      <c r="G16" s="5" t="n"/>
      <c r="H16" s="5" t="n"/>
    </row>
    <row r="17">
      <c r="A17" s="4" t="inlineStr">
        <is>
          <t>邮件</t>
        </is>
      </c>
      <c r="B17" s="4" t="inlineStr">
        <is>
          <t>按优先级或渠道规则响应</t>
        </is>
      </c>
      <c r="C17" s="4" t="inlineStr">
        <is>
          <t>根据复杂度选择渠道</t>
        </is>
      </c>
      <c r="D17" s="4" t="inlineStr">
        <is>
          <t>记录要点、承诺和责任人</t>
        </is>
      </c>
      <c r="E17" s="6" t="n"/>
      <c r="F17" s="6" t="n"/>
      <c r="G17" s="5" t="n"/>
      <c r="H17" s="5" t="n"/>
    </row>
    <row r="18">
      <c r="A18" s="6" t="inlineStr">
        <is>
          <t>工单系统</t>
        </is>
      </c>
      <c r="B18" s="6" t="inlineStr">
        <is>
          <t>按优先级或渠道规则响应</t>
        </is>
      </c>
      <c r="C18" s="6" t="inlineStr">
        <is>
          <t>根据复杂度选择渠道</t>
        </is>
      </c>
      <c r="D18" s="6" t="inlineStr">
        <is>
          <t>记录要点、承诺和责任人</t>
        </is>
      </c>
      <c r="E18" s="6" t="n"/>
      <c r="F18" s="6" t="n"/>
      <c r="G18" s="5" t="n"/>
      <c r="H18" s="5" t="n"/>
    </row>
    <row r="19">
      <c r="A19" s="6" t="inlineStr">
        <is>
          <t>社交媒体</t>
        </is>
      </c>
      <c r="B19" s="6" t="inlineStr">
        <is>
          <t>按优先级或渠道规则响应</t>
        </is>
      </c>
      <c r="C19" s="6" t="inlineStr">
        <is>
          <t>根据复杂度选择渠道</t>
        </is>
      </c>
      <c r="D19" s="6" t="inlineStr">
        <is>
          <t>记录要点、承诺和责任人</t>
        </is>
      </c>
      <c r="E19" s="6" t="n"/>
      <c r="F19" s="6" t="n"/>
      <c r="G19" s="5" t="n"/>
      <c r="H19" s="5" t="n"/>
    </row>
    <row r="20">
      <c r="A20" s="6" t="inlineStr">
        <is>
          <t>门店/现场</t>
        </is>
      </c>
      <c r="B20" s="6" t="inlineStr">
        <is>
          <t>按优先级或渠道规则响应</t>
        </is>
      </c>
      <c r="C20" s="6" t="inlineStr">
        <is>
          <t>根据复杂度选择渠道</t>
        </is>
      </c>
      <c r="D20" s="6" t="inlineStr">
        <is>
          <t>记录要点、承诺和责任人</t>
        </is>
      </c>
      <c r="E20" s="6" t="n"/>
      <c r="F20" s="6" t="n"/>
      <c r="G20" s="5" t="n"/>
      <c r="H20" s="5" t="n"/>
    </row>
    <row r="21">
      <c r="A21" s="6" t="n"/>
      <c r="B21" s="6" t="n"/>
      <c r="C21" s="6" t="n"/>
      <c r="D21" s="6" t="n"/>
      <c r="E21" s="6" t="n"/>
      <c r="F21" s="6" t="n"/>
      <c r="G21" s="5" t="n"/>
      <c r="H21" s="5" t="n"/>
    </row>
    <row r="22">
      <c r="A22" s="6" t="n"/>
      <c r="B22" s="6" t="n"/>
      <c r="C22" s="6" t="n"/>
      <c r="D22" s="6" t="n"/>
      <c r="E22" s="6" t="n"/>
      <c r="F22" s="6" t="n"/>
      <c r="G22" s="5" t="n"/>
      <c r="H22" s="5" t="n"/>
    </row>
    <row r="23">
      <c r="A23" s="6" t="inlineStr">
        <is>
          <t>升级触发规则</t>
        </is>
      </c>
      <c r="B23" s="6" t="n"/>
      <c r="C23" s="6" t="n"/>
      <c r="D23" s="6" t="n"/>
      <c r="E23" s="6" t="n"/>
      <c r="F23" s="6" t="n"/>
      <c r="G23" s="5" t="n"/>
      <c r="H23" s="5" t="n"/>
    </row>
    <row r="24">
      <c r="A24" s="4" t="inlineStr">
        <is>
          <t>触发条件</t>
        </is>
      </c>
      <c r="B24" s="4" t="inlineStr">
        <is>
          <t>判断标准</t>
        </is>
      </c>
      <c r="C24" s="4" t="inlineStr">
        <is>
          <t>升级到</t>
        </is>
      </c>
      <c r="D24" s="4" t="inlineStr">
        <is>
          <t>升级前必须记录</t>
        </is>
      </c>
      <c r="E24" s="4" t="inlineStr">
        <is>
          <t>客户沟通要求</t>
        </is>
      </c>
      <c r="F24" s="4" t="inlineStr">
        <is>
          <t>内部通知对象</t>
        </is>
      </c>
      <c r="G24" s="5" t="n"/>
      <c r="H24" s="5" t="n"/>
    </row>
    <row r="25">
      <c r="A25" s="6" t="inlineStr">
        <is>
          <t>SLA风险</t>
        </is>
      </c>
      <c r="B25" s="6" t="inlineStr">
        <is>
          <t>预计无法按目标完成或风险扩大</t>
        </is>
      </c>
      <c r="C25" s="6" t="inlineStr">
        <is>
          <t>L1 班长</t>
        </is>
      </c>
      <c r="D25" s="6" t="inlineStr">
        <is>
          <t>诉求、动作、卡点、需要资源</t>
        </is>
      </c>
      <c r="E25" s="6" t="inlineStr">
        <is>
          <t>说明当前进度和下一次更新时间</t>
        </is>
      </c>
      <c r="F25" s="6" t="inlineStr">
        <is>
          <t>班长/主管</t>
        </is>
      </c>
      <c r="G25" s="5" t="n"/>
      <c r="H25" s="5" t="n"/>
    </row>
    <row r="26">
      <c r="A26" s="6" t="inlineStr">
        <is>
          <t>客户情绪高风险</t>
        </is>
      </c>
      <c r="B26" s="6" t="inlineStr">
        <is>
          <t>预计无法按目标完成或风险扩大</t>
        </is>
      </c>
      <c r="C26" s="6" t="inlineStr">
        <is>
          <t>L2 专家/职能</t>
        </is>
      </c>
      <c r="D26" s="6" t="inlineStr">
        <is>
          <t>诉求、动作、卡点、需要资源</t>
        </is>
      </c>
      <c r="E26" s="6" t="inlineStr">
        <is>
          <t>说明当前进度和下一次更新时间</t>
        </is>
      </c>
      <c r="F26" s="6" t="inlineStr">
        <is>
          <t>质检</t>
        </is>
      </c>
      <c r="G26" s="5" t="n"/>
      <c r="H26" s="5" t="n"/>
    </row>
    <row r="27">
      <c r="A27" s="4" t="inlineStr">
        <is>
          <t>VIP/合同SLA触发</t>
        </is>
      </c>
      <c r="B27" s="4" t="inlineStr">
        <is>
          <t>预计无法按目标完成或风险扩大</t>
        </is>
      </c>
      <c r="C27" s="4" t="inlineStr">
        <is>
          <t>L3 管理层</t>
        </is>
      </c>
      <c r="D27" s="4" t="inlineStr">
        <is>
          <t>诉求、动作、卡点、需要资源</t>
        </is>
      </c>
      <c r="E27" s="4" t="inlineStr">
        <is>
          <t>说明当前进度和下一次更新时间</t>
        </is>
      </c>
      <c r="F27" s="4" t="inlineStr">
        <is>
          <t>客户成功经理</t>
        </is>
      </c>
      <c r="G27" s="5" t="n"/>
      <c r="H27" s="5" t="n"/>
    </row>
    <row r="28">
      <c r="A28" s="6" t="inlineStr">
        <is>
          <t>跨团队依赖</t>
        </is>
      </c>
      <c r="B28" s="6" t="inlineStr">
        <is>
          <t>预计无法按目标完成或风险扩大</t>
        </is>
      </c>
      <c r="C28" s="6" t="inlineStr">
        <is>
          <t>L4 重大事件小组</t>
        </is>
      </c>
      <c r="D28" s="6" t="inlineStr">
        <is>
          <t>诉求、动作、卡点、需要资源</t>
        </is>
      </c>
      <c r="E28" s="6" t="inlineStr">
        <is>
          <t>说明当前进度和下一次更新时间</t>
        </is>
      </c>
      <c r="F28" s="6" t="inlineStr">
        <is>
          <t>财务/账单</t>
        </is>
      </c>
      <c r="G28" s="5" t="n"/>
      <c r="H28" s="5" t="n"/>
    </row>
    <row r="29">
      <c r="A29" s="6" t="inlineStr">
        <is>
          <t>重大事故/大面积影响</t>
        </is>
      </c>
      <c r="B29" s="6" t="inlineStr">
        <is>
          <t>预计无法按目标完成或风险扩大</t>
        </is>
      </c>
      <c r="C29" s="6" t="inlineStr">
        <is>
          <t>L4 重大事件小组</t>
        </is>
      </c>
      <c r="D29" s="6" t="inlineStr">
        <is>
          <t>诉求、动作、卡点、需要资源</t>
        </is>
      </c>
      <c r="E29" s="6" t="inlineStr">
        <is>
          <t>说明当前进度和下一次更新时间</t>
        </is>
      </c>
      <c r="F29" s="6" t="inlineStr">
        <is>
          <t>物流/履约</t>
        </is>
      </c>
      <c r="G29" s="5" t="n"/>
      <c r="H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</cols>
  <sheetData>
    <row r="1">
      <c r="A1" s="1" t="inlineStr">
        <is>
          <t>话术模板库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用统一结构管理可替换的话术。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</row>
    <row r="4">
      <c r="A4" s="2" t="n"/>
      <c r="B4" s="2" t="n"/>
      <c r="C4" s="2" t="n"/>
      <c r="D4" s="2" t="n"/>
      <c r="E4" s="2" t="n"/>
      <c r="F4" s="2" t="n"/>
      <c r="G4" s="2" t="n"/>
      <c r="H4" s="2" t="n"/>
    </row>
    <row r="5">
      <c r="A5" s="3" t="inlineStr">
        <is>
          <t>业务场景</t>
        </is>
      </c>
      <c r="B5" s="3" t="inlineStr">
        <is>
          <t>触点</t>
        </is>
      </c>
      <c r="C5" s="3" t="inlineStr">
        <is>
          <t>使用时机</t>
        </is>
      </c>
      <c r="D5" s="3" t="inlineStr">
        <is>
          <t>模板话术</t>
        </is>
      </c>
      <c r="E5" s="3" t="inlineStr">
        <is>
          <t>可替换字段</t>
        </is>
      </c>
      <c r="F5" s="3" t="inlineStr">
        <is>
          <t>禁用表达/风险点</t>
        </is>
      </c>
      <c r="G5" s="3" t="inlineStr">
        <is>
          <t>结束条件</t>
        </is>
      </c>
      <c r="H5" s="3" t="inlineStr">
        <is>
          <t>负责人</t>
        </is>
      </c>
    </row>
    <row r="6">
      <c r="A6" s="4" t="inlineStr">
        <is>
          <t>售前咨询</t>
        </is>
      </c>
      <c r="B6" s="4" t="inlineStr">
        <is>
          <t>邮件口径</t>
        </is>
      </c>
      <c r="C6" s="4" t="inlineStr">
        <is>
          <t>首次确认</t>
        </is>
      </c>
      <c r="D6" s="4" t="inlineStr">
        <is>
          <t>您好，我们已收到关于{问题}的请求，会在{时间}前更新处理进度。</t>
        </is>
      </c>
      <c r="E6" s="4" t="inlineStr">
        <is>
          <t>{问题};{时间}</t>
        </is>
      </c>
      <c r="F6" s="4" t="inlineStr">
        <is>
          <t>不得承诺未确认结果</t>
        </is>
      </c>
      <c r="G6" s="4" t="inlineStr">
        <is>
          <t>客户理解下一步</t>
        </is>
      </c>
      <c r="H6" s="4" t="inlineStr">
        <is>
          <t>一线客服</t>
        </is>
      </c>
    </row>
    <row r="7">
      <c r="A7" s="6" t="inlineStr">
        <is>
          <t>订单/账户查询</t>
        </is>
      </c>
      <c r="B7" s="6" t="inlineStr">
        <is>
          <t>邮件口径</t>
        </is>
      </c>
      <c r="C7" s="6" t="inlineStr">
        <is>
          <t>首次确认</t>
        </is>
      </c>
      <c r="D7" s="6" t="inlineStr">
        <is>
          <t>您好，我们已收到关于{问题}的请求，会在{时间}前更新处理进度。</t>
        </is>
      </c>
      <c r="E7" s="6" t="inlineStr">
        <is>
          <t>{问题};{时间}</t>
        </is>
      </c>
      <c r="F7" s="6" t="inlineStr">
        <is>
          <t>不得承诺未确认结果</t>
        </is>
      </c>
      <c r="G7" s="6" t="inlineStr">
        <is>
          <t>客户理解下一步</t>
        </is>
      </c>
      <c r="H7" s="6" t="inlineStr">
        <is>
          <t>一线客服</t>
        </is>
      </c>
    </row>
    <row r="8">
      <c r="A8" s="6" t="inlineStr">
        <is>
          <t>物流/交付异常</t>
        </is>
      </c>
      <c r="B8" s="6" t="inlineStr">
        <is>
          <t>邮件口径</t>
        </is>
      </c>
      <c r="C8" s="6" t="inlineStr">
        <is>
          <t>首次确认</t>
        </is>
      </c>
      <c r="D8" s="6" t="inlineStr">
        <is>
          <t>您好，我们已收到关于{问题}的请求，会在{时间}前更新处理进度。</t>
        </is>
      </c>
      <c r="E8" s="6" t="inlineStr">
        <is>
          <t>{问题};{时间}</t>
        </is>
      </c>
      <c r="F8" s="6" t="inlineStr">
        <is>
          <t>不得承诺未确认结果</t>
        </is>
      </c>
      <c r="G8" s="6" t="inlineStr">
        <is>
          <t>客户理解下一步</t>
        </is>
      </c>
      <c r="H8" s="6" t="inlineStr">
        <is>
          <t>物流/履约</t>
        </is>
      </c>
    </row>
    <row r="9">
      <c r="A9" s="6" t="inlineStr">
        <is>
          <t>技术支持</t>
        </is>
      </c>
      <c r="B9" s="6" t="inlineStr">
        <is>
          <t>邮件口径</t>
        </is>
      </c>
      <c r="C9" s="6" t="inlineStr">
        <is>
          <t>首次确认</t>
        </is>
      </c>
      <c r="D9" s="6" t="inlineStr">
        <is>
          <t>您好，我们已收到关于{问题}的请求，会在{时间}前更新处理进度。</t>
        </is>
      </c>
      <c r="E9" s="6" t="inlineStr">
        <is>
          <t>{问题};{时间}</t>
        </is>
      </c>
      <c r="F9" s="6" t="inlineStr">
        <is>
          <t>不得承诺未确认结果</t>
        </is>
      </c>
      <c r="G9" s="6" t="inlineStr">
        <is>
          <t>客户理解下一步</t>
        </is>
      </c>
      <c r="H9" s="6" t="inlineStr">
        <is>
          <t>二线支持</t>
        </is>
      </c>
    </row>
    <row r="10">
      <c r="A10" s="6" t="inlineStr">
        <is>
          <t>投诉与服务补救</t>
        </is>
      </c>
      <c r="B10" s="6" t="inlineStr">
        <is>
          <t>邮件口径</t>
        </is>
      </c>
      <c r="C10" s="6" t="inlineStr">
        <is>
          <t>首次确认</t>
        </is>
      </c>
      <c r="D10" s="6" t="inlineStr">
        <is>
          <t>您好，我们已收到关于{问题}的请求，会在{时间}前更新处理进度。</t>
        </is>
      </c>
      <c r="E10" s="6" t="inlineStr">
        <is>
          <t>{问题};{时间}</t>
        </is>
      </c>
      <c r="F10" s="6" t="inlineStr">
        <is>
          <t>不得承诺未确认结果</t>
        </is>
      </c>
      <c r="G10" s="6" t="inlineStr">
        <is>
          <t>客户理解下一步</t>
        </is>
      </c>
      <c r="H10" s="6" t="inlineStr">
        <is>
          <t>班长/主管</t>
        </is>
      </c>
    </row>
    <row r="11">
      <c r="A11" s="4" t="inlineStr">
        <is>
          <t>退款/退换/取消</t>
        </is>
      </c>
      <c r="B11" s="4" t="inlineStr">
        <is>
          <t>邮件口径</t>
        </is>
      </c>
      <c r="C11" s="4" t="inlineStr">
        <is>
          <t>首次确认</t>
        </is>
      </c>
      <c r="D11" s="4" t="inlineStr">
        <is>
          <t>您好，我们已收到关于{问题}的请求，会在{时间}前更新处理进度。</t>
        </is>
      </c>
      <c r="E11" s="4" t="inlineStr">
        <is>
          <t>{问题};{时间}</t>
        </is>
      </c>
      <c r="F11" s="4" t="inlineStr">
        <is>
          <t>不得承诺未确认结果</t>
        </is>
      </c>
      <c r="G11" s="4" t="inlineStr">
        <is>
          <t>客户理解下一步</t>
        </is>
      </c>
      <c r="H11" s="4" t="inlineStr">
        <is>
          <t>一线客服</t>
        </is>
      </c>
    </row>
    <row r="12">
      <c r="A12" s="6" t="inlineStr">
        <is>
          <t>账单/发票/付款</t>
        </is>
      </c>
      <c r="B12" s="6" t="inlineStr">
        <is>
          <t>邮件口径</t>
        </is>
      </c>
      <c r="C12" s="6" t="inlineStr">
        <is>
          <t>首次确认</t>
        </is>
      </c>
      <c r="D12" s="6" t="inlineStr">
        <is>
          <t>您好，我们已收到关于{问题}的请求，会在{时间}前更新处理进度。</t>
        </is>
      </c>
      <c r="E12" s="6" t="inlineStr">
        <is>
          <t>{问题};{时间}</t>
        </is>
      </c>
      <c r="F12" s="6" t="inlineStr">
        <is>
          <t>不得承诺未确认结果</t>
        </is>
      </c>
      <c r="G12" s="6" t="inlineStr">
        <is>
          <t>客户理解下一步</t>
        </is>
      </c>
      <c r="H12" s="6" t="inlineStr">
        <is>
          <t>财务/账单</t>
        </is>
      </c>
    </row>
    <row r="13">
      <c r="A13" s="6" t="inlineStr">
        <is>
          <t>VIP/重点客户升级</t>
        </is>
      </c>
      <c r="B13" s="6" t="inlineStr">
        <is>
          <t>邮件口径</t>
        </is>
      </c>
      <c r="C13" s="6" t="inlineStr">
        <is>
          <t>首次确认</t>
        </is>
      </c>
      <c r="D13" s="6" t="inlineStr">
        <is>
          <t>您好，我们已收到关于{问题}的请求，会在{时间}前更新处理进度。</t>
        </is>
      </c>
      <c r="E13" s="6" t="inlineStr">
        <is>
          <t>{问题};{时间}</t>
        </is>
      </c>
      <c r="F13" s="6" t="inlineStr">
        <is>
          <t>不得承诺未确认结果</t>
        </is>
      </c>
      <c r="G13" s="6" t="inlineStr">
        <is>
          <t>客户理解下一步</t>
        </is>
      </c>
      <c r="H13" s="6" t="inlineStr">
        <is>
          <t>客户成功经理</t>
        </is>
      </c>
    </row>
    <row r="14">
      <c r="A14" s="4" t="inlineStr">
        <is>
          <t>社媒/舆情响应</t>
        </is>
      </c>
      <c r="B14" s="4" t="inlineStr">
        <is>
          <t>邮件口径</t>
        </is>
      </c>
      <c r="C14" s="4" t="inlineStr">
        <is>
          <t>首次确认</t>
        </is>
      </c>
      <c r="D14" s="4" t="inlineStr">
        <is>
          <t>您好，我们已收到关于{问题}的请求，会在{时间}前更新处理进度。</t>
        </is>
      </c>
      <c r="E14" s="4" t="inlineStr">
        <is>
          <t>{问题};{时间}</t>
        </is>
      </c>
      <c r="F14" s="4" t="inlineStr">
        <is>
          <t>不得承诺未确认结果</t>
        </is>
      </c>
      <c r="G14" s="4" t="inlineStr">
        <is>
          <t>客户理解下一步</t>
        </is>
      </c>
      <c r="H14" s="4" t="inlineStr">
        <is>
          <t>班长/主管</t>
        </is>
      </c>
    </row>
    <row r="15">
      <c r="A15" s="6" t="inlineStr">
        <is>
          <t>回访与客户成功</t>
        </is>
      </c>
      <c r="B15" s="6" t="inlineStr">
        <is>
          <t>邮件口径</t>
        </is>
      </c>
      <c r="C15" s="6" t="inlineStr">
        <is>
          <t>首次确认</t>
        </is>
      </c>
      <c r="D15" s="6" t="inlineStr">
        <is>
          <t>您好，我们已收到关于{问题}的请求，会在{时间}前更新处理进度。</t>
        </is>
      </c>
      <c r="E15" s="6" t="inlineStr">
        <is>
          <t>{问题};{时间}</t>
        </is>
      </c>
      <c r="F15" s="6" t="inlineStr">
        <is>
          <t>不得承诺未确认结果</t>
        </is>
      </c>
      <c r="G15" s="6" t="inlineStr">
        <is>
          <t>客户理解下一步</t>
        </is>
      </c>
      <c r="H15" s="6" t="inlineStr">
        <is>
          <t>客户成功经理</t>
        </is>
      </c>
    </row>
    <row r="16">
      <c r="A16" s="6" t="inlineStr">
        <is>
          <t>服务中断/重大事故通知</t>
        </is>
      </c>
      <c r="B16" s="6" t="inlineStr">
        <is>
          <t>邮件口径</t>
        </is>
      </c>
      <c r="C16" s="6" t="inlineStr">
        <is>
          <t>首次确认</t>
        </is>
      </c>
      <c r="D16" s="6" t="inlineStr">
        <is>
          <t>您好，我们已收到关于{问题}的请求，会在{时间}前更新处理进度。</t>
        </is>
      </c>
      <c r="E16" s="6" t="inlineStr">
        <is>
          <t>{问题};{时间}</t>
        </is>
      </c>
      <c r="F16" s="6" t="inlineStr">
        <is>
          <t>不得承诺未确认结果</t>
        </is>
      </c>
      <c r="G16" s="6" t="inlineStr">
        <is>
          <t>客户理解下一步</t>
        </is>
      </c>
      <c r="H16" s="6" t="inlineStr">
        <is>
          <t>值班经理</t>
        </is>
      </c>
    </row>
    <row r="17">
      <c r="A17" s="4" t="inlineStr">
        <is>
          <t>数据/隐私请求</t>
        </is>
      </c>
      <c r="B17" s="4" t="inlineStr">
        <is>
          <t>邮件口径</t>
        </is>
      </c>
      <c r="C17" s="4" t="inlineStr">
        <is>
          <t>首次确认</t>
        </is>
      </c>
      <c r="D17" s="4" t="inlineStr">
        <is>
          <t>您好，我们已收到关于{问题}的请求，会在{时间}前更新处理进度。</t>
        </is>
      </c>
      <c r="E17" s="4" t="inlineStr">
        <is>
          <t>{问题};{时间}</t>
        </is>
      </c>
      <c r="F17" s="4" t="inlineStr">
        <is>
          <t>不得承诺未确认结果</t>
        </is>
      </c>
      <c r="G17" s="4" t="inlineStr">
        <is>
          <t>客户理解下一步</t>
        </is>
      </c>
      <c r="H17" s="4" t="inlineStr">
        <is>
          <t>法务/合规</t>
        </is>
      </c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T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  <col width="18" customWidth="1" min="9" max="9"/>
    <col width="18" customWidth="1" min="10" max="10"/>
    <col width="18" customWidth="1" min="11" max="11"/>
    <col width="18" customWidth="1" min="12" max="12"/>
    <col width="18" customWidth="1" min="13" max="13"/>
    <col width="18" customWidth="1" min="14" max="14"/>
    <col width="18" customWidth="1" min="15" max="15"/>
    <col width="18" customWidth="1" min="16" max="16"/>
    <col width="18" customWidth="1" min="17" max="17"/>
    <col width="18" customWidth="1" min="18" max="18"/>
    <col width="18" customWidth="1" min="19" max="19"/>
    <col width="18" customWidth="1" min="20" max="20"/>
  </cols>
  <sheetData>
    <row r="1">
      <c r="A1" s="1" t="inlineStr">
        <is>
          <t>工单台账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</row>
    <row r="2">
      <c r="A2" s="2" t="inlineStr">
        <is>
          <t>输入客户请求后自动计算响应、解决和SLA结果。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  <c r="P2" s="2" t="n"/>
      <c r="Q2" s="2" t="n"/>
      <c r="R2" s="2" t="n"/>
      <c r="S2" s="2" t="n"/>
      <c r="T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</row>
    <row r="4">
      <c r="A4" s="2" t="n"/>
      <c r="B4" s="2" t="n"/>
      <c r="C4" s="2" t="n"/>
      <c r="D4" s="2" t="n"/>
      <c r="E4" s="2" t="n"/>
      <c r="F4" s="2" t="n"/>
      <c r="G4" s="2" t="n"/>
      <c r="H4" s="2" t="n"/>
      <c r="I4" s="2" t="n"/>
      <c r="J4" s="2" t="n"/>
      <c r="K4" s="2" t="n"/>
      <c r="L4" s="2" t="n"/>
      <c r="M4" s="2" t="n"/>
      <c r="N4" s="2" t="n"/>
      <c r="O4" s="2" t="n"/>
      <c r="P4" s="2" t="n"/>
      <c r="Q4" s="2" t="n"/>
      <c r="R4" s="2" t="n"/>
      <c r="S4" s="2" t="n"/>
      <c r="T4" s="2" t="n"/>
    </row>
    <row r="5">
      <c r="A5" s="3" t="inlineStr">
        <is>
          <t>工单ID</t>
        </is>
      </c>
      <c r="B5" s="3" t="inlineStr">
        <is>
          <t>创建时间</t>
        </is>
      </c>
      <c r="C5" s="3" t="inlineStr">
        <is>
          <t>客户/账号</t>
        </is>
      </c>
      <c r="D5" s="3" t="inlineStr">
        <is>
          <t>业务场景</t>
        </is>
      </c>
      <c r="E5" s="3" t="inlineStr">
        <is>
          <t>服务渠道</t>
        </is>
      </c>
      <c r="F5" s="3" t="inlineStr">
        <is>
          <t>优先级</t>
        </is>
      </c>
      <c r="G5" s="3" t="inlineStr">
        <is>
          <t>问题摘要</t>
        </is>
      </c>
      <c r="H5" s="3" t="inlineStr">
        <is>
          <t>负责人</t>
        </is>
      </c>
      <c r="I5" s="3" t="inlineStr">
        <is>
          <t>首次响应时间</t>
        </is>
      </c>
      <c r="J5" s="3" t="inlineStr">
        <is>
          <t>解决时间</t>
        </is>
      </c>
      <c r="K5" s="3" t="inlineStr">
        <is>
          <t>工单状态</t>
        </is>
      </c>
      <c r="L5" s="3" t="inlineStr">
        <is>
          <t>升级级别</t>
        </is>
      </c>
      <c r="M5" s="3" t="inlineStr">
        <is>
          <t>首次响应小时</t>
        </is>
      </c>
      <c r="N5" s="3" t="inlineStr">
        <is>
          <t>解决用时小时</t>
        </is>
      </c>
      <c r="O5" s="3" t="inlineStr">
        <is>
          <t>SLA结果</t>
        </is>
      </c>
      <c r="P5" s="3" t="inlineStr">
        <is>
          <t>满意度评分</t>
        </is>
      </c>
      <c r="Q5" s="3" t="inlineStr">
        <is>
          <t>根因</t>
        </is>
      </c>
      <c r="R5" s="3" t="inlineStr">
        <is>
          <t>解决方案</t>
        </is>
      </c>
      <c r="S5" s="3" t="inlineStr">
        <is>
          <t>后续动作</t>
        </is>
      </c>
      <c r="T5" s="3" t="inlineStr">
        <is>
          <t>备注</t>
        </is>
      </c>
    </row>
    <row r="6">
      <c r="A6" s="4" t="inlineStr">
        <is>
          <t>CS-2026-0001</t>
        </is>
      </c>
      <c r="B6" s="7" t="n">
        <v>46132.38541666666</v>
      </c>
      <c r="C6" s="4" t="inlineStr">
        <is>
          <t>上海青禾零售</t>
        </is>
      </c>
      <c r="D6" s="4" t="inlineStr">
        <is>
          <t>售前咨询</t>
        </is>
      </c>
      <c r="E6" s="4" t="inlineStr">
        <is>
          <t>在线聊天</t>
        </is>
      </c>
      <c r="F6" s="4" t="inlineStr">
        <is>
          <t>P3低</t>
        </is>
      </c>
      <c r="G6" s="4" t="inlineStr">
        <is>
          <t>询问企业版功能与价格</t>
        </is>
      </c>
      <c r="H6" s="4" t="inlineStr">
        <is>
          <t>一线客服</t>
        </is>
      </c>
      <c r="I6" s="7" t="n">
        <v>46132.3875</v>
      </c>
      <c r="J6" s="7" t="n">
        <v>46132.40833333333</v>
      </c>
      <c r="K6" s="3" t="inlineStr">
        <is>
          <t>已关闭</t>
        </is>
      </c>
      <c r="L6" s="3" t="inlineStr">
        <is>
          <t>L0 无</t>
        </is>
      </c>
      <c r="M6" s="8">
        <f>IF(OR(I6="",B6=""),"",ROUND((I6-B6)*24,2))</f>
        <v/>
      </c>
      <c r="N6" s="8">
        <f>IF(OR(J6="",B6=""),"",ROUND((J6-B6)*24,2))</f>
        <v/>
      </c>
      <c r="O6" s="8">
        <f>IF(A6="","",IF(OR(M6="",N6=""),"待判断",IF(AND(M6&lt;=VLOOKUP(F6,'SLA与升级矩阵'!$A$6:$D$10,2,FALSE),N6&lt;=VLOOKUP(F6,'SLA与升级矩阵'!$A$6:$D$10,3,FALSE)),"达成","超时")))</f>
        <v/>
      </c>
      <c r="P6" s="3" t="n">
        <v>5</v>
      </c>
      <c r="Q6" s="3" t="inlineStr">
        <is>
          <t>需求不清晰</t>
        </is>
      </c>
      <c r="R6" s="3" t="inlineStr">
        <is>
          <t>发送资料并预约演示</t>
        </is>
      </c>
      <c r="S6" s="3" t="inlineStr">
        <is>
          <t>按计划跟进</t>
        </is>
      </c>
      <c r="T6" s="3" t="inlineStr">
        <is>
          <t>样例，可删除</t>
        </is>
      </c>
    </row>
    <row r="7">
      <c r="A7" s="6" t="inlineStr">
        <is>
          <t>CS-2026-0002</t>
        </is>
      </c>
      <c r="B7" s="9" t="n">
        <v>46132.42013888889</v>
      </c>
      <c r="C7" s="6" t="inlineStr">
        <is>
          <t>杭州澜石贸易</t>
        </is>
      </c>
      <c r="D7" s="6" t="inlineStr">
        <is>
          <t>订单/账户查询</t>
        </is>
      </c>
      <c r="E7" s="6" t="inlineStr">
        <is>
          <t>在线聊天</t>
        </is>
      </c>
      <c r="F7" s="6" t="inlineStr">
        <is>
          <t>P3低</t>
        </is>
      </c>
      <c r="G7" s="6" t="inlineStr">
        <is>
          <t>查询账号权限状态</t>
        </is>
      </c>
      <c r="H7" s="6" t="inlineStr">
        <is>
          <t>一线客服</t>
        </is>
      </c>
      <c r="I7" s="9" t="n">
        <v>46132.43055555555</v>
      </c>
      <c r="J7" s="9" t="n">
        <v>46132.64583333334</v>
      </c>
      <c r="K7" s="2" t="inlineStr">
        <is>
          <t>已关闭</t>
        </is>
      </c>
      <c r="L7" s="2" t="inlineStr">
        <is>
          <t>L0 无</t>
        </is>
      </c>
      <c r="M7" s="10">
        <f>IF(OR(I7="",B7=""),"",ROUND((I7-B7)*24,2))</f>
        <v/>
      </c>
      <c r="N7" s="10">
        <f>IF(OR(J7="",B7=""),"",ROUND((J7-B7)*24,2))</f>
        <v/>
      </c>
      <c r="O7" s="10">
        <f>IF(A7="","",IF(OR(M7="",N7=""),"待判断",IF(AND(M7&lt;=VLOOKUP(F7,'SLA与升级矩阵'!$A$6:$D$10,2,FALSE),N7&lt;=VLOOKUP(F7,'SLA与升级矩阵'!$A$6:$D$10,3,FALSE)),"达成","超时")))</f>
        <v/>
      </c>
      <c r="P7" s="2" t="n">
        <v>5</v>
      </c>
      <c r="Q7" s="2" t="inlineStr">
        <is>
          <t>权限同步延迟</t>
        </is>
      </c>
      <c r="R7" s="2" t="inlineStr">
        <is>
          <t>手动刷新权限并确认</t>
        </is>
      </c>
      <c r="S7" s="2" t="inlineStr">
        <is>
          <t>按计划跟进</t>
        </is>
      </c>
      <c r="T7" s="2" t="inlineStr">
        <is>
          <t>样例，可删除</t>
        </is>
      </c>
    </row>
    <row r="8">
      <c r="A8" s="6" t="inlineStr">
        <is>
          <t>CS-2026-0003</t>
        </is>
      </c>
      <c r="B8" s="9" t="n">
        <v>46133.47916666666</v>
      </c>
      <c r="C8" s="6" t="inlineStr">
        <is>
          <t>深圳云舟科技</t>
        </is>
      </c>
      <c r="D8" s="6" t="inlineStr">
        <is>
          <t>物流/交付异常</t>
        </is>
      </c>
      <c r="E8" s="6" t="inlineStr">
        <is>
          <t>电话</t>
        </is>
      </c>
      <c r="F8" s="6" t="inlineStr">
        <is>
          <t>P1高</t>
        </is>
      </c>
      <c r="G8" s="6" t="inlineStr">
        <is>
          <t>VIP订单延迟急需处理</t>
        </is>
      </c>
      <c r="H8" s="6" t="inlineStr">
        <is>
          <t>物流/履约</t>
        </is>
      </c>
      <c r="I8" s="9" t="n">
        <v>46133.54166666666</v>
      </c>
      <c r="J8" s="9" t="n"/>
      <c r="K8" s="2" t="inlineStr">
        <is>
          <t>已关闭</t>
        </is>
      </c>
      <c r="L8" s="2" t="inlineStr">
        <is>
          <t>L2 专家/职能</t>
        </is>
      </c>
      <c r="M8" s="10">
        <f>IF(OR(I8="",B8=""),"",ROUND((I8-B8)*24,2))</f>
        <v/>
      </c>
      <c r="N8" s="10">
        <f>IF(OR(J8="",B8=""),"",ROUND((J8-B8)*24,2))</f>
        <v/>
      </c>
      <c r="O8" s="10">
        <f>IF(A8="","",IF(OR(M8="",N8=""),"待判断",IF(AND(M8&lt;=VLOOKUP(F8,'SLA与升级矩阵'!$A$6:$D$10,2,FALSE),N8&lt;=VLOOKUP(F8,'SLA与升级矩阵'!$A$6:$D$10,3,FALSE)),"达成","超时")))</f>
        <v/>
      </c>
      <c r="P8" s="2" t="n">
        <v>4</v>
      </c>
      <c r="Q8" s="2" t="inlineStr">
        <is>
          <t>承运商节点停滞</t>
        </is>
      </c>
      <c r="R8" s="2" t="inlineStr">
        <is>
          <t>改派并补偿加急配送</t>
        </is>
      </c>
      <c r="S8" s="2" t="inlineStr">
        <is>
          <t>按计划跟进</t>
        </is>
      </c>
      <c r="T8" s="2" t="inlineStr">
        <is>
          <t>样例，可删除</t>
        </is>
      </c>
    </row>
    <row r="9">
      <c r="A9" s="6" t="inlineStr">
        <is>
          <t>CS-2026-0004</t>
        </is>
      </c>
      <c r="B9" s="9" t="n">
        <v>46133.59722222222</v>
      </c>
      <c r="C9" s="6" t="inlineStr">
        <is>
          <t>北京北辰书店</t>
        </is>
      </c>
      <c r="D9" s="6" t="inlineStr">
        <is>
          <t>技术支持</t>
        </is>
      </c>
      <c r="E9" s="6" t="inlineStr">
        <is>
          <t>工单系统</t>
        </is>
      </c>
      <c r="F9" s="6" t="inlineStr">
        <is>
          <t>P2中</t>
        </is>
      </c>
      <c r="G9" s="6" t="inlineStr">
        <is>
          <t>接口调用偶发超时</t>
        </is>
      </c>
      <c r="H9" s="6" t="inlineStr">
        <is>
          <t>二线支持</t>
        </is>
      </c>
      <c r="I9" s="9" t="n">
        <v>46133.61458333334</v>
      </c>
      <c r="J9" s="9" t="n">
        <v>46133.84027777778</v>
      </c>
      <c r="K9" s="2" t="inlineStr">
        <is>
          <t>处理中</t>
        </is>
      </c>
      <c r="L9" s="2" t="inlineStr">
        <is>
          <t>L2 专家/职能</t>
        </is>
      </c>
      <c r="M9" s="10">
        <f>IF(OR(I9="",B9=""),"",ROUND((I9-B9)*24,2))</f>
        <v/>
      </c>
      <c r="N9" s="10">
        <f>IF(OR(J9="",B9=""),"",ROUND((J9-B9)*24,2))</f>
        <v/>
      </c>
      <c r="O9" s="10">
        <f>IF(A9="","",IF(OR(M9="",N9=""),"待判断",IF(AND(M9&lt;=VLOOKUP(F9,'SLA与升级矩阵'!$A$6:$D$10,2,FALSE),N9&lt;=VLOOKUP(F9,'SLA与升级矩阵'!$A$6:$D$10,3,FALSE)),"达成","超时")))</f>
        <v/>
      </c>
      <c r="P9" s="2" t="n"/>
      <c r="Q9" s="2" t="inlineStr">
        <is>
          <t>待定位</t>
        </is>
      </c>
      <c r="R9" s="2" t="inlineStr">
        <is>
          <t>已收集日志并排查</t>
        </is>
      </c>
      <c r="S9" s="2" t="inlineStr">
        <is>
          <t>按计划跟进</t>
        </is>
      </c>
      <c r="T9" s="2" t="inlineStr">
        <is>
          <t>样例，可删除</t>
        </is>
      </c>
    </row>
    <row r="10">
      <c r="A10" s="6" t="inlineStr">
        <is>
          <t>CS-2026-0005</t>
        </is>
      </c>
      <c r="B10" s="9" t="n">
        <v>46134.375</v>
      </c>
      <c r="C10" s="6" t="inlineStr">
        <is>
          <t>成都锦城教育</t>
        </is>
      </c>
      <c r="D10" s="6" t="inlineStr">
        <is>
          <t>投诉与服务补救</t>
        </is>
      </c>
      <c r="E10" s="6" t="inlineStr">
        <is>
          <t>社交媒体</t>
        </is>
      </c>
      <c r="F10" s="6" t="inlineStr">
        <is>
          <t>P1高</t>
        </is>
      </c>
      <c r="G10" s="6" t="inlineStr">
        <is>
          <t>公开投诉多次未收到回复</t>
        </is>
      </c>
      <c r="H10" s="6" t="inlineStr">
        <is>
          <t>班长/主管</t>
        </is>
      </c>
      <c r="I10" s="9" t="n">
        <v>46134.52083333334</v>
      </c>
      <c r="J10" s="9" t="n">
        <v>46135.41666666666</v>
      </c>
      <c r="K10" s="2" t="inlineStr">
        <is>
          <t>待质检</t>
        </is>
      </c>
      <c r="L10" s="2" t="inlineStr">
        <is>
          <t>L3 管理层</t>
        </is>
      </c>
      <c r="M10" s="10">
        <f>IF(OR(I10="",B10=""),"",ROUND((I10-B10)*24,2))</f>
        <v/>
      </c>
      <c r="N10" s="10">
        <f>IF(OR(J10="",B10=""),"",ROUND((J10-B10)*24,2))</f>
        <v/>
      </c>
      <c r="O10" s="10">
        <f>IF(A10="","",IF(OR(M10="",N10=""),"待判断",IF(AND(M10&lt;=VLOOKUP(F10,'SLA与升级矩阵'!$A$6:$D$10,2,FALSE),N10&lt;=VLOOKUP(F10,'SLA与升级矩阵'!$A$6:$D$10,3,FALSE)),"达成","超时")))</f>
        <v/>
      </c>
      <c r="P10" s="2" t="n">
        <v>3</v>
      </c>
      <c r="Q10" s="2" t="inlineStr">
        <is>
          <t>跟进提醒失效</t>
        </is>
      </c>
      <c r="R10" s="2" t="inlineStr">
        <is>
          <t>主管致歉并提供补救方案</t>
        </is>
      </c>
      <c r="S10" s="2" t="inlineStr">
        <is>
          <t>按计划跟进</t>
        </is>
      </c>
      <c r="T10" s="2" t="inlineStr">
        <is>
          <t>样例，可删除</t>
        </is>
      </c>
    </row>
    <row r="11">
      <c r="A11" s="4" t="inlineStr">
        <is>
          <t>CS-2026-0006</t>
        </is>
      </c>
      <c r="B11" s="7" t="n">
        <v>46134.44444444445</v>
      </c>
      <c r="C11" s="4" t="inlineStr">
        <is>
          <t>广州明远制造</t>
        </is>
      </c>
      <c r="D11" s="4" t="inlineStr">
        <is>
          <t>退款/退换/取消</t>
        </is>
      </c>
      <c r="E11" s="4" t="inlineStr">
        <is>
          <t>邮件</t>
        </is>
      </c>
      <c r="F11" s="4" t="inlineStr">
        <is>
          <t>P2中</t>
        </is>
      </c>
      <c r="G11" s="4" t="inlineStr">
        <is>
          <t>申请取消续费并退款</t>
        </is>
      </c>
      <c r="H11" s="4" t="inlineStr">
        <is>
          <t>一线客服</t>
        </is>
      </c>
      <c r="I11" s="7" t="n">
        <v>46134.625</v>
      </c>
      <c r="J11" s="7" t="n">
        <v>46136.39583333334</v>
      </c>
      <c r="K11" s="3" t="inlineStr">
        <is>
          <t>已关闭</t>
        </is>
      </c>
      <c r="L11" s="3" t="inlineStr">
        <is>
          <t>L1 班长</t>
        </is>
      </c>
      <c r="M11" s="8">
        <f>IF(OR(I11="",B11=""),"",ROUND((I11-B11)*24,2))</f>
        <v/>
      </c>
      <c r="N11" s="8">
        <f>IF(OR(J11="",B11=""),"",ROUND((J11-B11)*24,2))</f>
        <v/>
      </c>
      <c r="O11" s="8">
        <f>IF(A11="","",IF(OR(M11="",N11=""),"待判断",IF(AND(M11&lt;=VLOOKUP(F11,'SLA与升级矩阵'!$A$6:$D$10,2,FALSE),N11&lt;=VLOOKUP(F11,'SLA与升级矩阵'!$A$6:$D$10,3,FALSE)),"达成","超时")))</f>
        <v/>
      </c>
      <c r="P11" s="3" t="n">
        <v>4</v>
      </c>
      <c r="Q11" s="3" t="inlineStr">
        <is>
          <t>客户误解续费规则</t>
        </is>
      </c>
      <c r="R11" s="3" t="inlineStr">
        <is>
          <t>按政策发起部分退款</t>
        </is>
      </c>
      <c r="S11" s="3" t="inlineStr">
        <is>
          <t>按计划跟进</t>
        </is>
      </c>
      <c r="T11" s="3" t="inlineStr">
        <is>
          <t>样例，可删除</t>
        </is>
      </c>
    </row>
    <row r="12">
      <c r="A12" s="6" t="inlineStr">
        <is>
          <t>CS-2026-0007</t>
        </is>
      </c>
      <c r="B12" s="9" t="n">
        <v>46135.36458333334</v>
      </c>
      <c r="C12" s="6" t="inlineStr">
        <is>
          <t>南京远航集团</t>
        </is>
      </c>
      <c r="D12" s="6" t="inlineStr">
        <is>
          <t>账单/发票/付款</t>
        </is>
      </c>
      <c r="E12" s="6" t="inlineStr">
        <is>
          <t>工单系统</t>
        </is>
      </c>
      <c r="F12" s="6" t="inlineStr">
        <is>
          <t>P3低</t>
        </is>
      </c>
      <c r="G12" s="6" t="inlineStr">
        <is>
          <t>企业抬头发票信息更正</t>
        </is>
      </c>
      <c r="H12" s="6" t="inlineStr">
        <is>
          <t>财务/账单</t>
        </is>
      </c>
      <c r="I12" s="9" t="n">
        <v>46135.36944444444</v>
      </c>
      <c r="J12" s="9" t="n">
        <v>46135.50694444445</v>
      </c>
      <c r="K12" s="2" t="inlineStr">
        <is>
          <t>已关闭</t>
        </is>
      </c>
      <c r="L12" s="2" t="inlineStr">
        <is>
          <t>L0 无</t>
        </is>
      </c>
      <c r="M12" s="10">
        <f>IF(OR(I12="",B12=""),"",ROUND((I12-B12)*24,2))</f>
        <v/>
      </c>
      <c r="N12" s="10">
        <f>IF(OR(J12="",B12=""),"",ROUND((J12-B12)*24,2))</f>
        <v/>
      </c>
      <c r="O12" s="10">
        <f>IF(A12="","",IF(OR(M12="",N12=""),"待判断",IF(AND(M12&lt;=VLOOKUP(F12,'SLA与升级矩阵'!$A$6:$D$10,2,FALSE),N12&lt;=VLOOKUP(F12,'SLA与升级矩阵'!$A$6:$D$10,3,FALSE)),"达成","超时")))</f>
        <v/>
      </c>
      <c r="P12" s="2" t="n">
        <v>5</v>
      </c>
      <c r="Q12" s="2" t="inlineStr">
        <is>
          <t>开票字段录入错误</t>
        </is>
      </c>
      <c r="R12" s="2" t="inlineStr">
        <is>
          <t>重新开具发票并发送</t>
        </is>
      </c>
      <c r="S12" s="2" t="inlineStr">
        <is>
          <t>按计划跟进</t>
        </is>
      </c>
      <c r="T12" s="2" t="inlineStr">
        <is>
          <t>样例，可删除</t>
        </is>
      </c>
    </row>
    <row r="13">
      <c r="A13" s="6" t="inlineStr">
        <is>
          <t>CS-2026-0008</t>
        </is>
      </c>
      <c r="B13" s="9" t="n">
        <v>46135.54861111111</v>
      </c>
      <c r="C13" s="6" t="inlineStr">
        <is>
          <t>苏州松月设计</t>
        </is>
      </c>
      <c r="D13" s="6" t="inlineStr">
        <is>
          <t>VIP/重点客户升级</t>
        </is>
      </c>
      <c r="E13" s="6" t="inlineStr">
        <is>
          <t>销售/客户经理转入</t>
        </is>
      </c>
      <c r="F13" s="6" t="inlineStr">
        <is>
          <t>P0紧急</t>
        </is>
      </c>
      <c r="G13" s="6" t="inlineStr">
        <is>
          <t>关键客户核心功能不可用</t>
        </is>
      </c>
      <c r="H13" s="6" t="inlineStr">
        <is>
          <t>客户成功经理</t>
        </is>
      </c>
      <c r="I13" s="9" t="n">
        <v>46135.56944444445</v>
      </c>
      <c r="J13" s="9" t="n">
        <v>46135.77083333334</v>
      </c>
      <c r="K13" s="2" t="inlineStr">
        <is>
          <t>已关闭</t>
        </is>
      </c>
      <c r="L13" s="2" t="inlineStr">
        <is>
          <t>L4 重大事件小组</t>
        </is>
      </c>
      <c r="M13" s="10">
        <f>IF(OR(I13="",B13=""),"",ROUND((I13-B13)*24,2))</f>
        <v/>
      </c>
      <c r="N13" s="10">
        <f>IF(OR(J13="",B13=""),"",ROUND((J13-B13)*24,2))</f>
        <v/>
      </c>
      <c r="O13" s="10">
        <f>IF(A13="","",IF(OR(M13="",N13=""),"待判断",IF(AND(M13&lt;=VLOOKUP(F13,'SLA与升级矩阵'!$A$6:$D$10,2,FALSE),N13&lt;=VLOOKUP(F13,'SLA与升级矩阵'!$A$6:$D$10,3,FALSE)),"达成","超时")))</f>
        <v/>
      </c>
      <c r="P13" s="2" t="n">
        <v>4</v>
      </c>
      <c r="Q13" s="2" t="inlineStr">
        <is>
          <t>系统变更影响配置</t>
        </is>
      </c>
      <c r="R13" s="2" t="inlineStr">
        <is>
          <t>回滚配置并专人复盘</t>
        </is>
      </c>
      <c r="S13" s="2" t="inlineStr">
        <is>
          <t>按计划跟进</t>
        </is>
      </c>
      <c r="T13" s="2" t="inlineStr">
        <is>
          <t>样例，可删除</t>
        </is>
      </c>
    </row>
    <row r="14">
      <c r="A14" s="4" t="inlineStr">
        <is>
          <t>CS-2026-0009</t>
        </is>
      </c>
      <c r="B14" s="7" t="n">
        <v>46136.38888888889</v>
      </c>
      <c r="C14" s="4" t="inlineStr">
        <is>
          <t>武汉星河培训</t>
        </is>
      </c>
      <c r="D14" s="4" t="inlineStr">
        <is>
          <t>社媒/舆情响应</t>
        </is>
      </c>
      <c r="E14" s="4" t="inlineStr">
        <is>
          <t>社交媒体</t>
        </is>
      </c>
      <c r="F14" s="4" t="inlineStr">
        <is>
          <t>P1高</t>
        </is>
      </c>
      <c r="G14" s="4" t="inlineStr">
        <is>
          <t>负面评价要求公开解释</t>
        </is>
      </c>
      <c r="H14" s="4" t="inlineStr">
        <is>
          <t>班长/主管</t>
        </is>
      </c>
      <c r="I14" s="7" t="n">
        <v>46136.54166666666</v>
      </c>
      <c r="J14" s="7" t="n">
        <v>46136.55902777778</v>
      </c>
      <c r="K14" s="3" t="inlineStr">
        <is>
          <t>已关闭</t>
        </is>
      </c>
      <c r="L14" s="3" t="inlineStr">
        <is>
          <t>L2 专家/职能</t>
        </is>
      </c>
      <c r="M14" s="8">
        <f>IF(OR(I14="",B14=""),"",ROUND((I14-B14)*24,2))</f>
        <v/>
      </c>
      <c r="N14" s="8">
        <f>IF(OR(J14="",B14=""),"",ROUND((J14-B14)*24,2))</f>
        <v/>
      </c>
      <c r="O14" s="8">
        <f>IF(A14="","",IF(OR(M14="",N14=""),"待判断",IF(AND(M14&lt;=VLOOKUP(F14,'SLA与升级矩阵'!$A$6:$D$10,2,FALSE),N14&lt;=VLOOKUP(F14,'SLA与升级矩阵'!$A$6:$D$10,3,FALSE)),"达成","超时")))</f>
        <v/>
      </c>
      <c r="P14" s="3" t="n">
        <v>4</v>
      </c>
      <c r="Q14" s="3" t="inlineStr">
        <is>
          <t>沟通不及时</t>
        </is>
      </c>
      <c r="R14" s="3" t="inlineStr">
        <is>
          <t>引导私信并完成补救</t>
        </is>
      </c>
      <c r="S14" s="3" t="inlineStr">
        <is>
          <t>按计划跟进</t>
        </is>
      </c>
      <c r="T14" s="3" t="inlineStr">
        <is>
          <t>样例，可删除</t>
        </is>
      </c>
    </row>
    <row r="15">
      <c r="A15" s="6" t="inlineStr">
        <is>
          <t>CS-2026-0010</t>
        </is>
      </c>
      <c r="B15" s="9" t="n">
        <v>46136.67013888889</v>
      </c>
      <c r="C15" s="6" t="inlineStr">
        <is>
          <t>西安启明软件</t>
        </is>
      </c>
      <c r="D15" s="6" t="inlineStr">
        <is>
          <t>回访与客户成功</t>
        </is>
      </c>
      <c r="E15" s="6" t="inlineStr">
        <is>
          <t>电话</t>
        </is>
      </c>
      <c r="F15" s="6" t="inlineStr">
        <is>
          <t>P4观察</t>
        </is>
      </c>
      <c r="G15" s="6" t="inlineStr">
        <is>
          <t>交付后满意度回访</t>
        </is>
      </c>
      <c r="H15" s="6" t="inlineStr">
        <is>
          <t>客户成功经理</t>
        </is>
      </c>
      <c r="I15" s="9" t="n">
        <v>46136.675</v>
      </c>
      <c r="J15" s="9" t="n">
        <v>46136.80555555555</v>
      </c>
      <c r="K15" s="2" t="inlineStr">
        <is>
          <t>已关闭</t>
        </is>
      </c>
      <c r="L15" s="2" t="inlineStr">
        <is>
          <t>L0 无</t>
        </is>
      </c>
      <c r="M15" s="10">
        <f>IF(OR(I15="",B15=""),"",ROUND((I15-B15)*24,2))</f>
        <v/>
      </c>
      <c r="N15" s="10">
        <f>IF(OR(J15="",B15=""),"",ROUND((J15-B15)*24,2))</f>
        <v/>
      </c>
      <c r="O15" s="10">
        <f>IF(A15="","",IF(OR(M15="",N15=""),"待判断",IF(AND(M15&lt;=VLOOKUP(F15,'SLA与升级矩阵'!$A$6:$D$10,2,FALSE),N15&lt;=VLOOKUP(F15,'SLA与升级矩阵'!$A$6:$D$10,3,FALSE)),"达成","超时")))</f>
        <v/>
      </c>
      <c r="P15" s="2" t="n">
        <v>5</v>
      </c>
      <c r="Q15" s="2" t="inlineStr">
        <is>
          <t>例行回访</t>
        </is>
      </c>
      <c r="R15" s="2" t="inlineStr">
        <is>
          <t>记录培训需求</t>
        </is>
      </c>
      <c r="S15" s="2" t="inlineStr">
        <is>
          <t>按计划跟进</t>
        </is>
      </c>
      <c r="T15" s="2" t="inlineStr">
        <is>
          <t>样例，可删除</t>
        </is>
      </c>
    </row>
    <row r="16">
      <c r="A16" s="6" t="inlineStr">
        <is>
          <t>CS-2026-0011</t>
        </is>
      </c>
      <c r="B16" s="9" t="n">
        <v>46137.41666666666</v>
      </c>
      <c r="C16" s="6" t="inlineStr">
        <is>
          <t>青岛海岚生物</t>
        </is>
      </c>
      <c r="D16" s="6" t="inlineStr">
        <is>
          <t>服务中断/重大事故通知</t>
        </is>
      </c>
      <c r="E16" s="6" t="inlineStr">
        <is>
          <t>邮件</t>
        </is>
      </c>
      <c r="F16" s="6" t="inlineStr">
        <is>
          <t>P0紧急</t>
        </is>
      </c>
      <c r="G16" s="6" t="inlineStr">
        <is>
          <t>多客户报告无法登录</t>
        </is>
      </c>
      <c r="H16" s="6" t="inlineStr">
        <is>
          <t>值班经理</t>
        </is>
      </c>
      <c r="I16" s="9" t="n">
        <v>46137.45138888889</v>
      </c>
      <c r="J16" s="9" t="n"/>
      <c r="K16" s="2" t="inlineStr">
        <is>
          <t>已关闭</t>
        </is>
      </c>
      <c r="L16" s="2" t="inlineStr">
        <is>
          <t>L4 重大事件小组</t>
        </is>
      </c>
      <c r="M16" s="10">
        <f>IF(OR(I16="",B16=""),"",ROUND((I16-B16)*24,2))</f>
        <v/>
      </c>
      <c r="N16" s="10">
        <f>IF(OR(J16="",B16=""),"",ROUND((J16-B16)*24,2))</f>
        <v/>
      </c>
      <c r="O16" s="10">
        <f>IF(A16="","",IF(OR(M16="",N16=""),"待判断",IF(AND(M16&lt;=VLOOKUP(F16,'SLA与升级矩阵'!$A$6:$D$10,2,FALSE),N16&lt;=VLOOKUP(F16,'SLA与升级矩阵'!$A$6:$D$10,3,FALSE)),"达成","超时")))</f>
        <v/>
      </c>
      <c r="P16" s="2" t="n">
        <v>3</v>
      </c>
      <c r="Q16" s="2" t="inlineStr">
        <is>
          <t>身份服务异常</t>
        </is>
      </c>
      <c r="R16" s="2" t="inlineStr">
        <is>
          <t>发布通知并恢复服务</t>
        </is>
      </c>
      <c r="S16" s="2" t="inlineStr">
        <is>
          <t>按计划跟进</t>
        </is>
      </c>
      <c r="T16" s="2" t="inlineStr">
        <is>
          <t>样例，可删除</t>
        </is>
      </c>
    </row>
    <row r="17">
      <c r="A17" s="4" t="inlineStr">
        <is>
          <t>CS-2026-0012</t>
        </is>
      </c>
      <c r="B17" s="7" t="n">
        <v>46137.63541666666</v>
      </c>
      <c r="C17" s="4" t="inlineStr">
        <is>
          <t>厦门白鹭文旅</t>
        </is>
      </c>
      <c r="D17" s="4" t="inlineStr">
        <is>
          <t>数据/隐私请求</t>
        </is>
      </c>
      <c r="E17" s="4" t="inlineStr">
        <is>
          <t>邮件</t>
        </is>
      </c>
      <c r="F17" s="4" t="inlineStr">
        <is>
          <t>P1高</t>
        </is>
      </c>
      <c r="G17" s="4" t="inlineStr">
        <is>
          <t>请求删除账号数据</t>
        </is>
      </c>
      <c r="H17" s="4" t="inlineStr">
        <is>
          <t>法务/合规</t>
        </is>
      </c>
      <c r="I17" s="7" t="n">
        <v>46137.6375</v>
      </c>
      <c r="J17" s="7" t="n">
        <v>46137.65277777778</v>
      </c>
      <c r="K17" s="3" t="inlineStr">
        <is>
          <t>处理中</t>
        </is>
      </c>
      <c r="L17" s="3" t="inlineStr">
        <is>
          <t>L2 专家/职能</t>
        </is>
      </c>
      <c r="M17" s="8">
        <f>IF(OR(I17="",B17=""),"",ROUND((I17-B17)*24,2))</f>
        <v/>
      </c>
      <c r="N17" s="8">
        <f>IF(OR(J17="",B17=""),"",ROUND((J17-B17)*24,2))</f>
        <v/>
      </c>
      <c r="O17" s="8">
        <f>IF(A17="","",IF(OR(M17="",N17=""),"待判断",IF(AND(M17&lt;=VLOOKUP(F17,'SLA与升级矩阵'!$A$6:$D$10,2,FALSE),N17&lt;=VLOOKUP(F17,'SLA与升级矩阵'!$A$6:$D$10,3,FALSE)),"达成","超时")))</f>
        <v/>
      </c>
      <c r="P17" s="2" t="n"/>
      <c r="Q17" s="3" t="inlineStr">
        <is>
          <t>合规请求</t>
        </is>
      </c>
      <c r="R17" s="3" t="inlineStr">
        <is>
          <t>已启动身份验证</t>
        </is>
      </c>
      <c r="S17" s="3" t="inlineStr">
        <is>
          <t>按计划跟进</t>
        </is>
      </c>
      <c r="T17" s="3" t="inlineStr">
        <is>
          <t>样例，可删除</t>
        </is>
      </c>
    </row>
    <row r="18">
      <c r="A18" s="6" t="n"/>
      <c r="B18" s="9" t="n"/>
      <c r="C18" s="6" t="n"/>
      <c r="D18" s="6" t="n"/>
      <c r="E18" s="6" t="n"/>
      <c r="F18" s="6" t="n"/>
      <c r="G18" s="6" t="n"/>
      <c r="H18" s="6" t="n"/>
      <c r="I18" s="9" t="n"/>
      <c r="J18" s="9" t="n"/>
      <c r="K18" s="2" t="n"/>
      <c r="L18" s="2" t="n"/>
      <c r="M18" s="10">
        <f>IF(OR(I18="",B18=""),"",ROUND((I18-B18)*24,2))</f>
        <v/>
      </c>
      <c r="N18" s="10">
        <f>IF(OR(J18="",B18=""),"",ROUND((J18-B18)*24,2))</f>
        <v/>
      </c>
      <c r="O18" s="10">
        <f>IF(A18="","",IF(OR(M18="",N18=""),"待判断",IF(AND(M18&lt;=VLOOKUP(F18,'SLA与升级矩阵'!$A$6:$D$10,2,FALSE),N18&lt;=VLOOKUP(F18,'SLA与升级矩阵'!$A$6:$D$10,3,FALSE)),"达成","超时")))</f>
        <v/>
      </c>
      <c r="P18" s="2" t="n"/>
      <c r="Q18" s="2" t="n"/>
      <c r="R18" s="2" t="n"/>
      <c r="S18" s="2" t="n"/>
      <c r="T18" s="2" t="n"/>
    </row>
    <row r="19">
      <c r="A19" s="6" t="n"/>
      <c r="B19" s="9" t="n"/>
      <c r="C19" s="6" t="n"/>
      <c r="D19" s="6" t="n"/>
      <c r="E19" s="6" t="n"/>
      <c r="F19" s="6" t="n"/>
      <c r="G19" s="6" t="n"/>
      <c r="H19" s="6" t="n"/>
      <c r="I19" s="9" t="n"/>
      <c r="J19" s="9" t="n"/>
      <c r="K19" s="2" t="n"/>
      <c r="L19" s="2" t="n"/>
      <c r="M19" s="10">
        <f>IF(OR(I19="",B19=""),"",ROUND((I19-B19)*24,2))</f>
        <v/>
      </c>
      <c r="N19" s="10">
        <f>IF(OR(J19="",B19=""),"",ROUND((J19-B19)*24,2))</f>
        <v/>
      </c>
      <c r="O19" s="10">
        <f>IF(A19="","",IF(OR(M19="",N19=""),"待判断",IF(AND(M19&lt;=VLOOKUP(F19,'SLA与升级矩阵'!$A$6:$D$10,2,FALSE),N19&lt;=VLOOKUP(F19,'SLA与升级矩阵'!$A$6:$D$10,3,FALSE)),"达成","超时")))</f>
        <v/>
      </c>
      <c r="P19" s="2" t="n"/>
      <c r="Q19" s="2" t="n"/>
      <c r="R19" s="2" t="n"/>
      <c r="S19" s="2" t="n"/>
      <c r="T19" s="2" t="n"/>
    </row>
    <row r="20">
      <c r="A20" s="6" t="n"/>
      <c r="B20" s="9" t="n"/>
      <c r="C20" s="6" t="n"/>
      <c r="D20" s="6" t="n"/>
      <c r="E20" s="6" t="n"/>
      <c r="F20" s="6" t="n"/>
      <c r="G20" s="6" t="n"/>
      <c r="H20" s="6" t="n"/>
      <c r="I20" s="9" t="n"/>
      <c r="J20" s="9" t="n"/>
      <c r="K20" s="2" t="n"/>
      <c r="L20" s="2" t="n"/>
      <c r="M20" s="10">
        <f>IF(OR(I20="",B20=""),"",ROUND((I20-B20)*24,2))</f>
        <v/>
      </c>
      <c r="N20" s="10">
        <f>IF(OR(J20="",B20=""),"",ROUND((J20-B20)*24,2))</f>
        <v/>
      </c>
      <c r="O20" s="10">
        <f>IF(A20="","",IF(OR(M20="",N20=""),"待判断",IF(AND(M20&lt;=VLOOKUP(F20,'SLA与升级矩阵'!$A$6:$D$10,2,FALSE),N20&lt;=VLOOKUP(F20,'SLA与升级矩阵'!$A$6:$D$10,3,FALSE)),"达成","超时")))</f>
        <v/>
      </c>
      <c r="P20" s="2" t="n"/>
      <c r="Q20" s="2" t="n"/>
      <c r="R20" s="2" t="n"/>
      <c r="S20" s="2" t="n"/>
      <c r="T20" s="2" t="n"/>
    </row>
    <row r="21">
      <c r="A21" s="6" t="n"/>
      <c r="B21" s="9" t="n"/>
      <c r="C21" s="6" t="n"/>
      <c r="D21" s="6" t="n"/>
      <c r="E21" s="6" t="n"/>
      <c r="F21" s="6" t="n"/>
      <c r="G21" s="6" t="n"/>
      <c r="H21" s="6" t="n"/>
      <c r="I21" s="9" t="n"/>
      <c r="J21" s="9" t="n"/>
      <c r="K21" s="2" t="n"/>
      <c r="L21" s="2" t="n"/>
      <c r="M21" s="10">
        <f>IF(OR(I21="",B21=""),"",ROUND((I21-B21)*24,2))</f>
        <v/>
      </c>
      <c r="N21" s="10">
        <f>IF(OR(J21="",B21=""),"",ROUND((J21-B21)*24,2))</f>
        <v/>
      </c>
      <c r="O21" s="10">
        <f>IF(A21="","",IF(OR(M21="",N21=""),"待判断",IF(AND(M21&lt;=VLOOKUP(F21,'SLA与升级矩阵'!$A$6:$D$10,2,FALSE),N21&lt;=VLOOKUP(F21,'SLA与升级矩阵'!$A$6:$D$10,3,FALSE)),"达成","超时")))</f>
        <v/>
      </c>
      <c r="P21" s="2" t="n"/>
      <c r="Q21" s="2" t="n"/>
      <c r="R21" s="2" t="n"/>
      <c r="S21" s="2" t="n"/>
      <c r="T21" s="2" t="n"/>
    </row>
    <row r="22">
      <c r="A22" s="6" t="n"/>
      <c r="B22" s="9" t="n"/>
      <c r="C22" s="6" t="n"/>
      <c r="D22" s="6" t="n"/>
      <c r="E22" s="6" t="n"/>
      <c r="F22" s="6" t="n"/>
      <c r="G22" s="6" t="n"/>
      <c r="H22" s="6" t="n"/>
      <c r="I22" s="9" t="n"/>
      <c r="J22" s="9" t="n"/>
      <c r="K22" s="2" t="n"/>
      <c r="L22" s="2" t="n"/>
      <c r="M22" s="10">
        <f>IF(OR(I22="",B22=""),"",ROUND((I22-B22)*24,2))</f>
        <v/>
      </c>
      <c r="N22" s="10">
        <f>IF(OR(J22="",B22=""),"",ROUND((J22-B22)*24,2))</f>
        <v/>
      </c>
      <c r="O22" s="10">
        <f>IF(A22="","",IF(OR(M22="",N22=""),"待判断",IF(AND(M22&lt;=VLOOKUP(F22,'SLA与升级矩阵'!$A$6:$D$10,2,FALSE),N22&lt;=VLOOKUP(F22,'SLA与升级矩阵'!$A$6:$D$10,3,FALSE)),"达成","超时")))</f>
        <v/>
      </c>
      <c r="P22" s="2" t="n"/>
      <c r="Q22" s="2" t="n"/>
      <c r="R22" s="2" t="n"/>
      <c r="S22" s="2" t="n"/>
      <c r="T22" s="2" t="n"/>
    </row>
    <row r="23">
      <c r="A23" s="6" t="n"/>
      <c r="B23" s="9" t="n"/>
      <c r="C23" s="6" t="n"/>
      <c r="D23" s="6" t="n"/>
      <c r="E23" s="6" t="n"/>
      <c r="F23" s="6" t="n"/>
      <c r="G23" s="6" t="n"/>
      <c r="H23" s="6" t="n"/>
      <c r="I23" s="9" t="n"/>
      <c r="J23" s="9" t="n"/>
      <c r="K23" s="2" t="n"/>
      <c r="L23" s="2" t="n"/>
      <c r="M23" s="10">
        <f>IF(OR(I23="",B23=""),"",ROUND((I23-B23)*24,2))</f>
        <v/>
      </c>
      <c r="N23" s="10">
        <f>IF(OR(J23="",B23=""),"",ROUND((J23-B23)*24,2))</f>
        <v/>
      </c>
      <c r="O23" s="10">
        <f>IF(A23="","",IF(OR(M23="",N23=""),"待判断",IF(AND(M23&lt;=VLOOKUP(F23,'SLA与升级矩阵'!$A$6:$D$10,2,FALSE),N23&lt;=VLOOKUP(F23,'SLA与升级矩阵'!$A$6:$D$10,3,FALSE)),"达成","超时")))</f>
        <v/>
      </c>
      <c r="P23" s="2" t="n"/>
      <c r="Q23" s="2" t="n"/>
      <c r="R23" s="2" t="n"/>
      <c r="S23" s="2" t="n"/>
      <c r="T23" s="2" t="n"/>
    </row>
    <row r="24">
      <c r="A24" s="6" t="n"/>
      <c r="B24" s="9" t="n"/>
      <c r="C24" s="6" t="n"/>
      <c r="D24" s="6" t="n"/>
      <c r="E24" s="6" t="n"/>
      <c r="F24" s="6" t="n"/>
      <c r="G24" s="6" t="n"/>
      <c r="H24" s="6" t="n"/>
      <c r="I24" s="9" t="n"/>
      <c r="J24" s="9" t="n"/>
      <c r="K24" s="2" t="n"/>
      <c r="L24" s="2" t="n"/>
      <c r="M24" s="8">
        <f>IF(OR(I24="",B24=""),"",ROUND((I24-B24)*24,2))</f>
        <v/>
      </c>
      <c r="N24" s="8">
        <f>IF(OR(J24="",B24=""),"",ROUND((J24-B24)*24,2))</f>
        <v/>
      </c>
      <c r="O24" s="8">
        <f>IF(A24="","",IF(OR(M24="",N24=""),"待判断",IF(AND(M24&lt;=VLOOKUP(F24,'SLA与升级矩阵'!$A$6:$D$10,2,FALSE),N24&lt;=VLOOKUP(F24,'SLA与升级矩阵'!$A$6:$D$10,3,FALSE)),"达成","超时")))</f>
        <v/>
      </c>
      <c r="P24" s="2" t="n"/>
      <c r="Q24" s="2" t="n"/>
      <c r="R24" s="2" t="n"/>
      <c r="S24" s="2" t="n"/>
      <c r="T24" s="2" t="n"/>
    </row>
    <row r="25">
      <c r="A25" s="6" t="n"/>
      <c r="B25" s="9" t="n"/>
      <c r="C25" s="6" t="n"/>
      <c r="D25" s="6" t="n"/>
      <c r="E25" s="6" t="n"/>
      <c r="F25" s="6" t="n"/>
      <c r="G25" s="6" t="n"/>
      <c r="H25" s="6" t="n"/>
      <c r="I25" s="9" t="n"/>
      <c r="J25" s="9" t="n"/>
      <c r="K25" s="2" t="n"/>
      <c r="L25" s="2" t="n"/>
      <c r="M25" s="10">
        <f>IF(OR(I25="",B25=""),"",ROUND((I25-B25)*24,2))</f>
        <v/>
      </c>
      <c r="N25" s="10">
        <f>IF(OR(J25="",B25=""),"",ROUND((J25-B25)*24,2))</f>
        <v/>
      </c>
      <c r="O25" s="10">
        <f>IF(A25="","",IF(OR(M25="",N25=""),"待判断",IF(AND(M25&lt;=VLOOKUP(F25,'SLA与升级矩阵'!$A$6:$D$10,2,FALSE),N25&lt;=VLOOKUP(F25,'SLA与升级矩阵'!$A$6:$D$10,3,FALSE)),"达成","超时")))</f>
        <v/>
      </c>
      <c r="P25" s="2" t="n"/>
      <c r="Q25" s="2" t="n"/>
      <c r="R25" s="2" t="n"/>
      <c r="S25" s="2" t="n"/>
      <c r="T25" s="2" t="n"/>
    </row>
    <row r="26">
      <c r="A26" s="6" t="n"/>
      <c r="B26" s="9" t="n"/>
      <c r="C26" s="6" t="n"/>
      <c r="D26" s="6" t="n"/>
      <c r="E26" s="6" t="n"/>
      <c r="F26" s="6" t="n"/>
      <c r="G26" s="6" t="n"/>
      <c r="H26" s="6" t="n"/>
      <c r="I26" s="9" t="n"/>
      <c r="J26" s="9" t="n"/>
      <c r="K26" s="2" t="n"/>
      <c r="L26" s="2" t="n"/>
      <c r="M26" s="10">
        <f>IF(OR(I26="",B26=""),"",ROUND((I26-B26)*24,2))</f>
        <v/>
      </c>
      <c r="N26" s="10">
        <f>IF(OR(J26="",B26=""),"",ROUND((J26-B26)*24,2))</f>
        <v/>
      </c>
      <c r="O26" s="10">
        <f>IF(A26="","",IF(OR(M26="",N26=""),"待判断",IF(AND(M26&lt;=VLOOKUP(F26,'SLA与升级矩阵'!$A$6:$D$10,2,FALSE),N26&lt;=VLOOKUP(F26,'SLA与升级矩阵'!$A$6:$D$10,3,FALSE)),"达成","超时")))</f>
        <v/>
      </c>
      <c r="P26" s="2" t="n"/>
      <c r="Q26" s="2" t="n"/>
      <c r="R26" s="2" t="n"/>
      <c r="S26" s="2" t="n"/>
      <c r="T26" s="2" t="n"/>
    </row>
    <row r="27">
      <c r="A27" s="6" t="n"/>
      <c r="B27" s="9" t="n"/>
      <c r="C27" s="6" t="n"/>
      <c r="D27" s="6" t="n"/>
      <c r="E27" s="6" t="n"/>
      <c r="F27" s="6" t="n"/>
      <c r="G27" s="6" t="n"/>
      <c r="H27" s="6" t="n"/>
      <c r="I27" s="9" t="n"/>
      <c r="J27" s="9" t="n"/>
      <c r="K27" s="2" t="n"/>
      <c r="L27" s="2" t="n"/>
      <c r="M27" s="8">
        <f>IF(OR(I27="",B27=""),"",ROUND((I27-B27)*24,2))</f>
        <v/>
      </c>
      <c r="N27" s="8">
        <f>IF(OR(J27="",B27=""),"",ROUND((J27-B27)*24,2))</f>
        <v/>
      </c>
      <c r="O27" s="8">
        <f>IF(A27="","",IF(OR(M27="",N27=""),"待判断",IF(AND(M27&lt;=VLOOKUP(F27,'SLA与升级矩阵'!$A$6:$D$10,2,FALSE),N27&lt;=VLOOKUP(F27,'SLA与升级矩阵'!$A$6:$D$10,3,FALSE)),"达成","超时")))</f>
        <v/>
      </c>
      <c r="P27" s="2" t="n"/>
      <c r="Q27" s="2" t="n"/>
      <c r="R27" s="2" t="n"/>
      <c r="S27" s="2" t="n"/>
      <c r="T27" s="2" t="n"/>
    </row>
    <row r="28">
      <c r="A28" s="6" t="n"/>
      <c r="B28" s="9" t="n"/>
      <c r="C28" s="6" t="n"/>
      <c r="D28" s="6" t="n"/>
      <c r="E28" s="6" t="n"/>
      <c r="F28" s="6" t="n"/>
      <c r="G28" s="6" t="n"/>
      <c r="H28" s="6" t="n"/>
      <c r="I28" s="9" t="n"/>
      <c r="J28" s="9" t="n"/>
      <c r="K28" s="2" t="n"/>
      <c r="L28" s="2" t="n"/>
      <c r="M28" s="10">
        <f>IF(OR(I28="",B28=""),"",ROUND((I28-B28)*24,2))</f>
        <v/>
      </c>
      <c r="N28" s="10">
        <f>IF(OR(J28="",B28=""),"",ROUND((J28-B28)*24,2))</f>
        <v/>
      </c>
      <c r="O28" s="10">
        <f>IF(A28="","",IF(OR(M28="",N28=""),"待判断",IF(AND(M28&lt;=VLOOKUP(F28,'SLA与升级矩阵'!$A$6:$D$10,2,FALSE),N28&lt;=VLOOKUP(F28,'SLA与升级矩阵'!$A$6:$D$10,3,FALSE)),"达成","超时")))</f>
        <v/>
      </c>
      <c r="P28" s="2" t="n"/>
      <c r="Q28" s="2" t="n"/>
      <c r="R28" s="2" t="n"/>
      <c r="S28" s="2" t="n"/>
      <c r="T28" s="2" t="n"/>
    </row>
    <row r="29">
      <c r="A29" s="6" t="n"/>
      <c r="B29" s="9" t="n"/>
      <c r="C29" s="6" t="n"/>
      <c r="D29" s="6" t="n"/>
      <c r="E29" s="6" t="n"/>
      <c r="F29" s="6" t="n"/>
      <c r="G29" s="6" t="n"/>
      <c r="H29" s="6" t="n"/>
      <c r="I29" s="9" t="n"/>
      <c r="J29" s="9" t="n"/>
      <c r="K29" s="2" t="n"/>
      <c r="L29" s="2" t="n"/>
      <c r="M29" s="10">
        <f>IF(OR(I29="",B29=""),"",ROUND((I29-B29)*24,2))</f>
        <v/>
      </c>
      <c r="N29" s="10">
        <f>IF(OR(J29="",B29=""),"",ROUND((J29-B29)*24,2))</f>
        <v/>
      </c>
      <c r="O29" s="10">
        <f>IF(A29="","",IF(OR(M29="",N29=""),"待判断",IF(AND(M29&lt;=VLOOKUP(F29,'SLA与升级矩阵'!$A$6:$D$10,2,FALSE),N29&lt;=VLOOKUP(F29,'SLA与升级矩阵'!$A$6:$D$10,3,FALSE)),"达成","超时")))</f>
        <v/>
      </c>
      <c r="P29" s="2" t="n"/>
      <c r="Q29" s="2" t="n"/>
      <c r="R29" s="2" t="n"/>
      <c r="S29" s="2" t="n"/>
      <c r="T29" s="2" t="n"/>
    </row>
    <row r="30">
      <c r="A30" s="6" t="n"/>
      <c r="B30" s="9" t="n"/>
      <c r="C30" s="6" t="n"/>
      <c r="D30" s="6" t="n"/>
      <c r="E30" s="6" t="n"/>
      <c r="F30" s="6" t="n"/>
      <c r="G30" s="6" t="n"/>
      <c r="H30" s="6" t="n"/>
      <c r="I30" s="9" t="n"/>
      <c r="J30" s="9" t="n"/>
      <c r="K30" s="2" t="n"/>
      <c r="L30" s="2" t="n"/>
      <c r="M30" s="10">
        <f>IF(OR(I30="",B30=""),"",ROUND((I30-B30)*24,2))</f>
        <v/>
      </c>
      <c r="N30" s="10">
        <f>IF(OR(J30="",B30=""),"",ROUND((J30-B30)*24,2))</f>
        <v/>
      </c>
      <c r="O30" s="10">
        <f>IF(A30="","",IF(OR(M30="",N30=""),"待判断",IF(AND(M30&lt;=VLOOKUP(F30,'SLA与升级矩阵'!$A$6:$D$10,2,FALSE),N30&lt;=VLOOKUP(F30,'SLA与升级矩阵'!$A$6:$D$10,3,FALSE)),"达成","超时")))</f>
        <v/>
      </c>
      <c r="P30" s="2" t="n"/>
      <c r="Q30" s="2" t="n"/>
      <c r="R30" s="2" t="n"/>
      <c r="S30" s="2" t="n"/>
      <c r="T30" s="2" t="n"/>
    </row>
    <row r="31">
      <c r="A31" s="6" t="n"/>
      <c r="B31" s="9" t="n"/>
      <c r="C31" s="6" t="n"/>
      <c r="D31" s="6" t="n"/>
      <c r="E31" s="6" t="n"/>
      <c r="F31" s="6" t="n"/>
      <c r="G31" s="6" t="n"/>
      <c r="H31" s="6" t="n"/>
      <c r="I31" s="9" t="n"/>
      <c r="J31" s="9" t="n"/>
      <c r="K31" s="2" t="n"/>
      <c r="L31" s="2" t="n"/>
      <c r="M31" s="10">
        <f>IF(OR(I31="",B31=""),"",ROUND((I31-B31)*24,2))</f>
        <v/>
      </c>
      <c r="N31" s="10">
        <f>IF(OR(J31="",B31=""),"",ROUND((J31-B31)*24,2))</f>
        <v/>
      </c>
      <c r="O31" s="10">
        <f>IF(A31="","",IF(OR(M31="",N31=""),"待判断",IF(AND(M31&lt;=VLOOKUP(F31,'SLA与升级矩阵'!$A$6:$D$10,2,FALSE),N31&lt;=VLOOKUP(F31,'SLA与升级矩阵'!$A$6:$D$10,3,FALSE)),"达成","超时")))</f>
        <v/>
      </c>
      <c r="P31" s="2" t="n"/>
      <c r="Q31" s="2" t="n"/>
      <c r="R31" s="2" t="n"/>
      <c r="S31" s="2" t="n"/>
      <c r="T31" s="2" t="n"/>
    </row>
    <row r="32">
      <c r="A32" s="6" t="n"/>
      <c r="B32" s="9" t="n"/>
      <c r="C32" s="6" t="n"/>
      <c r="D32" s="6" t="n"/>
      <c r="E32" s="6" t="n"/>
      <c r="F32" s="6" t="n"/>
      <c r="G32" s="6" t="n"/>
      <c r="H32" s="6" t="n"/>
      <c r="I32" s="9" t="n"/>
      <c r="J32" s="9" t="n"/>
      <c r="K32" s="2" t="n"/>
      <c r="L32" s="2" t="n"/>
      <c r="M32" s="10">
        <f>IF(OR(I32="",B32=""),"",ROUND((I32-B32)*24,2))</f>
        <v/>
      </c>
      <c r="N32" s="10">
        <f>IF(OR(J32="",B32=""),"",ROUND((J32-B32)*24,2))</f>
        <v/>
      </c>
      <c r="O32" s="10">
        <f>IF(A32="","",IF(OR(M32="",N32=""),"待判断",IF(AND(M32&lt;=VLOOKUP(F32,'SLA与升级矩阵'!$A$6:$D$10,2,FALSE),N32&lt;=VLOOKUP(F32,'SLA与升级矩阵'!$A$6:$D$10,3,FALSE)),"达成","超时")))</f>
        <v/>
      </c>
      <c r="P32" s="2" t="n"/>
      <c r="Q32" s="2" t="n"/>
      <c r="R32" s="2" t="n"/>
      <c r="S32" s="2" t="n"/>
      <c r="T32" s="2" t="n"/>
    </row>
    <row r="33">
      <c r="A33" s="6" t="n"/>
      <c r="B33" s="9" t="n"/>
      <c r="C33" s="6" t="n"/>
      <c r="D33" s="6" t="n"/>
      <c r="E33" s="6" t="n"/>
      <c r="F33" s="6" t="n"/>
      <c r="G33" s="6" t="n"/>
      <c r="H33" s="6" t="n"/>
      <c r="I33" s="9" t="n"/>
      <c r="J33" s="9" t="n"/>
      <c r="K33" s="2" t="n"/>
      <c r="L33" s="2" t="n"/>
      <c r="M33" s="10">
        <f>IF(OR(I33="",B33=""),"",ROUND((I33-B33)*24,2))</f>
        <v/>
      </c>
      <c r="N33" s="10">
        <f>IF(OR(J33="",B33=""),"",ROUND((J33-B33)*24,2))</f>
        <v/>
      </c>
      <c r="O33" s="10">
        <f>IF(A33="","",IF(OR(M33="",N33=""),"待判断",IF(AND(M33&lt;=VLOOKUP(F33,'SLA与升级矩阵'!$A$6:$D$10,2,FALSE),N33&lt;=VLOOKUP(F33,'SLA与升级矩阵'!$A$6:$D$10,3,FALSE)),"达成","超时")))</f>
        <v/>
      </c>
      <c r="P33" s="2" t="n"/>
      <c r="Q33" s="2" t="n"/>
      <c r="R33" s="2" t="n"/>
      <c r="S33" s="2" t="n"/>
      <c r="T33" s="2" t="n"/>
    </row>
    <row r="34">
      <c r="A34" s="6" t="n"/>
      <c r="B34" s="9" t="n"/>
      <c r="C34" s="6" t="n"/>
      <c r="D34" s="6" t="n"/>
      <c r="E34" s="6" t="n"/>
      <c r="F34" s="6" t="n"/>
      <c r="G34" s="6" t="n"/>
      <c r="H34" s="6" t="n"/>
      <c r="I34" s="9" t="n"/>
      <c r="J34" s="9" t="n"/>
      <c r="K34" s="2" t="n"/>
      <c r="L34" s="2" t="n"/>
      <c r="M34" s="10">
        <f>IF(OR(I34="",B34=""),"",ROUND((I34-B34)*24,2))</f>
        <v/>
      </c>
      <c r="N34" s="10">
        <f>IF(OR(J34="",B34=""),"",ROUND((J34-B34)*24,2))</f>
        <v/>
      </c>
      <c r="O34" s="10">
        <f>IF(A34="","",IF(OR(M34="",N34=""),"待判断",IF(AND(M34&lt;=VLOOKUP(F34,'SLA与升级矩阵'!$A$6:$D$10,2,FALSE),N34&lt;=VLOOKUP(F34,'SLA与升级矩阵'!$A$6:$D$10,3,FALSE)),"达成","超时")))</f>
        <v/>
      </c>
      <c r="P34" s="2" t="n"/>
      <c r="Q34" s="2" t="n"/>
      <c r="R34" s="2" t="n"/>
      <c r="S34" s="2" t="n"/>
      <c r="T34" s="2" t="n"/>
    </row>
    <row r="35">
      <c r="A35" s="6" t="n"/>
      <c r="B35" s="9" t="n"/>
      <c r="C35" s="6" t="n"/>
      <c r="D35" s="6" t="n"/>
      <c r="E35" s="6" t="n"/>
      <c r="F35" s="6" t="n"/>
      <c r="G35" s="6" t="n"/>
      <c r="H35" s="6" t="n"/>
      <c r="I35" s="9" t="n"/>
      <c r="J35" s="9" t="n"/>
      <c r="K35" s="2" t="n"/>
      <c r="L35" s="2" t="n"/>
      <c r="M35" s="10">
        <f>IF(OR(I35="",B35=""),"",ROUND((I35-B35)*24,2))</f>
        <v/>
      </c>
      <c r="N35" s="10">
        <f>IF(OR(J35="",B35=""),"",ROUND((J35-B35)*24,2))</f>
        <v/>
      </c>
      <c r="O35" s="10">
        <f>IF(A35="","",IF(OR(M35="",N35=""),"待判断",IF(AND(M35&lt;=VLOOKUP(F35,'SLA与升级矩阵'!$A$6:$D$10,2,FALSE),N35&lt;=VLOOKUP(F35,'SLA与升级矩阵'!$A$6:$D$10,3,FALSE)),"达成","超时")))</f>
        <v/>
      </c>
      <c r="P35" s="2" t="n"/>
      <c r="Q35" s="2" t="n"/>
      <c r="R35" s="2" t="n"/>
      <c r="S35" s="2" t="n"/>
      <c r="T35" s="2" t="n"/>
    </row>
    <row r="36">
      <c r="A36" s="6" t="n"/>
      <c r="B36" s="9" t="n"/>
      <c r="C36" s="6" t="n"/>
      <c r="D36" s="6" t="n"/>
      <c r="E36" s="6" t="n"/>
      <c r="F36" s="6" t="n"/>
      <c r="G36" s="6" t="n"/>
      <c r="H36" s="6" t="n"/>
      <c r="I36" s="9" t="n"/>
      <c r="J36" s="9" t="n"/>
      <c r="K36" s="2" t="n"/>
      <c r="L36" s="2" t="n"/>
      <c r="M36" s="10">
        <f>IF(OR(I36="",B36=""),"",ROUND((I36-B36)*24,2))</f>
        <v/>
      </c>
      <c r="N36" s="10">
        <f>IF(OR(J36="",B36=""),"",ROUND((J36-B36)*24,2))</f>
        <v/>
      </c>
      <c r="O36" s="10">
        <f>IF(A36="","",IF(OR(M36="",N36=""),"待判断",IF(AND(M36&lt;=VLOOKUP(F36,'SLA与升级矩阵'!$A$6:$D$10,2,FALSE),N36&lt;=VLOOKUP(F36,'SLA与升级矩阵'!$A$6:$D$10,3,FALSE)),"达成","超时")))</f>
        <v/>
      </c>
      <c r="P36" s="2" t="n"/>
      <c r="Q36" s="2" t="n"/>
      <c r="R36" s="2" t="n"/>
      <c r="S36" s="2" t="n"/>
      <c r="T36" s="2" t="n"/>
    </row>
    <row r="37">
      <c r="A37" s="6" t="n"/>
      <c r="B37" s="9" t="n"/>
      <c r="C37" s="6" t="n"/>
      <c r="D37" s="6" t="n"/>
      <c r="E37" s="6" t="n"/>
      <c r="F37" s="6" t="n"/>
      <c r="G37" s="6" t="n"/>
      <c r="H37" s="6" t="n"/>
      <c r="I37" s="9" t="n"/>
      <c r="J37" s="9" t="n"/>
      <c r="K37" s="2" t="n"/>
      <c r="L37" s="2" t="n"/>
      <c r="M37" s="10">
        <f>IF(OR(I37="",B37=""),"",ROUND((I37-B37)*24,2))</f>
        <v/>
      </c>
      <c r="N37" s="10">
        <f>IF(OR(J37="",B37=""),"",ROUND((J37-B37)*24,2))</f>
        <v/>
      </c>
      <c r="O37" s="10">
        <f>IF(A37="","",IF(OR(M37="",N37=""),"待判断",IF(AND(M37&lt;=VLOOKUP(F37,'SLA与升级矩阵'!$A$6:$D$10,2,FALSE),N37&lt;=VLOOKUP(F37,'SLA与升级矩阵'!$A$6:$D$10,3,FALSE)),"达成","超时")))</f>
        <v/>
      </c>
      <c r="P37" s="2" t="n"/>
      <c r="Q37" s="2" t="n"/>
      <c r="R37" s="2" t="n"/>
      <c r="S37" s="2" t="n"/>
      <c r="T37" s="2" t="n"/>
    </row>
    <row r="38">
      <c r="A38" s="6" t="n"/>
      <c r="B38" s="9" t="n"/>
      <c r="C38" s="6" t="n"/>
      <c r="D38" s="6" t="n"/>
      <c r="E38" s="6" t="n"/>
      <c r="F38" s="6" t="n"/>
      <c r="G38" s="6" t="n"/>
      <c r="H38" s="6" t="n"/>
      <c r="I38" s="9" t="n"/>
      <c r="J38" s="9" t="n"/>
      <c r="K38" s="2" t="n"/>
      <c r="L38" s="2" t="n"/>
      <c r="M38" s="10">
        <f>IF(OR(I38="",B38=""),"",ROUND((I38-B38)*24,2))</f>
        <v/>
      </c>
      <c r="N38" s="10">
        <f>IF(OR(J38="",B38=""),"",ROUND((J38-B38)*24,2))</f>
        <v/>
      </c>
      <c r="O38" s="10">
        <f>IF(A38="","",IF(OR(M38="",N38=""),"待判断",IF(AND(M38&lt;=VLOOKUP(F38,'SLA与升级矩阵'!$A$6:$D$10,2,FALSE),N38&lt;=VLOOKUP(F38,'SLA与升级矩阵'!$A$6:$D$10,3,FALSE)),"达成","超时")))</f>
        <v/>
      </c>
      <c r="P38" s="2" t="n"/>
      <c r="Q38" s="2" t="n"/>
      <c r="R38" s="2" t="n"/>
      <c r="S38" s="2" t="n"/>
      <c r="T38" s="2" t="n"/>
    </row>
    <row r="39">
      <c r="A39" s="6" t="n"/>
      <c r="B39" s="9" t="n"/>
      <c r="C39" s="6" t="n"/>
      <c r="D39" s="6" t="n"/>
      <c r="E39" s="6" t="n"/>
      <c r="F39" s="6" t="n"/>
      <c r="G39" s="6" t="n"/>
      <c r="H39" s="6" t="n"/>
      <c r="I39" s="9" t="n"/>
      <c r="J39" s="9" t="n"/>
      <c r="K39" s="2" t="n"/>
      <c r="L39" s="2" t="n"/>
      <c r="M39" s="10">
        <f>IF(OR(I39="",B39=""),"",ROUND((I39-B39)*24,2))</f>
        <v/>
      </c>
      <c r="N39" s="10">
        <f>IF(OR(J39="",B39=""),"",ROUND((J39-B39)*24,2))</f>
        <v/>
      </c>
      <c r="O39" s="10">
        <f>IF(A39="","",IF(OR(M39="",N39=""),"待判断",IF(AND(M39&lt;=VLOOKUP(F39,'SLA与升级矩阵'!$A$6:$D$10,2,FALSE),N39&lt;=VLOOKUP(F39,'SLA与升级矩阵'!$A$6:$D$10,3,FALSE)),"达成","超时")))</f>
        <v/>
      </c>
      <c r="P39" s="2" t="n"/>
      <c r="Q39" s="2" t="n"/>
      <c r="R39" s="2" t="n"/>
      <c r="S39" s="2" t="n"/>
      <c r="T39" s="2" t="n"/>
    </row>
    <row r="40">
      <c r="A40" s="6" t="n"/>
      <c r="B40" s="9" t="n"/>
      <c r="C40" s="6" t="n"/>
      <c r="D40" s="6" t="n"/>
      <c r="E40" s="6" t="n"/>
      <c r="F40" s="6" t="n"/>
      <c r="G40" s="6" t="n"/>
      <c r="H40" s="6" t="n"/>
      <c r="I40" s="9" t="n"/>
      <c r="J40" s="9" t="n"/>
      <c r="K40" s="2" t="n"/>
      <c r="L40" s="2" t="n"/>
      <c r="M40" s="10">
        <f>IF(OR(I40="",B40=""),"",ROUND((I40-B40)*24,2))</f>
        <v/>
      </c>
      <c r="N40" s="10">
        <f>IF(OR(J40="",B40=""),"",ROUND((J40-B40)*24,2))</f>
        <v/>
      </c>
      <c r="O40" s="10">
        <f>IF(A40="","",IF(OR(M40="",N40=""),"待判断",IF(AND(M40&lt;=VLOOKUP(F40,'SLA与升级矩阵'!$A$6:$D$10,2,FALSE),N40&lt;=VLOOKUP(F40,'SLA与升级矩阵'!$A$6:$D$10,3,FALSE)),"达成","超时")))</f>
        <v/>
      </c>
      <c r="P40" s="2" t="n"/>
      <c r="Q40" s="2" t="n"/>
      <c r="R40" s="2" t="n"/>
      <c r="S40" s="2" t="n"/>
      <c r="T40" s="2" t="n"/>
    </row>
    <row r="41">
      <c r="A41" s="6" t="n"/>
      <c r="B41" s="9" t="n"/>
      <c r="C41" s="6" t="n"/>
      <c r="D41" s="6" t="n"/>
      <c r="E41" s="6" t="n"/>
      <c r="F41" s="6" t="n"/>
      <c r="G41" s="6" t="n"/>
      <c r="H41" s="6" t="n"/>
      <c r="I41" s="9" t="n"/>
      <c r="J41" s="9" t="n"/>
      <c r="K41" s="2" t="n"/>
      <c r="L41" s="2" t="n"/>
      <c r="M41" s="10">
        <f>IF(OR(I41="",B41=""),"",ROUND((I41-B41)*24,2))</f>
        <v/>
      </c>
      <c r="N41" s="10">
        <f>IF(OR(J41="",B41=""),"",ROUND((J41-B41)*24,2))</f>
        <v/>
      </c>
      <c r="O41" s="10">
        <f>IF(A41="","",IF(OR(M41="",N41=""),"待判断",IF(AND(M41&lt;=VLOOKUP(F41,'SLA与升级矩阵'!$A$6:$D$10,2,FALSE),N41&lt;=VLOOKUP(F41,'SLA与升级矩阵'!$A$6:$D$10,3,FALSE)),"达成","超时")))</f>
        <v/>
      </c>
      <c r="P41" s="2" t="n"/>
      <c r="Q41" s="2" t="n"/>
      <c r="R41" s="2" t="n"/>
      <c r="S41" s="2" t="n"/>
      <c r="T41" s="2" t="n"/>
    </row>
    <row r="42">
      <c r="A42" s="6" t="n"/>
      <c r="B42" s="9" t="n"/>
      <c r="C42" s="6" t="n"/>
      <c r="D42" s="6" t="n"/>
      <c r="E42" s="6" t="n"/>
      <c r="F42" s="6" t="n"/>
      <c r="G42" s="6" t="n"/>
      <c r="H42" s="6" t="n"/>
      <c r="I42" s="9" t="n"/>
      <c r="J42" s="9" t="n"/>
      <c r="K42" s="2" t="n"/>
      <c r="L42" s="2" t="n"/>
      <c r="M42" s="10">
        <f>IF(OR(I42="",B42=""),"",ROUND((I42-B42)*24,2))</f>
        <v/>
      </c>
      <c r="N42" s="10">
        <f>IF(OR(J42="",B42=""),"",ROUND((J42-B42)*24,2))</f>
        <v/>
      </c>
      <c r="O42" s="10">
        <f>IF(A42="","",IF(OR(M42="",N42=""),"待判断",IF(AND(M42&lt;=VLOOKUP(F42,'SLA与升级矩阵'!$A$6:$D$10,2,FALSE),N42&lt;=VLOOKUP(F42,'SLA与升级矩阵'!$A$6:$D$10,3,FALSE)),"达成","超时")))</f>
        <v/>
      </c>
      <c r="P42" s="2" t="n"/>
      <c r="Q42" s="2" t="n"/>
      <c r="R42" s="2" t="n"/>
      <c r="S42" s="2" t="n"/>
      <c r="T42" s="2" t="n"/>
    </row>
    <row r="43">
      <c r="A43" s="6" t="n"/>
      <c r="B43" s="9" t="n"/>
      <c r="C43" s="6" t="n"/>
      <c r="D43" s="6" t="n"/>
      <c r="E43" s="6" t="n"/>
      <c r="F43" s="6" t="n"/>
      <c r="G43" s="6" t="n"/>
      <c r="H43" s="6" t="n"/>
      <c r="I43" s="9" t="n"/>
      <c r="J43" s="9" t="n"/>
      <c r="K43" s="2" t="n"/>
      <c r="L43" s="2" t="n"/>
      <c r="M43" s="10">
        <f>IF(OR(I43="",B43=""),"",ROUND((I43-B43)*24,2))</f>
        <v/>
      </c>
      <c r="N43" s="10">
        <f>IF(OR(J43="",B43=""),"",ROUND((J43-B43)*24,2))</f>
        <v/>
      </c>
      <c r="O43" s="10">
        <f>IF(A43="","",IF(OR(M43="",N43=""),"待判断",IF(AND(M43&lt;=VLOOKUP(F43,'SLA与升级矩阵'!$A$6:$D$10,2,FALSE),N43&lt;=VLOOKUP(F43,'SLA与升级矩阵'!$A$6:$D$10,3,FALSE)),"达成","超时")))</f>
        <v/>
      </c>
      <c r="P43" s="2" t="n"/>
      <c r="Q43" s="2" t="n"/>
      <c r="R43" s="2" t="n"/>
      <c r="S43" s="2" t="n"/>
      <c r="T43" s="2" t="n"/>
    </row>
    <row r="44">
      <c r="A44" s="6" t="n"/>
      <c r="B44" s="9" t="n"/>
      <c r="C44" s="6" t="n"/>
      <c r="D44" s="6" t="n"/>
      <c r="E44" s="6" t="n"/>
      <c r="F44" s="6" t="n"/>
      <c r="G44" s="6" t="n"/>
      <c r="H44" s="6" t="n"/>
      <c r="I44" s="9" t="n"/>
      <c r="J44" s="9" t="n"/>
      <c r="K44" s="2" t="n"/>
      <c r="L44" s="2" t="n"/>
      <c r="M44" s="10">
        <f>IF(OR(I44="",B44=""),"",ROUND((I44-B44)*24,2))</f>
        <v/>
      </c>
      <c r="N44" s="10">
        <f>IF(OR(J44="",B44=""),"",ROUND((J44-B44)*24,2))</f>
        <v/>
      </c>
      <c r="O44" s="10">
        <f>IF(A44="","",IF(OR(M44="",N44=""),"待判断",IF(AND(M44&lt;=VLOOKUP(F44,'SLA与升级矩阵'!$A$6:$D$10,2,FALSE),N44&lt;=VLOOKUP(F44,'SLA与升级矩阵'!$A$6:$D$10,3,FALSE)),"达成","超时")))</f>
        <v/>
      </c>
      <c r="P44" s="2" t="n"/>
      <c r="Q44" s="2" t="n"/>
      <c r="R44" s="2" t="n"/>
      <c r="S44" s="2" t="n"/>
      <c r="T44" s="2" t="n"/>
    </row>
    <row r="45">
      <c r="A45" s="6" t="n"/>
      <c r="B45" s="9" t="n"/>
      <c r="C45" s="6" t="n"/>
      <c r="D45" s="6" t="n"/>
      <c r="E45" s="6" t="n"/>
      <c r="F45" s="6" t="n"/>
      <c r="G45" s="6" t="n"/>
      <c r="H45" s="6" t="n"/>
      <c r="I45" s="9" t="n"/>
      <c r="J45" s="9" t="n"/>
      <c r="K45" s="2" t="n"/>
      <c r="L45" s="2" t="n"/>
      <c r="M45" s="10">
        <f>IF(OR(I45="",B45=""),"",ROUND((I45-B45)*24,2))</f>
        <v/>
      </c>
      <c r="N45" s="10">
        <f>IF(OR(J45="",B45=""),"",ROUND((J45-B45)*24,2))</f>
        <v/>
      </c>
      <c r="O45" s="10">
        <f>IF(A45="","",IF(OR(M45="",N45=""),"待判断",IF(AND(M45&lt;=VLOOKUP(F45,'SLA与升级矩阵'!$A$6:$D$10,2,FALSE),N45&lt;=VLOOKUP(F45,'SLA与升级矩阵'!$A$6:$D$10,3,FALSE)),"达成","超时")))</f>
        <v/>
      </c>
      <c r="P45" s="2" t="n"/>
      <c r="Q45" s="2" t="n"/>
      <c r="R45" s="2" t="n"/>
      <c r="S45" s="2" t="n"/>
      <c r="T45" s="2" t="n"/>
    </row>
    <row r="46">
      <c r="A46" s="6" t="n"/>
      <c r="B46" s="9" t="n"/>
      <c r="C46" s="6" t="n"/>
      <c r="D46" s="6" t="n"/>
      <c r="E46" s="6" t="n"/>
      <c r="F46" s="6" t="n"/>
      <c r="G46" s="6" t="n"/>
      <c r="H46" s="6" t="n"/>
      <c r="I46" s="9" t="n"/>
      <c r="J46" s="9" t="n"/>
      <c r="K46" s="2" t="n"/>
      <c r="L46" s="2" t="n"/>
      <c r="M46" s="10">
        <f>IF(OR(I46="",B46=""),"",ROUND((I46-B46)*24,2))</f>
        <v/>
      </c>
      <c r="N46" s="10">
        <f>IF(OR(J46="",B46=""),"",ROUND((J46-B46)*24,2))</f>
        <v/>
      </c>
      <c r="O46" s="10">
        <f>IF(A46="","",IF(OR(M46="",N46=""),"待判断",IF(AND(M46&lt;=VLOOKUP(F46,'SLA与升级矩阵'!$A$6:$D$10,2,FALSE),N46&lt;=VLOOKUP(F46,'SLA与升级矩阵'!$A$6:$D$10,3,FALSE)),"达成","超时")))</f>
        <v/>
      </c>
      <c r="P46" s="2" t="n"/>
      <c r="Q46" s="2" t="n"/>
      <c r="R46" s="2" t="n"/>
      <c r="S46" s="2" t="n"/>
      <c r="T46" s="2" t="n"/>
    </row>
    <row r="47">
      <c r="A47" s="6" t="n"/>
      <c r="B47" s="9" t="n"/>
      <c r="C47" s="6" t="n"/>
      <c r="D47" s="6" t="n"/>
      <c r="E47" s="6" t="n"/>
      <c r="F47" s="6" t="n"/>
      <c r="G47" s="6" t="n"/>
      <c r="H47" s="6" t="n"/>
      <c r="I47" s="9" t="n"/>
      <c r="J47" s="9" t="n"/>
      <c r="K47" s="2" t="n"/>
      <c r="L47" s="2" t="n"/>
      <c r="M47" s="10">
        <f>IF(OR(I47="",B47=""),"",ROUND((I47-B47)*24,2))</f>
        <v/>
      </c>
      <c r="N47" s="10">
        <f>IF(OR(J47="",B47=""),"",ROUND((J47-B47)*24,2))</f>
        <v/>
      </c>
      <c r="O47" s="10">
        <f>IF(A47="","",IF(OR(M47="",N47=""),"待判断",IF(AND(M47&lt;=VLOOKUP(F47,'SLA与升级矩阵'!$A$6:$D$10,2,FALSE),N47&lt;=VLOOKUP(F47,'SLA与升级矩阵'!$A$6:$D$10,3,FALSE)),"达成","超时")))</f>
        <v/>
      </c>
      <c r="P47" s="2" t="n"/>
      <c r="Q47" s="2" t="n"/>
      <c r="R47" s="2" t="n"/>
      <c r="S47" s="2" t="n"/>
      <c r="T47" s="2" t="n"/>
    </row>
    <row r="48">
      <c r="A48" s="6" t="n"/>
      <c r="B48" s="9" t="n"/>
      <c r="C48" s="6" t="n"/>
      <c r="D48" s="6" t="n"/>
      <c r="E48" s="6" t="n"/>
      <c r="F48" s="6" t="n"/>
      <c r="G48" s="6" t="n"/>
      <c r="H48" s="6" t="n"/>
      <c r="I48" s="9" t="n"/>
      <c r="J48" s="9" t="n"/>
      <c r="K48" s="2" t="n"/>
      <c r="L48" s="2" t="n"/>
      <c r="M48" s="10">
        <f>IF(OR(I48="",B48=""),"",ROUND((I48-B48)*24,2))</f>
        <v/>
      </c>
      <c r="N48" s="10">
        <f>IF(OR(J48="",B48=""),"",ROUND((J48-B48)*24,2))</f>
        <v/>
      </c>
      <c r="O48" s="10">
        <f>IF(A48="","",IF(OR(M48="",N48=""),"待判断",IF(AND(M48&lt;=VLOOKUP(F48,'SLA与升级矩阵'!$A$6:$D$10,2,FALSE),N48&lt;=VLOOKUP(F48,'SLA与升级矩阵'!$A$6:$D$10,3,FALSE)),"达成","超时")))</f>
        <v/>
      </c>
      <c r="P48" s="2" t="n"/>
      <c r="Q48" s="2" t="n"/>
      <c r="R48" s="2" t="n"/>
      <c r="S48" s="2" t="n"/>
      <c r="T48" s="2" t="n"/>
    </row>
    <row r="49">
      <c r="A49" s="6" t="n"/>
      <c r="B49" s="9" t="n"/>
      <c r="C49" s="6" t="n"/>
      <c r="D49" s="6" t="n"/>
      <c r="E49" s="6" t="n"/>
      <c r="F49" s="6" t="n"/>
      <c r="G49" s="6" t="n"/>
      <c r="H49" s="6" t="n"/>
      <c r="I49" s="9" t="n"/>
      <c r="J49" s="9" t="n"/>
      <c r="K49" s="2" t="n"/>
      <c r="L49" s="2" t="n"/>
      <c r="M49" s="10">
        <f>IF(OR(I49="",B49=""),"",ROUND((I49-B49)*24,2))</f>
        <v/>
      </c>
      <c r="N49" s="10">
        <f>IF(OR(J49="",B49=""),"",ROUND((J49-B49)*24,2))</f>
        <v/>
      </c>
      <c r="O49" s="10">
        <f>IF(A49="","",IF(OR(M49="",N49=""),"待判断",IF(AND(M49&lt;=VLOOKUP(F49,'SLA与升级矩阵'!$A$6:$D$10,2,FALSE),N49&lt;=VLOOKUP(F49,'SLA与升级矩阵'!$A$6:$D$10,3,FALSE)),"达成","超时")))</f>
        <v/>
      </c>
      <c r="P49" s="2" t="n"/>
      <c r="Q49" s="2" t="n"/>
      <c r="R49" s="2" t="n"/>
      <c r="S49" s="2" t="n"/>
      <c r="T49" s="2" t="n"/>
    </row>
    <row r="50">
      <c r="A50" s="6" t="n"/>
      <c r="B50" s="9" t="n"/>
      <c r="C50" s="6" t="n"/>
      <c r="D50" s="6" t="n"/>
      <c r="E50" s="6" t="n"/>
      <c r="F50" s="6" t="n"/>
      <c r="G50" s="6" t="n"/>
      <c r="H50" s="6" t="n"/>
      <c r="I50" s="9" t="n"/>
      <c r="J50" s="9" t="n"/>
      <c r="K50" s="2" t="n"/>
      <c r="L50" s="2" t="n"/>
      <c r="M50" s="10">
        <f>IF(OR(I50="",B50=""),"",ROUND((I50-B50)*24,2))</f>
        <v/>
      </c>
      <c r="N50" s="10">
        <f>IF(OR(J50="",B50=""),"",ROUND((J50-B50)*24,2))</f>
        <v/>
      </c>
      <c r="O50" s="10">
        <f>IF(A50="","",IF(OR(M50="",N50=""),"待判断",IF(AND(M50&lt;=VLOOKUP(F50,'SLA与升级矩阵'!$A$6:$D$10,2,FALSE),N50&lt;=VLOOKUP(F50,'SLA与升级矩阵'!$A$6:$D$10,3,FALSE)),"达成","超时")))</f>
        <v/>
      </c>
      <c r="P50" s="2" t="n"/>
      <c r="Q50" s="2" t="n"/>
      <c r="R50" s="2" t="n"/>
      <c r="S50" s="2" t="n"/>
      <c r="T50" s="2" t="n"/>
    </row>
    <row r="51">
      <c r="A51" s="6" t="n"/>
      <c r="B51" s="9" t="n"/>
      <c r="C51" s="6" t="n"/>
      <c r="D51" s="6" t="n"/>
      <c r="E51" s="6" t="n"/>
      <c r="F51" s="6" t="n"/>
      <c r="G51" s="6" t="n"/>
      <c r="H51" s="6" t="n"/>
      <c r="I51" s="9" t="n"/>
      <c r="J51" s="9" t="n"/>
      <c r="K51" s="2" t="n"/>
      <c r="L51" s="2" t="n"/>
      <c r="M51" s="10">
        <f>IF(OR(I51="",B51=""),"",ROUND((I51-B51)*24,2))</f>
        <v/>
      </c>
      <c r="N51" s="10">
        <f>IF(OR(J51="",B51=""),"",ROUND((J51-B51)*24,2))</f>
        <v/>
      </c>
      <c r="O51" s="10">
        <f>IF(A51="","",IF(OR(M51="",N51=""),"待判断",IF(AND(M51&lt;=VLOOKUP(F51,'SLA与升级矩阵'!$A$6:$D$10,2,FALSE),N51&lt;=VLOOKUP(F51,'SLA与升级矩阵'!$A$6:$D$10,3,FALSE)),"达成","超时")))</f>
        <v/>
      </c>
      <c r="P51" s="2" t="n"/>
      <c r="Q51" s="2" t="n"/>
      <c r="R51" s="2" t="n"/>
      <c r="S51" s="2" t="n"/>
      <c r="T51" s="2" t="n"/>
    </row>
    <row r="52">
      <c r="A52" s="6" t="n"/>
      <c r="B52" s="9" t="n"/>
      <c r="C52" s="6" t="n"/>
      <c r="D52" s="6" t="n"/>
      <c r="E52" s="6" t="n"/>
      <c r="F52" s="6" t="n"/>
      <c r="G52" s="6" t="n"/>
      <c r="H52" s="6" t="n"/>
      <c r="I52" s="9" t="n"/>
      <c r="J52" s="9" t="n"/>
      <c r="K52" s="2" t="n"/>
      <c r="L52" s="2" t="n"/>
      <c r="M52" s="10">
        <f>IF(OR(I52="",B52=""),"",ROUND((I52-B52)*24,2))</f>
        <v/>
      </c>
      <c r="N52" s="10">
        <f>IF(OR(J52="",B52=""),"",ROUND((J52-B52)*24,2))</f>
        <v/>
      </c>
      <c r="O52" s="10">
        <f>IF(A52="","",IF(OR(M52="",N52=""),"待判断",IF(AND(M52&lt;=VLOOKUP(F52,'SLA与升级矩阵'!$A$6:$D$10,2,FALSE),N52&lt;=VLOOKUP(F52,'SLA与升级矩阵'!$A$6:$D$10,3,FALSE)),"达成","超时")))</f>
        <v/>
      </c>
      <c r="P52" s="2" t="n"/>
      <c r="Q52" s="2" t="n"/>
      <c r="R52" s="2" t="n"/>
      <c r="S52" s="2" t="n"/>
      <c r="T52" s="2" t="n"/>
    </row>
    <row r="53">
      <c r="A53" s="6" t="n"/>
      <c r="B53" s="9" t="n"/>
      <c r="C53" s="6" t="n"/>
      <c r="D53" s="6" t="n"/>
      <c r="E53" s="6" t="n"/>
      <c r="F53" s="6" t="n"/>
      <c r="G53" s="6" t="n"/>
      <c r="H53" s="6" t="n"/>
      <c r="I53" s="9" t="n"/>
      <c r="J53" s="9" t="n"/>
      <c r="K53" s="2" t="n"/>
      <c r="L53" s="2" t="n"/>
      <c r="M53" s="10">
        <f>IF(OR(I53="",B53=""),"",ROUND((I53-B53)*24,2))</f>
        <v/>
      </c>
      <c r="N53" s="10">
        <f>IF(OR(J53="",B53=""),"",ROUND((J53-B53)*24,2))</f>
        <v/>
      </c>
      <c r="O53" s="10">
        <f>IF(A53="","",IF(OR(M53="",N53=""),"待判断",IF(AND(M53&lt;=VLOOKUP(F53,'SLA与升级矩阵'!$A$6:$D$10,2,FALSE),N53&lt;=VLOOKUP(F53,'SLA与升级矩阵'!$A$6:$D$10,3,FALSE)),"达成","超时")))</f>
        <v/>
      </c>
      <c r="P53" s="2" t="n"/>
      <c r="Q53" s="2" t="n"/>
      <c r="R53" s="2" t="n"/>
      <c r="S53" s="2" t="n"/>
      <c r="T53" s="2" t="n"/>
    </row>
    <row r="54">
      <c r="A54" s="6" t="n"/>
      <c r="B54" s="9" t="n"/>
      <c r="C54" s="6" t="n"/>
      <c r="D54" s="6" t="n"/>
      <c r="E54" s="6" t="n"/>
      <c r="F54" s="6" t="n"/>
      <c r="G54" s="6" t="n"/>
      <c r="H54" s="6" t="n"/>
      <c r="I54" s="9" t="n"/>
      <c r="J54" s="9" t="n"/>
      <c r="K54" s="2" t="n"/>
      <c r="L54" s="2" t="n"/>
      <c r="M54" s="10">
        <f>IF(OR(I54="",B54=""),"",ROUND((I54-B54)*24,2))</f>
        <v/>
      </c>
      <c r="N54" s="10">
        <f>IF(OR(J54="",B54=""),"",ROUND((J54-B54)*24,2))</f>
        <v/>
      </c>
      <c r="O54" s="10">
        <f>IF(A54="","",IF(OR(M54="",N54=""),"待判断",IF(AND(M54&lt;=VLOOKUP(F54,'SLA与升级矩阵'!$A$6:$D$10,2,FALSE),N54&lt;=VLOOKUP(F54,'SLA与升级矩阵'!$A$6:$D$10,3,FALSE)),"达成","超时")))</f>
        <v/>
      </c>
      <c r="P54" s="2" t="n"/>
      <c r="Q54" s="2" t="n"/>
      <c r="R54" s="2" t="n"/>
      <c r="S54" s="2" t="n"/>
      <c r="T54" s="2" t="n"/>
    </row>
    <row r="55">
      <c r="A55" s="6" t="n"/>
      <c r="B55" s="9" t="n"/>
      <c r="C55" s="6" t="n"/>
      <c r="D55" s="6" t="n"/>
      <c r="E55" s="6" t="n"/>
      <c r="F55" s="6" t="n"/>
      <c r="G55" s="6" t="n"/>
      <c r="H55" s="6" t="n"/>
      <c r="I55" s="9" t="n"/>
      <c r="J55" s="9" t="n"/>
      <c r="K55" s="2" t="n"/>
      <c r="L55" s="2" t="n"/>
      <c r="M55" s="10">
        <f>IF(OR(I55="",B55=""),"",ROUND((I55-B55)*24,2))</f>
        <v/>
      </c>
      <c r="N55" s="10">
        <f>IF(OR(J55="",B55=""),"",ROUND((J55-B55)*24,2))</f>
        <v/>
      </c>
      <c r="O55" s="10">
        <f>IF(A55="","",IF(OR(M55="",N55=""),"待判断",IF(AND(M55&lt;=VLOOKUP(F55,'SLA与升级矩阵'!$A$6:$D$10,2,FALSE),N55&lt;=VLOOKUP(F55,'SLA与升级矩阵'!$A$6:$D$10,3,FALSE)),"达成","超时")))</f>
        <v/>
      </c>
      <c r="P55" s="2" t="n"/>
      <c r="Q55" s="2" t="n"/>
      <c r="R55" s="2" t="n"/>
      <c r="S55" s="2" t="n"/>
      <c r="T55" s="2" t="n"/>
    </row>
    <row r="56">
      <c r="A56" s="6" t="n"/>
      <c r="B56" s="9" t="n"/>
      <c r="C56" s="6" t="n"/>
      <c r="D56" s="6" t="n"/>
      <c r="E56" s="6" t="n"/>
      <c r="F56" s="6" t="n"/>
      <c r="G56" s="6" t="n"/>
      <c r="H56" s="6" t="n"/>
      <c r="I56" s="9" t="n"/>
      <c r="J56" s="9" t="n"/>
      <c r="K56" s="2" t="n"/>
      <c r="L56" s="2" t="n"/>
      <c r="M56" s="10">
        <f>IF(OR(I56="",B56=""),"",ROUND((I56-B56)*24,2))</f>
        <v/>
      </c>
      <c r="N56" s="10">
        <f>IF(OR(J56="",B56=""),"",ROUND((J56-B56)*24,2))</f>
        <v/>
      </c>
      <c r="O56" s="10">
        <f>IF(A56="","",IF(OR(M56="",N56=""),"待判断",IF(AND(M56&lt;=VLOOKUP(F56,'SLA与升级矩阵'!$A$6:$D$10,2,FALSE),N56&lt;=VLOOKUP(F56,'SLA与升级矩阵'!$A$6:$D$10,3,FALSE)),"达成","超时")))</f>
        <v/>
      </c>
      <c r="P56" s="2" t="n"/>
      <c r="Q56" s="2" t="n"/>
      <c r="R56" s="2" t="n"/>
      <c r="S56" s="2" t="n"/>
      <c r="T56" s="2" t="n"/>
    </row>
    <row r="57">
      <c r="A57" s="6" t="n"/>
      <c r="B57" s="9" t="n"/>
      <c r="C57" s="6" t="n"/>
      <c r="D57" s="6" t="n"/>
      <c r="E57" s="6" t="n"/>
      <c r="F57" s="6" t="n"/>
      <c r="G57" s="6" t="n"/>
      <c r="H57" s="6" t="n"/>
      <c r="I57" s="9" t="n"/>
      <c r="J57" s="9" t="n"/>
      <c r="K57" s="2" t="n"/>
      <c r="L57" s="2" t="n"/>
      <c r="M57" s="10">
        <f>IF(OR(I57="",B57=""),"",ROUND((I57-B57)*24,2))</f>
        <v/>
      </c>
      <c r="N57" s="10">
        <f>IF(OR(J57="",B57=""),"",ROUND((J57-B57)*24,2))</f>
        <v/>
      </c>
      <c r="O57" s="10">
        <f>IF(A57="","",IF(OR(M57="",N57=""),"待判断",IF(AND(M57&lt;=VLOOKUP(F57,'SLA与升级矩阵'!$A$6:$D$10,2,FALSE),N57&lt;=VLOOKUP(F57,'SLA与升级矩阵'!$A$6:$D$10,3,FALSE)),"达成","超时")))</f>
        <v/>
      </c>
      <c r="P57" s="2" t="n"/>
      <c r="Q57" s="2" t="n"/>
      <c r="R57" s="2" t="n"/>
      <c r="S57" s="2" t="n"/>
      <c r="T57" s="2" t="n"/>
    </row>
    <row r="58">
      <c r="A58" s="6" t="n"/>
      <c r="B58" s="9" t="n"/>
      <c r="C58" s="6" t="n"/>
      <c r="D58" s="6" t="n"/>
      <c r="E58" s="6" t="n"/>
      <c r="F58" s="6" t="n"/>
      <c r="G58" s="6" t="n"/>
      <c r="H58" s="6" t="n"/>
      <c r="I58" s="9" t="n"/>
      <c r="J58" s="9" t="n"/>
      <c r="K58" s="2" t="n"/>
      <c r="L58" s="2" t="n"/>
      <c r="M58" s="10">
        <f>IF(OR(I58="",B58=""),"",ROUND((I58-B58)*24,2))</f>
        <v/>
      </c>
      <c r="N58" s="10">
        <f>IF(OR(J58="",B58=""),"",ROUND((J58-B58)*24,2))</f>
        <v/>
      </c>
      <c r="O58" s="10">
        <f>IF(A58="","",IF(OR(M58="",N58=""),"待判断",IF(AND(M58&lt;=VLOOKUP(F58,'SLA与升级矩阵'!$A$6:$D$10,2,FALSE),N58&lt;=VLOOKUP(F58,'SLA与升级矩阵'!$A$6:$D$10,3,FALSE)),"达成","超时")))</f>
        <v/>
      </c>
      <c r="P58" s="2" t="n"/>
      <c r="Q58" s="2" t="n"/>
      <c r="R58" s="2" t="n"/>
      <c r="S58" s="2" t="n"/>
      <c r="T58" s="2" t="n"/>
    </row>
    <row r="59">
      <c r="A59" s="6" t="n"/>
      <c r="B59" s="9" t="n"/>
      <c r="C59" s="6" t="n"/>
      <c r="D59" s="6" t="n"/>
      <c r="E59" s="6" t="n"/>
      <c r="F59" s="6" t="n"/>
      <c r="G59" s="6" t="n"/>
      <c r="H59" s="6" t="n"/>
      <c r="I59" s="9" t="n"/>
      <c r="J59" s="9" t="n"/>
      <c r="K59" s="2" t="n"/>
      <c r="L59" s="2" t="n"/>
      <c r="M59" s="10">
        <f>IF(OR(I59="",B59=""),"",ROUND((I59-B59)*24,2))</f>
        <v/>
      </c>
      <c r="N59" s="10">
        <f>IF(OR(J59="",B59=""),"",ROUND((J59-B59)*24,2))</f>
        <v/>
      </c>
      <c r="O59" s="10">
        <f>IF(A59="","",IF(OR(M59="",N59=""),"待判断",IF(AND(M59&lt;=VLOOKUP(F59,'SLA与升级矩阵'!$A$6:$D$10,2,FALSE),N59&lt;=VLOOKUP(F59,'SLA与升级矩阵'!$A$6:$D$10,3,FALSE)),"达成","超时")))</f>
        <v/>
      </c>
      <c r="P59" s="2" t="n"/>
      <c r="Q59" s="2" t="n"/>
      <c r="R59" s="2" t="n"/>
      <c r="S59" s="2" t="n"/>
      <c r="T59" s="2" t="n"/>
    </row>
    <row r="60">
      <c r="A60" s="6" t="n"/>
      <c r="B60" s="9" t="n"/>
      <c r="C60" s="6" t="n"/>
      <c r="D60" s="6" t="n"/>
      <c r="E60" s="6" t="n"/>
      <c r="F60" s="6" t="n"/>
      <c r="G60" s="6" t="n"/>
      <c r="H60" s="6" t="n"/>
      <c r="I60" s="9" t="n"/>
      <c r="J60" s="9" t="n"/>
      <c r="K60" s="2" t="n"/>
      <c r="L60" s="2" t="n"/>
      <c r="M60" s="10">
        <f>IF(OR(I60="",B60=""),"",ROUND((I60-B60)*24,2))</f>
        <v/>
      </c>
      <c r="N60" s="10">
        <f>IF(OR(J60="",B60=""),"",ROUND((J60-B60)*24,2))</f>
        <v/>
      </c>
      <c r="O60" s="10">
        <f>IF(A60="","",IF(OR(M60="",N60=""),"待判断",IF(AND(M60&lt;=VLOOKUP(F60,'SLA与升级矩阵'!$A$6:$D$10,2,FALSE),N60&lt;=VLOOKUP(F60,'SLA与升级矩阵'!$A$6:$D$10,3,FALSE)),"达成","超时")))</f>
        <v/>
      </c>
      <c r="P60" s="2" t="n"/>
      <c r="Q60" s="2" t="n"/>
      <c r="R60" s="2" t="n"/>
      <c r="S60" s="2" t="n"/>
      <c r="T60" s="2" t="n"/>
    </row>
    <row r="61">
      <c r="A61" s="6" t="n"/>
      <c r="B61" s="9" t="n"/>
      <c r="C61" s="6" t="n"/>
      <c r="D61" s="6" t="n"/>
      <c r="E61" s="6" t="n"/>
      <c r="F61" s="6" t="n"/>
      <c r="G61" s="6" t="n"/>
      <c r="H61" s="6" t="n"/>
      <c r="I61" s="9" t="n"/>
      <c r="J61" s="9" t="n"/>
      <c r="K61" s="2" t="n"/>
      <c r="L61" s="2" t="n"/>
      <c r="M61" s="10">
        <f>IF(OR(I61="",B61=""),"",ROUND((I61-B61)*24,2))</f>
        <v/>
      </c>
      <c r="N61" s="10">
        <f>IF(OR(J61="",B61=""),"",ROUND((J61-B61)*24,2))</f>
        <v/>
      </c>
      <c r="O61" s="10">
        <f>IF(A61="","",IF(OR(M61="",N61=""),"待判断",IF(AND(M61&lt;=VLOOKUP(F61,'SLA与升级矩阵'!$A$6:$D$10,2,FALSE),N61&lt;=VLOOKUP(F61,'SLA与升级矩阵'!$A$6:$D$10,3,FALSE)),"达成","超时")))</f>
        <v/>
      </c>
      <c r="P61" s="2" t="n"/>
      <c r="Q61" s="2" t="n"/>
      <c r="R61" s="2" t="n"/>
      <c r="S61" s="2" t="n"/>
      <c r="T61" s="2" t="n"/>
    </row>
    <row r="62">
      <c r="A62" s="6" t="n"/>
      <c r="B62" s="9" t="n"/>
      <c r="C62" s="6" t="n"/>
      <c r="D62" s="6" t="n"/>
      <c r="E62" s="6" t="n"/>
      <c r="F62" s="6" t="n"/>
      <c r="G62" s="6" t="n"/>
      <c r="H62" s="6" t="n"/>
      <c r="I62" s="9" t="n"/>
      <c r="J62" s="9" t="n"/>
      <c r="K62" s="2" t="n"/>
      <c r="L62" s="2" t="n"/>
      <c r="M62" s="10">
        <f>IF(OR(I62="",B62=""),"",ROUND((I62-B62)*24,2))</f>
        <v/>
      </c>
      <c r="N62" s="10">
        <f>IF(OR(J62="",B62=""),"",ROUND((J62-B62)*24,2))</f>
        <v/>
      </c>
      <c r="O62" s="10">
        <f>IF(A62="","",IF(OR(M62="",N62=""),"待判断",IF(AND(M62&lt;=VLOOKUP(F62,'SLA与升级矩阵'!$A$6:$D$10,2,FALSE),N62&lt;=VLOOKUP(F62,'SLA与升级矩阵'!$A$6:$D$10,3,FALSE)),"达成","超时")))</f>
        <v/>
      </c>
      <c r="P62" s="2" t="n"/>
      <c r="Q62" s="2" t="n"/>
      <c r="R62" s="2" t="n"/>
      <c r="S62" s="2" t="n"/>
      <c r="T62" s="2" t="n"/>
    </row>
    <row r="63">
      <c r="A63" s="6" t="n"/>
      <c r="B63" s="9" t="n"/>
      <c r="C63" s="6" t="n"/>
      <c r="D63" s="6" t="n"/>
      <c r="E63" s="6" t="n"/>
      <c r="F63" s="6" t="n"/>
      <c r="G63" s="6" t="n"/>
      <c r="H63" s="6" t="n"/>
      <c r="I63" s="9" t="n"/>
      <c r="J63" s="9" t="n"/>
      <c r="K63" s="2" t="n"/>
      <c r="L63" s="2" t="n"/>
      <c r="M63" s="10">
        <f>IF(OR(I63="",B63=""),"",ROUND((I63-B63)*24,2))</f>
        <v/>
      </c>
      <c r="N63" s="10">
        <f>IF(OR(J63="",B63=""),"",ROUND((J63-B63)*24,2))</f>
        <v/>
      </c>
      <c r="O63" s="10">
        <f>IF(A63="","",IF(OR(M63="",N63=""),"待判断",IF(AND(M63&lt;=VLOOKUP(F63,'SLA与升级矩阵'!$A$6:$D$10,2,FALSE),N63&lt;=VLOOKUP(F63,'SLA与升级矩阵'!$A$6:$D$10,3,FALSE)),"达成","超时")))</f>
        <v/>
      </c>
      <c r="P63" s="2" t="n"/>
      <c r="Q63" s="2" t="n"/>
      <c r="R63" s="2" t="n"/>
      <c r="S63" s="2" t="n"/>
      <c r="T63" s="2" t="n"/>
    </row>
    <row r="64">
      <c r="A64" s="6" t="n"/>
      <c r="B64" s="9" t="n"/>
      <c r="C64" s="6" t="n"/>
      <c r="D64" s="6" t="n"/>
      <c r="E64" s="6" t="n"/>
      <c r="F64" s="6" t="n"/>
      <c r="G64" s="6" t="n"/>
      <c r="H64" s="6" t="n"/>
      <c r="I64" s="9" t="n"/>
      <c r="J64" s="9" t="n"/>
      <c r="K64" s="2" t="n"/>
      <c r="L64" s="2" t="n"/>
      <c r="M64" s="10">
        <f>IF(OR(I64="",B64=""),"",ROUND((I64-B64)*24,2))</f>
        <v/>
      </c>
      <c r="N64" s="10">
        <f>IF(OR(J64="",B64=""),"",ROUND((J64-B64)*24,2))</f>
        <v/>
      </c>
      <c r="O64" s="10">
        <f>IF(A64="","",IF(OR(M64="",N64=""),"待判断",IF(AND(M64&lt;=VLOOKUP(F64,'SLA与升级矩阵'!$A$6:$D$10,2,FALSE),N64&lt;=VLOOKUP(F64,'SLA与升级矩阵'!$A$6:$D$10,3,FALSE)),"达成","超时")))</f>
        <v/>
      </c>
      <c r="P64" s="2" t="n"/>
      <c r="Q64" s="2" t="n"/>
      <c r="R64" s="2" t="n"/>
      <c r="S64" s="2" t="n"/>
      <c r="T64" s="2" t="n"/>
    </row>
    <row r="65">
      <c r="A65" s="6" t="n"/>
      <c r="B65" s="9" t="n"/>
      <c r="C65" s="6" t="n"/>
      <c r="D65" s="6" t="n"/>
      <c r="E65" s="6" t="n"/>
      <c r="F65" s="6" t="n"/>
      <c r="G65" s="6" t="n"/>
      <c r="H65" s="6" t="n"/>
      <c r="I65" s="9" t="n"/>
      <c r="J65" s="9" t="n"/>
      <c r="K65" s="2" t="n"/>
      <c r="L65" s="2" t="n"/>
      <c r="M65" s="10">
        <f>IF(OR(I65="",B65=""),"",ROUND((I65-B65)*24,2))</f>
        <v/>
      </c>
      <c r="N65" s="10">
        <f>IF(OR(J65="",B65=""),"",ROUND((J65-B65)*24,2))</f>
        <v/>
      </c>
      <c r="O65" s="10">
        <f>IF(A65="","",IF(OR(M65="",N65=""),"待判断",IF(AND(M65&lt;=VLOOKUP(F65,'SLA与升级矩阵'!$A$6:$D$10,2,FALSE),N65&lt;=VLOOKUP(F65,'SLA与升级矩阵'!$A$6:$D$10,3,FALSE)),"达成","超时")))</f>
        <v/>
      </c>
      <c r="P65" s="2" t="n"/>
      <c r="Q65" s="2" t="n"/>
      <c r="R65" s="2" t="n"/>
      <c r="S65" s="2" t="n"/>
      <c r="T65" s="2" t="n"/>
    </row>
    <row r="66">
      <c r="A66" s="6" t="n"/>
      <c r="B66" s="9" t="n"/>
      <c r="C66" s="6" t="n"/>
      <c r="D66" s="6" t="n"/>
      <c r="E66" s="6" t="n"/>
      <c r="F66" s="6" t="n"/>
      <c r="G66" s="6" t="n"/>
      <c r="H66" s="6" t="n"/>
      <c r="I66" s="9" t="n"/>
      <c r="J66" s="9" t="n"/>
      <c r="K66" s="2" t="n"/>
      <c r="L66" s="2" t="n"/>
      <c r="M66" s="10">
        <f>IF(OR(I66="",B66=""),"",ROUND((I66-B66)*24,2))</f>
        <v/>
      </c>
      <c r="N66" s="10">
        <f>IF(OR(J66="",B66=""),"",ROUND((J66-B66)*24,2))</f>
        <v/>
      </c>
      <c r="O66" s="10">
        <f>IF(A66="","",IF(OR(M66="",N66=""),"待判断",IF(AND(M66&lt;=VLOOKUP(F66,'SLA与升级矩阵'!$A$6:$D$10,2,FALSE),N66&lt;=VLOOKUP(F66,'SLA与升级矩阵'!$A$6:$D$10,3,FALSE)),"达成","超时")))</f>
        <v/>
      </c>
      <c r="P66" s="2" t="n"/>
      <c r="Q66" s="2" t="n"/>
      <c r="R66" s="2" t="n"/>
      <c r="S66" s="2" t="n"/>
      <c r="T66" s="2" t="n"/>
    </row>
    <row r="67">
      <c r="A67" s="6" t="n"/>
      <c r="B67" s="9" t="n"/>
      <c r="C67" s="6" t="n"/>
      <c r="D67" s="6" t="n"/>
      <c r="E67" s="6" t="n"/>
      <c r="F67" s="6" t="n"/>
      <c r="G67" s="6" t="n"/>
      <c r="H67" s="6" t="n"/>
      <c r="I67" s="9" t="n"/>
      <c r="J67" s="9" t="n"/>
      <c r="K67" s="2" t="n"/>
      <c r="L67" s="2" t="n"/>
      <c r="M67" s="10">
        <f>IF(OR(I67="",B67=""),"",ROUND((I67-B67)*24,2))</f>
        <v/>
      </c>
      <c r="N67" s="10">
        <f>IF(OR(J67="",B67=""),"",ROUND((J67-B67)*24,2))</f>
        <v/>
      </c>
      <c r="O67" s="10">
        <f>IF(A67="","",IF(OR(M67="",N67=""),"待判断",IF(AND(M67&lt;=VLOOKUP(F67,'SLA与升级矩阵'!$A$6:$D$10,2,FALSE),N67&lt;=VLOOKUP(F67,'SLA与升级矩阵'!$A$6:$D$10,3,FALSE)),"达成","超时")))</f>
        <v/>
      </c>
      <c r="P67" s="2" t="n"/>
      <c r="Q67" s="2" t="n"/>
      <c r="R67" s="2" t="n"/>
      <c r="S67" s="2" t="n"/>
      <c r="T67" s="2" t="n"/>
    </row>
    <row r="68">
      <c r="A68" s="6" t="n"/>
      <c r="B68" s="9" t="n"/>
      <c r="C68" s="6" t="n"/>
      <c r="D68" s="6" t="n"/>
      <c r="E68" s="6" t="n"/>
      <c r="F68" s="6" t="n"/>
      <c r="G68" s="6" t="n"/>
      <c r="H68" s="6" t="n"/>
      <c r="I68" s="9" t="n"/>
      <c r="J68" s="9" t="n"/>
      <c r="K68" s="2" t="n"/>
      <c r="L68" s="2" t="n"/>
      <c r="M68" s="10">
        <f>IF(OR(I68="",B68=""),"",ROUND((I68-B68)*24,2))</f>
        <v/>
      </c>
      <c r="N68" s="10">
        <f>IF(OR(J68="",B68=""),"",ROUND((J68-B68)*24,2))</f>
        <v/>
      </c>
      <c r="O68" s="10">
        <f>IF(A68="","",IF(OR(M68="",N68=""),"待判断",IF(AND(M68&lt;=VLOOKUP(F68,'SLA与升级矩阵'!$A$6:$D$10,2,FALSE),N68&lt;=VLOOKUP(F68,'SLA与升级矩阵'!$A$6:$D$10,3,FALSE)),"达成","超时")))</f>
        <v/>
      </c>
      <c r="P68" s="2" t="n"/>
      <c r="Q68" s="2" t="n"/>
      <c r="R68" s="2" t="n"/>
      <c r="S68" s="2" t="n"/>
      <c r="T68" s="2" t="n"/>
    </row>
    <row r="69">
      <c r="A69" s="6" t="n"/>
      <c r="B69" s="9" t="n"/>
      <c r="C69" s="6" t="n"/>
      <c r="D69" s="6" t="n"/>
      <c r="E69" s="6" t="n"/>
      <c r="F69" s="6" t="n"/>
      <c r="G69" s="6" t="n"/>
      <c r="H69" s="6" t="n"/>
      <c r="I69" s="9" t="n"/>
      <c r="J69" s="9" t="n"/>
      <c r="K69" s="2" t="n"/>
      <c r="L69" s="2" t="n"/>
      <c r="M69" s="10">
        <f>IF(OR(I69="",B69=""),"",ROUND((I69-B69)*24,2))</f>
        <v/>
      </c>
      <c r="N69" s="10">
        <f>IF(OR(J69="",B69=""),"",ROUND((J69-B69)*24,2))</f>
        <v/>
      </c>
      <c r="O69" s="10">
        <f>IF(A69="","",IF(OR(M69="",N69=""),"待判断",IF(AND(M69&lt;=VLOOKUP(F69,'SLA与升级矩阵'!$A$6:$D$10,2,FALSE),N69&lt;=VLOOKUP(F69,'SLA与升级矩阵'!$A$6:$D$10,3,FALSE)),"达成","超时")))</f>
        <v/>
      </c>
      <c r="P69" s="2" t="n"/>
      <c r="Q69" s="2" t="n"/>
      <c r="R69" s="2" t="n"/>
      <c r="S69" s="2" t="n"/>
      <c r="T69" s="2" t="n"/>
    </row>
    <row r="70">
      <c r="A70" s="6" t="n"/>
      <c r="B70" s="9" t="n"/>
      <c r="C70" s="6" t="n"/>
      <c r="D70" s="6" t="n"/>
      <c r="E70" s="6" t="n"/>
      <c r="F70" s="6" t="n"/>
      <c r="G70" s="6" t="n"/>
      <c r="H70" s="6" t="n"/>
      <c r="I70" s="9" t="n"/>
      <c r="J70" s="9" t="n"/>
      <c r="K70" s="2" t="n"/>
      <c r="L70" s="2" t="n"/>
      <c r="M70" s="10">
        <f>IF(OR(I70="",B70=""),"",ROUND((I70-B70)*24,2))</f>
        <v/>
      </c>
      <c r="N70" s="10">
        <f>IF(OR(J70="",B70=""),"",ROUND((J70-B70)*24,2))</f>
        <v/>
      </c>
      <c r="O70" s="10">
        <f>IF(A70="","",IF(OR(M70="",N70=""),"待判断",IF(AND(M70&lt;=VLOOKUP(F70,'SLA与升级矩阵'!$A$6:$D$10,2,FALSE),N70&lt;=VLOOKUP(F70,'SLA与升级矩阵'!$A$6:$D$10,3,FALSE)),"达成","超时")))</f>
        <v/>
      </c>
      <c r="P70" s="2" t="n"/>
      <c r="Q70" s="2" t="n"/>
      <c r="R70" s="2" t="n"/>
      <c r="S70" s="2" t="n"/>
      <c r="T70" s="2" t="n"/>
    </row>
    <row r="71">
      <c r="A71" s="6" t="n"/>
      <c r="B71" s="9" t="n"/>
      <c r="C71" s="6" t="n"/>
      <c r="D71" s="6" t="n"/>
      <c r="E71" s="6" t="n"/>
      <c r="F71" s="6" t="n"/>
      <c r="G71" s="6" t="n"/>
      <c r="H71" s="6" t="n"/>
      <c r="I71" s="9" t="n"/>
      <c r="J71" s="9" t="n"/>
      <c r="K71" s="2" t="n"/>
      <c r="L71" s="2" t="n"/>
      <c r="M71" s="10">
        <f>IF(OR(I71="",B71=""),"",ROUND((I71-B71)*24,2))</f>
        <v/>
      </c>
      <c r="N71" s="10">
        <f>IF(OR(J71="",B71=""),"",ROUND((J71-B71)*24,2))</f>
        <v/>
      </c>
      <c r="O71" s="10">
        <f>IF(A71="","",IF(OR(M71="",N71=""),"待判断",IF(AND(M71&lt;=VLOOKUP(F71,'SLA与升级矩阵'!$A$6:$D$10,2,FALSE),N71&lt;=VLOOKUP(F71,'SLA与升级矩阵'!$A$6:$D$10,3,FALSE)),"达成","超时")))</f>
        <v/>
      </c>
      <c r="P71" s="2" t="n"/>
      <c r="Q71" s="2" t="n"/>
      <c r="R71" s="2" t="n"/>
      <c r="S71" s="2" t="n"/>
      <c r="T71" s="2" t="n"/>
    </row>
    <row r="72">
      <c r="A72" s="6" t="n"/>
      <c r="B72" s="9" t="n"/>
      <c r="C72" s="6" t="n"/>
      <c r="D72" s="6" t="n"/>
      <c r="E72" s="6" t="n"/>
      <c r="F72" s="6" t="n"/>
      <c r="G72" s="6" t="n"/>
      <c r="H72" s="6" t="n"/>
      <c r="I72" s="9" t="n"/>
      <c r="J72" s="9" t="n"/>
      <c r="K72" s="2" t="n"/>
      <c r="L72" s="2" t="n"/>
      <c r="M72" s="10">
        <f>IF(OR(I72="",B72=""),"",ROUND((I72-B72)*24,2))</f>
        <v/>
      </c>
      <c r="N72" s="10">
        <f>IF(OR(J72="",B72=""),"",ROUND((J72-B72)*24,2))</f>
        <v/>
      </c>
      <c r="O72" s="10">
        <f>IF(A72="","",IF(OR(M72="",N72=""),"待判断",IF(AND(M72&lt;=VLOOKUP(F72,'SLA与升级矩阵'!$A$6:$D$10,2,FALSE),N72&lt;=VLOOKUP(F72,'SLA与升级矩阵'!$A$6:$D$10,3,FALSE)),"达成","超时")))</f>
        <v/>
      </c>
      <c r="P72" s="2" t="n"/>
      <c r="Q72" s="2" t="n"/>
      <c r="R72" s="2" t="n"/>
      <c r="S72" s="2" t="n"/>
      <c r="T72" s="2" t="n"/>
    </row>
    <row r="73">
      <c r="A73" s="6" t="n"/>
      <c r="B73" s="9" t="n"/>
      <c r="C73" s="6" t="n"/>
      <c r="D73" s="6" t="n"/>
      <c r="E73" s="6" t="n"/>
      <c r="F73" s="6" t="n"/>
      <c r="G73" s="6" t="n"/>
      <c r="H73" s="6" t="n"/>
      <c r="I73" s="9" t="n"/>
      <c r="J73" s="9" t="n"/>
      <c r="K73" s="2" t="n"/>
      <c r="L73" s="2" t="n"/>
      <c r="M73" s="10">
        <f>IF(OR(I73="",B73=""),"",ROUND((I73-B73)*24,2))</f>
        <v/>
      </c>
      <c r="N73" s="10">
        <f>IF(OR(J73="",B73=""),"",ROUND((J73-B73)*24,2))</f>
        <v/>
      </c>
      <c r="O73" s="10">
        <f>IF(A73="","",IF(OR(M73="",N73=""),"待判断",IF(AND(M73&lt;=VLOOKUP(F73,'SLA与升级矩阵'!$A$6:$D$10,2,FALSE),N73&lt;=VLOOKUP(F73,'SLA与升级矩阵'!$A$6:$D$10,3,FALSE)),"达成","超时")))</f>
        <v/>
      </c>
      <c r="P73" s="2" t="n"/>
      <c r="Q73" s="2" t="n"/>
      <c r="R73" s="2" t="n"/>
      <c r="S73" s="2" t="n"/>
      <c r="T73" s="2" t="n"/>
    </row>
    <row r="74">
      <c r="A74" s="6" t="n"/>
      <c r="B74" s="9" t="n"/>
      <c r="C74" s="6" t="n"/>
      <c r="D74" s="6" t="n"/>
      <c r="E74" s="6" t="n"/>
      <c r="F74" s="6" t="n"/>
      <c r="G74" s="6" t="n"/>
      <c r="H74" s="6" t="n"/>
      <c r="I74" s="9" t="n"/>
      <c r="J74" s="9" t="n"/>
      <c r="K74" s="2" t="n"/>
      <c r="L74" s="2" t="n"/>
      <c r="M74" s="10">
        <f>IF(OR(I74="",B74=""),"",ROUND((I74-B74)*24,2))</f>
        <v/>
      </c>
      <c r="N74" s="10">
        <f>IF(OR(J74="",B74=""),"",ROUND((J74-B74)*24,2))</f>
        <v/>
      </c>
      <c r="O74" s="10">
        <f>IF(A74="","",IF(OR(M74="",N74=""),"待判断",IF(AND(M74&lt;=VLOOKUP(F74,'SLA与升级矩阵'!$A$6:$D$10,2,FALSE),N74&lt;=VLOOKUP(F74,'SLA与升级矩阵'!$A$6:$D$10,3,FALSE)),"达成","超时")))</f>
        <v/>
      </c>
      <c r="P74" s="2" t="n"/>
      <c r="Q74" s="2" t="n"/>
      <c r="R74" s="2" t="n"/>
      <c r="S74" s="2" t="n"/>
      <c r="T74" s="2" t="n"/>
    </row>
    <row r="75">
      <c r="A75" s="6" t="n"/>
      <c r="B75" s="9" t="n"/>
      <c r="C75" s="6" t="n"/>
      <c r="D75" s="6" t="n"/>
      <c r="E75" s="6" t="n"/>
      <c r="F75" s="6" t="n"/>
      <c r="G75" s="6" t="n"/>
      <c r="H75" s="6" t="n"/>
      <c r="I75" s="9" t="n"/>
      <c r="J75" s="9" t="n"/>
      <c r="K75" s="2" t="n"/>
      <c r="L75" s="2" t="n"/>
      <c r="M75" s="10">
        <f>IF(OR(I75="",B75=""),"",ROUND((I75-B75)*24,2))</f>
        <v/>
      </c>
      <c r="N75" s="10">
        <f>IF(OR(J75="",B75=""),"",ROUND((J75-B75)*24,2))</f>
        <v/>
      </c>
      <c r="O75" s="10">
        <f>IF(A75="","",IF(OR(M75="",N75=""),"待判断",IF(AND(M75&lt;=VLOOKUP(F75,'SLA与升级矩阵'!$A$6:$D$10,2,FALSE),N75&lt;=VLOOKUP(F75,'SLA与升级矩阵'!$A$6:$D$10,3,FALSE)),"达成","超时")))</f>
        <v/>
      </c>
      <c r="P75" s="2" t="n"/>
      <c r="Q75" s="2" t="n"/>
      <c r="R75" s="2" t="n"/>
      <c r="S75" s="2" t="n"/>
      <c r="T75" s="2" t="n"/>
    </row>
    <row r="76">
      <c r="A76" s="6" t="n"/>
      <c r="B76" s="9" t="n"/>
      <c r="C76" s="6" t="n"/>
      <c r="D76" s="6" t="n"/>
      <c r="E76" s="6" t="n"/>
      <c r="F76" s="6" t="n"/>
      <c r="G76" s="6" t="n"/>
      <c r="H76" s="6" t="n"/>
      <c r="I76" s="9" t="n"/>
      <c r="J76" s="9" t="n"/>
      <c r="K76" s="2" t="n"/>
      <c r="L76" s="2" t="n"/>
      <c r="M76" s="10">
        <f>IF(OR(I76="",B76=""),"",ROUND((I76-B76)*24,2))</f>
        <v/>
      </c>
      <c r="N76" s="10">
        <f>IF(OR(J76="",B76=""),"",ROUND((J76-B76)*24,2))</f>
        <v/>
      </c>
      <c r="O76" s="10">
        <f>IF(A76="","",IF(OR(M76="",N76=""),"待判断",IF(AND(M76&lt;=VLOOKUP(F76,'SLA与升级矩阵'!$A$6:$D$10,2,FALSE),N76&lt;=VLOOKUP(F76,'SLA与升级矩阵'!$A$6:$D$10,3,FALSE)),"达成","超时")))</f>
        <v/>
      </c>
      <c r="P76" s="2" t="n"/>
      <c r="Q76" s="2" t="n"/>
      <c r="R76" s="2" t="n"/>
      <c r="S76" s="2" t="n"/>
      <c r="T76" s="2" t="n"/>
    </row>
    <row r="77">
      <c r="A77" s="6" t="n"/>
      <c r="B77" s="9" t="n"/>
      <c r="C77" s="6" t="n"/>
      <c r="D77" s="6" t="n"/>
      <c r="E77" s="6" t="n"/>
      <c r="F77" s="6" t="n"/>
      <c r="G77" s="6" t="n"/>
      <c r="H77" s="6" t="n"/>
      <c r="I77" s="9" t="n"/>
      <c r="J77" s="9" t="n"/>
      <c r="K77" s="2" t="n"/>
      <c r="L77" s="2" t="n"/>
      <c r="M77" s="10">
        <f>IF(OR(I77="",B77=""),"",ROUND((I77-B77)*24,2))</f>
        <v/>
      </c>
      <c r="N77" s="10">
        <f>IF(OR(J77="",B77=""),"",ROUND((J77-B77)*24,2))</f>
        <v/>
      </c>
      <c r="O77" s="10">
        <f>IF(A77="","",IF(OR(M77="",N77=""),"待判断",IF(AND(M77&lt;=VLOOKUP(F77,'SLA与升级矩阵'!$A$6:$D$10,2,FALSE),N77&lt;=VLOOKUP(F77,'SLA与升级矩阵'!$A$6:$D$10,3,FALSE)),"达成","超时")))</f>
        <v/>
      </c>
      <c r="P77" s="2" t="n"/>
      <c r="Q77" s="2" t="n"/>
      <c r="R77" s="2" t="n"/>
      <c r="S77" s="2" t="n"/>
      <c r="T77" s="2" t="n"/>
    </row>
    <row r="78">
      <c r="A78" s="6" t="n"/>
      <c r="B78" s="9" t="n"/>
      <c r="C78" s="6" t="n"/>
      <c r="D78" s="6" t="n"/>
      <c r="E78" s="6" t="n"/>
      <c r="F78" s="6" t="n"/>
      <c r="G78" s="6" t="n"/>
      <c r="H78" s="6" t="n"/>
      <c r="I78" s="9" t="n"/>
      <c r="J78" s="9" t="n"/>
      <c r="K78" s="2" t="n"/>
      <c r="L78" s="2" t="n"/>
      <c r="M78" s="10">
        <f>IF(OR(I78="",B78=""),"",ROUND((I78-B78)*24,2))</f>
        <v/>
      </c>
      <c r="N78" s="10">
        <f>IF(OR(J78="",B78=""),"",ROUND((J78-B78)*24,2))</f>
        <v/>
      </c>
      <c r="O78" s="10">
        <f>IF(A78="","",IF(OR(M78="",N78=""),"待判断",IF(AND(M78&lt;=VLOOKUP(F78,'SLA与升级矩阵'!$A$6:$D$10,2,FALSE),N78&lt;=VLOOKUP(F78,'SLA与升级矩阵'!$A$6:$D$10,3,FALSE)),"达成","超时")))</f>
        <v/>
      </c>
      <c r="P78" s="2" t="n"/>
      <c r="Q78" s="2" t="n"/>
      <c r="R78" s="2" t="n"/>
      <c r="S78" s="2" t="n"/>
      <c r="T78" s="2" t="n"/>
    </row>
    <row r="79">
      <c r="A79" s="6" t="n"/>
      <c r="B79" s="9" t="n"/>
      <c r="C79" s="6" t="n"/>
      <c r="D79" s="6" t="n"/>
      <c r="E79" s="6" t="n"/>
      <c r="F79" s="6" t="n"/>
      <c r="G79" s="6" t="n"/>
      <c r="H79" s="6" t="n"/>
      <c r="I79" s="9" t="n"/>
      <c r="J79" s="9" t="n"/>
      <c r="K79" s="2" t="n"/>
      <c r="L79" s="2" t="n"/>
      <c r="M79" s="10">
        <f>IF(OR(I79="",B79=""),"",ROUND((I79-B79)*24,2))</f>
        <v/>
      </c>
      <c r="N79" s="10">
        <f>IF(OR(J79="",B79=""),"",ROUND((J79-B79)*24,2))</f>
        <v/>
      </c>
      <c r="O79" s="10">
        <f>IF(A79="","",IF(OR(M79="",N79=""),"待判断",IF(AND(M79&lt;=VLOOKUP(F79,'SLA与升级矩阵'!$A$6:$D$10,2,FALSE),N79&lt;=VLOOKUP(F79,'SLA与升级矩阵'!$A$6:$D$10,3,FALSE)),"达成","超时")))</f>
        <v/>
      </c>
      <c r="P79" s="2" t="n"/>
      <c r="Q79" s="2" t="n"/>
      <c r="R79" s="2" t="n"/>
      <c r="S79" s="2" t="n"/>
      <c r="T79" s="2" t="n"/>
    </row>
    <row r="80">
      <c r="A80" s="6" t="n"/>
      <c r="B80" s="9" t="n"/>
      <c r="C80" s="6" t="n"/>
      <c r="D80" s="6" t="n"/>
      <c r="E80" s="6" t="n"/>
      <c r="F80" s="6" t="n"/>
      <c r="G80" s="6" t="n"/>
      <c r="H80" s="6" t="n"/>
      <c r="I80" s="9" t="n"/>
      <c r="J80" s="9" t="n"/>
      <c r="K80" s="2" t="n"/>
      <c r="L80" s="2" t="n"/>
      <c r="M80" s="10">
        <f>IF(OR(I80="",B80=""),"",ROUND((I80-B80)*24,2))</f>
        <v/>
      </c>
      <c r="N80" s="10">
        <f>IF(OR(J80="",B80=""),"",ROUND((J80-B80)*24,2))</f>
        <v/>
      </c>
      <c r="O80" s="10">
        <f>IF(A80="","",IF(OR(M80="",N80=""),"待判断",IF(AND(M80&lt;=VLOOKUP(F80,'SLA与升级矩阵'!$A$6:$D$10,2,FALSE),N80&lt;=VLOOKUP(F80,'SLA与升级矩阵'!$A$6:$D$10,3,FALSE)),"达成","超时")))</f>
        <v/>
      </c>
      <c r="P80" s="2" t="n"/>
      <c r="Q80" s="2" t="n"/>
      <c r="R80" s="2" t="n"/>
      <c r="S80" s="2" t="n"/>
      <c r="T80" s="2" t="n"/>
    </row>
    <row r="81">
      <c r="A81" s="6" t="n"/>
      <c r="B81" s="9" t="n"/>
      <c r="C81" s="6" t="n"/>
      <c r="D81" s="6" t="n"/>
      <c r="E81" s="6" t="n"/>
      <c r="F81" s="6" t="n"/>
      <c r="G81" s="6" t="n"/>
      <c r="H81" s="6" t="n"/>
      <c r="I81" s="9" t="n"/>
      <c r="J81" s="9" t="n"/>
      <c r="K81" s="2" t="n"/>
      <c r="L81" s="2" t="n"/>
      <c r="M81" s="10">
        <f>IF(OR(I81="",B81=""),"",ROUND((I81-B81)*24,2))</f>
        <v/>
      </c>
      <c r="N81" s="10">
        <f>IF(OR(J81="",B81=""),"",ROUND((J81-B81)*24,2))</f>
        <v/>
      </c>
      <c r="O81" s="10">
        <f>IF(A81="","",IF(OR(M81="",N81=""),"待判断",IF(AND(M81&lt;=VLOOKUP(F81,'SLA与升级矩阵'!$A$6:$D$10,2,FALSE),N81&lt;=VLOOKUP(F81,'SLA与升级矩阵'!$A$6:$D$10,3,FALSE)),"达成","超时")))</f>
        <v/>
      </c>
      <c r="P81" s="2" t="n"/>
      <c r="Q81" s="2" t="n"/>
      <c r="R81" s="2" t="n"/>
      <c r="S81" s="2" t="n"/>
      <c r="T81" s="2" t="n"/>
    </row>
    <row r="82">
      <c r="A82" s="6" t="n"/>
      <c r="B82" s="9" t="n"/>
      <c r="C82" s="6" t="n"/>
      <c r="D82" s="6" t="n"/>
      <c r="E82" s="6" t="n"/>
      <c r="F82" s="6" t="n"/>
      <c r="G82" s="6" t="n"/>
      <c r="H82" s="6" t="n"/>
      <c r="I82" s="9" t="n"/>
      <c r="J82" s="9" t="n"/>
      <c r="K82" s="2" t="n"/>
      <c r="L82" s="2" t="n"/>
      <c r="M82" s="10">
        <f>IF(OR(I82="",B82=""),"",ROUND((I82-B82)*24,2))</f>
        <v/>
      </c>
      <c r="N82" s="10">
        <f>IF(OR(J82="",B82=""),"",ROUND((J82-B82)*24,2))</f>
        <v/>
      </c>
      <c r="O82" s="10">
        <f>IF(A82="","",IF(OR(M82="",N82=""),"待判断",IF(AND(M82&lt;=VLOOKUP(F82,'SLA与升级矩阵'!$A$6:$D$10,2,FALSE),N82&lt;=VLOOKUP(F82,'SLA与升级矩阵'!$A$6:$D$10,3,FALSE)),"达成","超时")))</f>
        <v/>
      </c>
      <c r="P82" s="2" t="n"/>
      <c r="Q82" s="2" t="n"/>
      <c r="R82" s="2" t="n"/>
      <c r="S82" s="2" t="n"/>
      <c r="T82" s="2" t="n"/>
    </row>
    <row r="83">
      <c r="A83" s="6" t="n"/>
      <c r="B83" s="9" t="n"/>
      <c r="C83" s="6" t="n"/>
      <c r="D83" s="6" t="n"/>
      <c r="E83" s="6" t="n"/>
      <c r="F83" s="6" t="n"/>
      <c r="G83" s="6" t="n"/>
      <c r="H83" s="6" t="n"/>
      <c r="I83" s="9" t="n"/>
      <c r="J83" s="9" t="n"/>
      <c r="K83" s="2" t="n"/>
      <c r="L83" s="2" t="n"/>
      <c r="M83" s="10">
        <f>IF(OR(I83="",B83=""),"",ROUND((I83-B83)*24,2))</f>
        <v/>
      </c>
      <c r="N83" s="10">
        <f>IF(OR(J83="",B83=""),"",ROUND((J83-B83)*24,2))</f>
        <v/>
      </c>
      <c r="O83" s="10">
        <f>IF(A83="","",IF(OR(M83="",N83=""),"待判断",IF(AND(M83&lt;=VLOOKUP(F83,'SLA与升级矩阵'!$A$6:$D$10,2,FALSE),N83&lt;=VLOOKUP(F83,'SLA与升级矩阵'!$A$6:$D$10,3,FALSE)),"达成","超时")))</f>
        <v/>
      </c>
      <c r="P83" s="2" t="n"/>
      <c r="Q83" s="2" t="n"/>
      <c r="R83" s="2" t="n"/>
      <c r="S83" s="2" t="n"/>
      <c r="T83" s="2" t="n"/>
    </row>
    <row r="84">
      <c r="A84" s="6" t="n"/>
      <c r="B84" s="9" t="n"/>
      <c r="C84" s="6" t="n"/>
      <c r="D84" s="6" t="n"/>
      <c r="E84" s="6" t="n"/>
      <c r="F84" s="6" t="n"/>
      <c r="G84" s="6" t="n"/>
      <c r="H84" s="6" t="n"/>
      <c r="I84" s="9" t="n"/>
      <c r="J84" s="9" t="n"/>
      <c r="K84" s="2" t="n"/>
      <c r="L84" s="2" t="n"/>
      <c r="M84" s="10">
        <f>IF(OR(I84="",B84=""),"",ROUND((I84-B84)*24,2))</f>
        <v/>
      </c>
      <c r="N84" s="10">
        <f>IF(OR(J84="",B84=""),"",ROUND((J84-B84)*24,2))</f>
        <v/>
      </c>
      <c r="O84" s="10">
        <f>IF(A84="","",IF(OR(M84="",N84=""),"待判断",IF(AND(M84&lt;=VLOOKUP(F84,'SLA与升级矩阵'!$A$6:$D$10,2,FALSE),N84&lt;=VLOOKUP(F84,'SLA与升级矩阵'!$A$6:$D$10,3,FALSE)),"达成","超时")))</f>
        <v/>
      </c>
      <c r="P84" s="2" t="n"/>
      <c r="Q84" s="2" t="n"/>
      <c r="R84" s="2" t="n"/>
      <c r="S84" s="2" t="n"/>
      <c r="T84" s="2" t="n"/>
    </row>
    <row r="85">
      <c r="A85" s="6" t="n"/>
      <c r="B85" s="9" t="n"/>
      <c r="C85" s="6" t="n"/>
      <c r="D85" s="6" t="n"/>
      <c r="E85" s="6" t="n"/>
      <c r="F85" s="6" t="n"/>
      <c r="G85" s="6" t="n"/>
      <c r="H85" s="6" t="n"/>
      <c r="I85" s="9" t="n"/>
      <c r="J85" s="9" t="n"/>
      <c r="K85" s="2" t="n"/>
      <c r="L85" s="2" t="n"/>
      <c r="M85" s="10">
        <f>IF(OR(I85="",B85=""),"",ROUND((I85-B85)*24,2))</f>
        <v/>
      </c>
      <c r="N85" s="10">
        <f>IF(OR(J85="",B85=""),"",ROUND((J85-B85)*24,2))</f>
        <v/>
      </c>
      <c r="O85" s="10">
        <f>IF(A85="","",IF(OR(M85="",N85=""),"待判断",IF(AND(M85&lt;=VLOOKUP(F85,'SLA与升级矩阵'!$A$6:$D$10,2,FALSE),N85&lt;=VLOOKUP(F85,'SLA与升级矩阵'!$A$6:$D$10,3,FALSE)),"达成","超时")))</f>
        <v/>
      </c>
      <c r="P85" s="2" t="n"/>
      <c r="Q85" s="2" t="n"/>
      <c r="R85" s="2" t="n"/>
      <c r="S85" s="2" t="n"/>
      <c r="T85" s="2" t="n"/>
    </row>
    <row r="86">
      <c r="A86" s="6" t="n"/>
      <c r="B86" s="9" t="n"/>
      <c r="C86" s="6" t="n"/>
      <c r="D86" s="6" t="n"/>
      <c r="E86" s="6" t="n"/>
      <c r="F86" s="6" t="n"/>
      <c r="G86" s="6" t="n"/>
      <c r="H86" s="6" t="n"/>
      <c r="I86" s="9" t="n"/>
      <c r="J86" s="9" t="n"/>
      <c r="K86" s="2" t="n"/>
      <c r="L86" s="2" t="n"/>
      <c r="M86" s="10">
        <f>IF(OR(I86="",B86=""),"",ROUND((I86-B86)*24,2))</f>
        <v/>
      </c>
      <c r="N86" s="10">
        <f>IF(OR(J86="",B86=""),"",ROUND((J86-B86)*24,2))</f>
        <v/>
      </c>
      <c r="O86" s="10">
        <f>IF(A86="","",IF(OR(M86="",N86=""),"待判断",IF(AND(M86&lt;=VLOOKUP(F86,'SLA与升级矩阵'!$A$6:$D$10,2,FALSE),N86&lt;=VLOOKUP(F86,'SLA与升级矩阵'!$A$6:$D$10,3,FALSE)),"达成","超时")))</f>
        <v/>
      </c>
      <c r="P86" s="2" t="n"/>
      <c r="Q86" s="2" t="n"/>
      <c r="R86" s="2" t="n"/>
      <c r="S86" s="2" t="n"/>
      <c r="T86" s="2" t="n"/>
    </row>
    <row r="87">
      <c r="A87" s="6" t="n"/>
      <c r="B87" s="9" t="n"/>
      <c r="C87" s="6" t="n"/>
      <c r="D87" s="6" t="n"/>
      <c r="E87" s="6" t="n"/>
      <c r="F87" s="6" t="n"/>
      <c r="G87" s="6" t="n"/>
      <c r="H87" s="6" t="n"/>
      <c r="I87" s="9" t="n"/>
      <c r="J87" s="9" t="n"/>
      <c r="K87" s="2" t="n"/>
      <c r="L87" s="2" t="n"/>
      <c r="M87" s="10">
        <f>IF(OR(I87="",B87=""),"",ROUND((I87-B87)*24,2))</f>
        <v/>
      </c>
      <c r="N87" s="10">
        <f>IF(OR(J87="",B87=""),"",ROUND((J87-B87)*24,2))</f>
        <v/>
      </c>
      <c r="O87" s="10">
        <f>IF(A87="","",IF(OR(M87="",N87=""),"待判断",IF(AND(M87&lt;=VLOOKUP(F87,'SLA与升级矩阵'!$A$6:$D$10,2,FALSE),N87&lt;=VLOOKUP(F87,'SLA与升级矩阵'!$A$6:$D$10,3,FALSE)),"达成","超时")))</f>
        <v/>
      </c>
      <c r="P87" s="2" t="n"/>
      <c r="Q87" s="2" t="n"/>
      <c r="R87" s="2" t="n"/>
      <c r="S87" s="2" t="n"/>
      <c r="T87" s="2" t="n"/>
    </row>
    <row r="88">
      <c r="A88" s="6" t="n"/>
      <c r="B88" s="9" t="n"/>
      <c r="C88" s="6" t="n"/>
      <c r="D88" s="6" t="n"/>
      <c r="E88" s="6" t="n"/>
      <c r="F88" s="6" t="n"/>
      <c r="G88" s="6" t="n"/>
      <c r="H88" s="6" t="n"/>
      <c r="I88" s="9" t="n"/>
      <c r="J88" s="9" t="n"/>
      <c r="K88" s="2" t="n"/>
      <c r="L88" s="2" t="n"/>
      <c r="M88" s="10">
        <f>IF(OR(I88="",B88=""),"",ROUND((I88-B88)*24,2))</f>
        <v/>
      </c>
      <c r="N88" s="10">
        <f>IF(OR(J88="",B88=""),"",ROUND((J88-B88)*24,2))</f>
        <v/>
      </c>
      <c r="O88" s="10">
        <f>IF(A88="","",IF(OR(M88="",N88=""),"待判断",IF(AND(M88&lt;=VLOOKUP(F88,'SLA与升级矩阵'!$A$6:$D$10,2,FALSE),N88&lt;=VLOOKUP(F88,'SLA与升级矩阵'!$A$6:$D$10,3,FALSE)),"达成","超时")))</f>
        <v/>
      </c>
      <c r="P88" s="2" t="n"/>
      <c r="Q88" s="2" t="n"/>
      <c r="R88" s="2" t="n"/>
      <c r="S88" s="2" t="n"/>
      <c r="T88" s="2" t="n"/>
    </row>
    <row r="89">
      <c r="A89" s="6" t="n"/>
      <c r="B89" s="9" t="n"/>
      <c r="C89" s="6" t="n"/>
      <c r="D89" s="6" t="n"/>
      <c r="E89" s="6" t="n"/>
      <c r="F89" s="6" t="n"/>
      <c r="G89" s="6" t="n"/>
      <c r="H89" s="6" t="n"/>
      <c r="I89" s="9" t="n"/>
      <c r="J89" s="9" t="n"/>
      <c r="K89" s="2" t="n"/>
      <c r="L89" s="2" t="n"/>
      <c r="M89" s="10">
        <f>IF(OR(I89="",B89=""),"",ROUND((I89-B89)*24,2))</f>
        <v/>
      </c>
      <c r="N89" s="10">
        <f>IF(OR(J89="",B89=""),"",ROUND((J89-B89)*24,2))</f>
        <v/>
      </c>
      <c r="O89" s="10">
        <f>IF(A89="","",IF(OR(M89="",N89=""),"待判断",IF(AND(M89&lt;=VLOOKUP(F89,'SLA与升级矩阵'!$A$6:$D$10,2,FALSE),N89&lt;=VLOOKUP(F89,'SLA与升级矩阵'!$A$6:$D$10,3,FALSE)),"达成","超时")))</f>
        <v/>
      </c>
      <c r="P89" s="2" t="n"/>
      <c r="Q89" s="2" t="n"/>
      <c r="R89" s="2" t="n"/>
      <c r="S89" s="2" t="n"/>
      <c r="T89" s="2" t="n"/>
    </row>
    <row r="90">
      <c r="A90" s="6" t="n"/>
      <c r="B90" s="9" t="n"/>
      <c r="C90" s="6" t="n"/>
      <c r="D90" s="6" t="n"/>
      <c r="E90" s="6" t="n"/>
      <c r="F90" s="6" t="n"/>
      <c r="G90" s="6" t="n"/>
      <c r="H90" s="6" t="n"/>
      <c r="I90" s="9" t="n"/>
      <c r="J90" s="9" t="n"/>
      <c r="K90" s="2" t="n"/>
      <c r="L90" s="2" t="n"/>
      <c r="M90" s="10">
        <f>IF(OR(I90="",B90=""),"",ROUND((I90-B90)*24,2))</f>
        <v/>
      </c>
      <c r="N90" s="10">
        <f>IF(OR(J90="",B90=""),"",ROUND((J90-B90)*24,2))</f>
        <v/>
      </c>
      <c r="O90" s="10">
        <f>IF(A90="","",IF(OR(M90="",N90=""),"待判断",IF(AND(M90&lt;=VLOOKUP(F90,'SLA与升级矩阵'!$A$6:$D$10,2,FALSE),N90&lt;=VLOOKUP(F90,'SLA与升级矩阵'!$A$6:$D$10,3,FALSE)),"达成","超时")))</f>
        <v/>
      </c>
      <c r="P90" s="2" t="n"/>
      <c r="Q90" s="2" t="n"/>
      <c r="R90" s="2" t="n"/>
      <c r="S90" s="2" t="n"/>
      <c r="T90" s="2" t="n"/>
    </row>
    <row r="91">
      <c r="A91" s="6" t="n"/>
      <c r="B91" s="9" t="n"/>
      <c r="C91" s="6" t="n"/>
      <c r="D91" s="6" t="n"/>
      <c r="E91" s="6" t="n"/>
      <c r="F91" s="6" t="n"/>
      <c r="G91" s="6" t="n"/>
      <c r="H91" s="6" t="n"/>
      <c r="I91" s="9" t="n"/>
      <c r="J91" s="9" t="n"/>
      <c r="K91" s="2" t="n"/>
      <c r="L91" s="2" t="n"/>
      <c r="M91" s="10">
        <f>IF(OR(I91="",B91=""),"",ROUND((I91-B91)*24,2))</f>
        <v/>
      </c>
      <c r="N91" s="10">
        <f>IF(OR(J91="",B91=""),"",ROUND((J91-B91)*24,2))</f>
        <v/>
      </c>
      <c r="O91" s="10">
        <f>IF(A91="","",IF(OR(M91="",N91=""),"待判断",IF(AND(M91&lt;=VLOOKUP(F91,'SLA与升级矩阵'!$A$6:$D$10,2,FALSE),N91&lt;=VLOOKUP(F91,'SLA与升级矩阵'!$A$6:$D$10,3,FALSE)),"达成","超时")))</f>
        <v/>
      </c>
      <c r="P91" s="2" t="n"/>
      <c r="Q91" s="2" t="n"/>
      <c r="R91" s="2" t="n"/>
      <c r="S91" s="2" t="n"/>
      <c r="T91" s="2" t="n"/>
    </row>
    <row r="92">
      <c r="A92" s="6" t="n"/>
      <c r="B92" s="9" t="n"/>
      <c r="C92" s="6" t="n"/>
      <c r="D92" s="6" t="n"/>
      <c r="E92" s="6" t="n"/>
      <c r="F92" s="6" t="n"/>
      <c r="G92" s="6" t="n"/>
      <c r="H92" s="6" t="n"/>
      <c r="I92" s="9" t="n"/>
      <c r="J92" s="9" t="n"/>
      <c r="K92" s="2" t="n"/>
      <c r="L92" s="2" t="n"/>
      <c r="M92" s="10">
        <f>IF(OR(I92="",B92=""),"",ROUND((I92-B92)*24,2))</f>
        <v/>
      </c>
      <c r="N92" s="10">
        <f>IF(OR(J92="",B92=""),"",ROUND((J92-B92)*24,2))</f>
        <v/>
      </c>
      <c r="O92" s="10">
        <f>IF(A92="","",IF(OR(M92="",N92=""),"待判断",IF(AND(M92&lt;=VLOOKUP(F92,'SLA与升级矩阵'!$A$6:$D$10,2,FALSE),N92&lt;=VLOOKUP(F92,'SLA与升级矩阵'!$A$6:$D$10,3,FALSE)),"达成","超时")))</f>
        <v/>
      </c>
      <c r="P92" s="2" t="n"/>
      <c r="Q92" s="2" t="n"/>
      <c r="R92" s="2" t="n"/>
      <c r="S92" s="2" t="n"/>
      <c r="T92" s="2" t="n"/>
    </row>
    <row r="93">
      <c r="A93" s="6" t="n"/>
      <c r="B93" s="9" t="n"/>
      <c r="C93" s="6" t="n"/>
      <c r="D93" s="6" t="n"/>
      <c r="E93" s="6" t="n"/>
      <c r="F93" s="6" t="n"/>
      <c r="G93" s="6" t="n"/>
      <c r="H93" s="6" t="n"/>
      <c r="I93" s="9" t="n"/>
      <c r="J93" s="9" t="n"/>
      <c r="K93" s="2" t="n"/>
      <c r="L93" s="2" t="n"/>
      <c r="M93" s="10">
        <f>IF(OR(I93="",B93=""),"",ROUND((I93-B93)*24,2))</f>
        <v/>
      </c>
      <c r="N93" s="10">
        <f>IF(OR(J93="",B93=""),"",ROUND((J93-B93)*24,2))</f>
        <v/>
      </c>
      <c r="O93" s="10">
        <f>IF(A93="","",IF(OR(M93="",N93=""),"待判断",IF(AND(M93&lt;=VLOOKUP(F93,'SLA与升级矩阵'!$A$6:$D$10,2,FALSE),N93&lt;=VLOOKUP(F93,'SLA与升级矩阵'!$A$6:$D$10,3,FALSE)),"达成","超时")))</f>
        <v/>
      </c>
      <c r="P93" s="2" t="n"/>
      <c r="Q93" s="2" t="n"/>
      <c r="R93" s="2" t="n"/>
      <c r="S93" s="2" t="n"/>
      <c r="T93" s="2" t="n"/>
    </row>
    <row r="94">
      <c r="A94" s="6" t="n"/>
      <c r="B94" s="9" t="n"/>
      <c r="C94" s="6" t="n"/>
      <c r="D94" s="6" t="n"/>
      <c r="E94" s="6" t="n"/>
      <c r="F94" s="6" t="n"/>
      <c r="G94" s="6" t="n"/>
      <c r="H94" s="6" t="n"/>
      <c r="I94" s="9" t="n"/>
      <c r="J94" s="9" t="n"/>
      <c r="K94" s="2" t="n"/>
      <c r="L94" s="2" t="n"/>
      <c r="M94" s="10">
        <f>IF(OR(I94="",B94=""),"",ROUND((I94-B94)*24,2))</f>
        <v/>
      </c>
      <c r="N94" s="10">
        <f>IF(OR(J94="",B94=""),"",ROUND((J94-B94)*24,2))</f>
        <v/>
      </c>
      <c r="O94" s="10">
        <f>IF(A94="","",IF(OR(M94="",N94=""),"待判断",IF(AND(M94&lt;=VLOOKUP(F94,'SLA与升级矩阵'!$A$6:$D$10,2,FALSE),N94&lt;=VLOOKUP(F94,'SLA与升级矩阵'!$A$6:$D$10,3,FALSE)),"达成","超时")))</f>
        <v/>
      </c>
      <c r="P94" s="2" t="n"/>
      <c r="Q94" s="2" t="n"/>
      <c r="R94" s="2" t="n"/>
      <c r="S94" s="2" t="n"/>
      <c r="T94" s="2" t="n"/>
    </row>
    <row r="95">
      <c r="A95" s="6" t="n"/>
      <c r="B95" s="9" t="n"/>
      <c r="C95" s="6" t="n"/>
      <c r="D95" s="6" t="n"/>
      <c r="E95" s="6" t="n"/>
      <c r="F95" s="6" t="n"/>
      <c r="G95" s="6" t="n"/>
      <c r="H95" s="6" t="n"/>
      <c r="I95" s="9" t="n"/>
      <c r="J95" s="9" t="n"/>
      <c r="K95" s="2" t="n"/>
      <c r="L95" s="2" t="n"/>
      <c r="M95" s="10">
        <f>IF(OR(I95="",B95=""),"",ROUND((I95-B95)*24,2))</f>
        <v/>
      </c>
      <c r="N95" s="10">
        <f>IF(OR(J95="",B95=""),"",ROUND((J95-B95)*24,2))</f>
        <v/>
      </c>
      <c r="O95" s="10">
        <f>IF(A95="","",IF(OR(M95="",N95=""),"待判断",IF(AND(M95&lt;=VLOOKUP(F95,'SLA与升级矩阵'!$A$6:$D$10,2,FALSE),N95&lt;=VLOOKUP(F95,'SLA与升级矩阵'!$A$6:$D$10,3,FALSE)),"达成","超时")))</f>
        <v/>
      </c>
      <c r="P95" s="2" t="n"/>
      <c r="Q95" s="2" t="n"/>
      <c r="R95" s="2" t="n"/>
      <c r="S95" s="2" t="n"/>
      <c r="T95" s="2" t="n"/>
    </row>
    <row r="96">
      <c r="A96" s="6" t="n"/>
      <c r="B96" s="9" t="n"/>
      <c r="C96" s="6" t="n"/>
      <c r="D96" s="6" t="n"/>
      <c r="E96" s="6" t="n"/>
      <c r="F96" s="6" t="n"/>
      <c r="G96" s="6" t="n"/>
      <c r="H96" s="6" t="n"/>
      <c r="I96" s="9" t="n"/>
      <c r="J96" s="9" t="n"/>
      <c r="K96" s="2" t="n"/>
      <c r="L96" s="2" t="n"/>
      <c r="M96" s="10">
        <f>IF(OR(I96="",B96=""),"",ROUND((I96-B96)*24,2))</f>
        <v/>
      </c>
      <c r="N96" s="10">
        <f>IF(OR(J96="",B96=""),"",ROUND((J96-B96)*24,2))</f>
        <v/>
      </c>
      <c r="O96" s="10">
        <f>IF(A96="","",IF(OR(M96="",N96=""),"待判断",IF(AND(M96&lt;=VLOOKUP(F96,'SLA与升级矩阵'!$A$6:$D$10,2,FALSE),N96&lt;=VLOOKUP(F96,'SLA与升级矩阵'!$A$6:$D$10,3,FALSE)),"达成","超时")))</f>
        <v/>
      </c>
      <c r="P96" s="2" t="n"/>
      <c r="Q96" s="2" t="n"/>
      <c r="R96" s="2" t="n"/>
      <c r="S96" s="2" t="n"/>
      <c r="T96" s="2" t="n"/>
    </row>
    <row r="97">
      <c r="A97" s="6" t="n"/>
      <c r="B97" s="9" t="n"/>
      <c r="C97" s="6" t="n"/>
      <c r="D97" s="6" t="n"/>
      <c r="E97" s="6" t="n"/>
      <c r="F97" s="6" t="n"/>
      <c r="G97" s="6" t="n"/>
      <c r="H97" s="6" t="n"/>
      <c r="I97" s="9" t="n"/>
      <c r="J97" s="9" t="n"/>
      <c r="K97" s="2" t="n"/>
      <c r="L97" s="2" t="n"/>
      <c r="M97" s="10">
        <f>IF(OR(I97="",B97=""),"",ROUND((I97-B97)*24,2))</f>
        <v/>
      </c>
      <c r="N97" s="10">
        <f>IF(OR(J97="",B97=""),"",ROUND((J97-B97)*24,2))</f>
        <v/>
      </c>
      <c r="O97" s="10">
        <f>IF(A97="","",IF(OR(M97="",N97=""),"待判断",IF(AND(M97&lt;=VLOOKUP(F97,'SLA与升级矩阵'!$A$6:$D$10,2,FALSE),N97&lt;=VLOOKUP(F97,'SLA与升级矩阵'!$A$6:$D$10,3,FALSE)),"达成","超时")))</f>
        <v/>
      </c>
      <c r="P97" s="2" t="n"/>
      <c r="Q97" s="2" t="n"/>
      <c r="R97" s="2" t="n"/>
      <c r="S97" s="2" t="n"/>
      <c r="T97" s="2" t="n"/>
    </row>
    <row r="98">
      <c r="A98" s="6" t="n"/>
      <c r="B98" s="9" t="n"/>
      <c r="C98" s="6" t="n"/>
      <c r="D98" s="6" t="n"/>
      <c r="E98" s="6" t="n"/>
      <c r="F98" s="6" t="n"/>
      <c r="G98" s="6" t="n"/>
      <c r="H98" s="6" t="n"/>
      <c r="I98" s="9" t="n"/>
      <c r="J98" s="9" t="n"/>
      <c r="K98" s="2" t="n"/>
      <c r="L98" s="2" t="n"/>
      <c r="M98" s="10">
        <f>IF(OR(I98="",B98=""),"",ROUND((I98-B98)*24,2))</f>
        <v/>
      </c>
      <c r="N98" s="10">
        <f>IF(OR(J98="",B98=""),"",ROUND((J98-B98)*24,2))</f>
        <v/>
      </c>
      <c r="O98" s="10">
        <f>IF(A98="","",IF(OR(M98="",N98=""),"待判断",IF(AND(M98&lt;=VLOOKUP(F98,'SLA与升级矩阵'!$A$6:$D$10,2,FALSE),N98&lt;=VLOOKUP(F98,'SLA与升级矩阵'!$A$6:$D$10,3,FALSE)),"达成","超时")))</f>
        <v/>
      </c>
      <c r="P98" s="2" t="n"/>
      <c r="Q98" s="2" t="n"/>
      <c r="R98" s="2" t="n"/>
      <c r="S98" s="2" t="n"/>
      <c r="T98" s="2" t="n"/>
    </row>
    <row r="99">
      <c r="A99" s="6" t="n"/>
      <c r="B99" s="9" t="n"/>
      <c r="C99" s="6" t="n"/>
      <c r="D99" s="6" t="n"/>
      <c r="E99" s="6" t="n"/>
      <c r="F99" s="6" t="n"/>
      <c r="G99" s="6" t="n"/>
      <c r="H99" s="6" t="n"/>
      <c r="I99" s="9" t="n"/>
      <c r="J99" s="9" t="n"/>
      <c r="K99" s="2" t="n"/>
      <c r="L99" s="2" t="n"/>
      <c r="M99" s="10">
        <f>IF(OR(I99="",B99=""),"",ROUND((I99-B99)*24,2))</f>
        <v/>
      </c>
      <c r="N99" s="10">
        <f>IF(OR(J99="",B99=""),"",ROUND((J99-B99)*24,2))</f>
        <v/>
      </c>
      <c r="O99" s="10">
        <f>IF(A99="","",IF(OR(M99="",N99=""),"待判断",IF(AND(M99&lt;=VLOOKUP(F99,'SLA与升级矩阵'!$A$6:$D$10,2,FALSE),N99&lt;=VLOOKUP(F99,'SLA与升级矩阵'!$A$6:$D$10,3,FALSE)),"达成","超时")))</f>
        <v/>
      </c>
      <c r="P99" s="2" t="n"/>
      <c r="Q99" s="2" t="n"/>
      <c r="R99" s="2" t="n"/>
      <c r="S99" s="2" t="n"/>
      <c r="T99" s="2" t="n"/>
    </row>
    <row r="100">
      <c r="A100" s="6" t="n"/>
      <c r="B100" s="9" t="n"/>
      <c r="C100" s="6" t="n"/>
      <c r="D100" s="6" t="n"/>
      <c r="E100" s="6" t="n"/>
      <c r="F100" s="6" t="n"/>
      <c r="G100" s="6" t="n"/>
      <c r="H100" s="6" t="n"/>
      <c r="I100" s="9" t="n"/>
      <c r="J100" s="9" t="n"/>
      <c r="K100" s="2" t="n"/>
      <c r="L100" s="2" t="n"/>
      <c r="M100" s="10">
        <f>IF(OR(I100="",B100=""),"",ROUND((I100-B100)*24,2))</f>
        <v/>
      </c>
      <c r="N100" s="10">
        <f>IF(OR(J100="",B100=""),"",ROUND((J100-B100)*24,2))</f>
        <v/>
      </c>
      <c r="O100" s="10">
        <f>IF(A100="","",IF(OR(M100="",N100=""),"待判断",IF(AND(M100&lt;=VLOOKUP(F100,'SLA与升级矩阵'!$A$6:$D$10,2,FALSE),N100&lt;=VLOOKUP(F100,'SLA与升级矩阵'!$A$6:$D$10,3,FALSE)),"达成","超时")))</f>
        <v/>
      </c>
      <c r="P100" s="2" t="n"/>
      <c r="Q100" s="2" t="n"/>
      <c r="R100" s="2" t="n"/>
      <c r="S100" s="2" t="n"/>
      <c r="T100" s="2" t="n"/>
    </row>
    <row r="101">
      <c r="A101" s="6" t="n"/>
      <c r="B101" s="9" t="n"/>
      <c r="C101" s="6" t="n"/>
      <c r="D101" s="6" t="n"/>
      <c r="E101" s="6" t="n"/>
      <c r="F101" s="6" t="n"/>
      <c r="G101" s="6" t="n"/>
      <c r="H101" s="6" t="n"/>
      <c r="I101" s="9" t="n"/>
      <c r="J101" s="9" t="n"/>
      <c r="K101" s="2" t="n"/>
      <c r="L101" s="2" t="n"/>
      <c r="M101" s="10">
        <f>IF(OR(I101="",B101=""),"",ROUND((I101-B101)*24,2))</f>
        <v/>
      </c>
      <c r="N101" s="10">
        <f>IF(OR(J101="",B101=""),"",ROUND((J101-B101)*24,2))</f>
        <v/>
      </c>
      <c r="O101" s="10">
        <f>IF(A101="","",IF(OR(M101="",N101=""),"待判断",IF(AND(M101&lt;=VLOOKUP(F101,'SLA与升级矩阵'!$A$6:$D$10,2,FALSE),N101&lt;=VLOOKUP(F101,'SLA与升级矩阵'!$A$6:$D$10,3,FALSE)),"达成","超时")))</f>
        <v/>
      </c>
      <c r="P101" s="2" t="n"/>
      <c r="Q101" s="2" t="n"/>
      <c r="R101" s="2" t="n"/>
      <c r="S101" s="2" t="n"/>
      <c r="T101" s="2" t="n"/>
    </row>
    <row r="102">
      <c r="A102" s="6" t="n"/>
      <c r="B102" s="9" t="n"/>
      <c r="C102" s="6" t="n"/>
      <c r="D102" s="6" t="n"/>
      <c r="E102" s="6" t="n"/>
      <c r="F102" s="6" t="n"/>
      <c r="G102" s="6" t="n"/>
      <c r="H102" s="6" t="n"/>
      <c r="I102" s="9" t="n"/>
      <c r="J102" s="9" t="n"/>
      <c r="K102" s="2" t="n"/>
      <c r="L102" s="2" t="n"/>
      <c r="M102" s="10">
        <f>IF(OR(I102="",B102=""),"",ROUND((I102-B102)*24,2))</f>
        <v/>
      </c>
      <c r="N102" s="10">
        <f>IF(OR(J102="",B102=""),"",ROUND((J102-B102)*24,2))</f>
        <v/>
      </c>
      <c r="O102" s="10">
        <f>IF(A102="","",IF(OR(M102="",N102=""),"待判断",IF(AND(M102&lt;=VLOOKUP(F102,'SLA与升级矩阵'!$A$6:$D$10,2,FALSE),N102&lt;=VLOOKUP(F102,'SLA与升级矩阵'!$A$6:$D$10,3,FALSE)),"达成","超时")))</f>
        <v/>
      </c>
      <c r="P102" s="2" t="n"/>
      <c r="Q102" s="2" t="n"/>
      <c r="R102" s="2" t="n"/>
      <c r="S102" s="2" t="n"/>
      <c r="T102" s="2" t="n"/>
    </row>
    <row r="103">
      <c r="A103" s="6" t="n"/>
      <c r="B103" s="9" t="n"/>
      <c r="C103" s="6" t="n"/>
      <c r="D103" s="6" t="n"/>
      <c r="E103" s="6" t="n"/>
      <c r="F103" s="6" t="n"/>
      <c r="G103" s="6" t="n"/>
      <c r="H103" s="6" t="n"/>
      <c r="I103" s="9" t="n"/>
      <c r="J103" s="9" t="n"/>
      <c r="K103" s="2" t="n"/>
      <c r="L103" s="2" t="n"/>
      <c r="M103" s="10">
        <f>IF(OR(I103="",B103=""),"",ROUND((I103-B103)*24,2))</f>
        <v/>
      </c>
      <c r="N103" s="10">
        <f>IF(OR(J103="",B103=""),"",ROUND((J103-B103)*24,2))</f>
        <v/>
      </c>
      <c r="O103" s="10">
        <f>IF(A103="","",IF(OR(M103="",N103=""),"待判断",IF(AND(M103&lt;=VLOOKUP(F103,'SLA与升级矩阵'!$A$6:$D$10,2,FALSE),N103&lt;=VLOOKUP(F103,'SLA与升级矩阵'!$A$6:$D$10,3,FALSE)),"达成","超时")))</f>
        <v/>
      </c>
      <c r="P103" s="2" t="n"/>
      <c r="Q103" s="2" t="n"/>
      <c r="R103" s="2" t="n"/>
      <c r="S103" s="2" t="n"/>
      <c r="T103" s="2" t="n"/>
    </row>
    <row r="104">
      <c r="A104" s="6" t="n"/>
      <c r="B104" s="9" t="n"/>
      <c r="C104" s="6" t="n"/>
      <c r="D104" s="6" t="n"/>
      <c r="E104" s="6" t="n"/>
      <c r="F104" s="6" t="n"/>
      <c r="G104" s="6" t="n"/>
      <c r="H104" s="6" t="n"/>
      <c r="I104" s="9" t="n"/>
      <c r="J104" s="9" t="n"/>
      <c r="K104" s="2" t="n"/>
      <c r="L104" s="2" t="n"/>
      <c r="M104" s="10">
        <f>IF(OR(I104="",B104=""),"",ROUND((I104-B104)*24,2))</f>
        <v/>
      </c>
      <c r="N104" s="10">
        <f>IF(OR(J104="",B104=""),"",ROUND((J104-B104)*24,2))</f>
        <v/>
      </c>
      <c r="O104" s="10">
        <f>IF(A104="","",IF(OR(M104="",N104=""),"待判断",IF(AND(M104&lt;=VLOOKUP(F104,'SLA与升级矩阵'!$A$6:$D$10,2,FALSE),N104&lt;=VLOOKUP(F104,'SLA与升级矩阵'!$A$6:$D$10,3,FALSE)),"达成","超时")))</f>
        <v/>
      </c>
      <c r="P104" s="2" t="n"/>
      <c r="Q104" s="2" t="n"/>
      <c r="R104" s="2" t="n"/>
      <c r="S104" s="2" t="n"/>
      <c r="T104" s="2" t="n"/>
    </row>
    <row r="105">
      <c r="A105" s="6" t="n"/>
      <c r="B105" s="9" t="n"/>
      <c r="C105" s="6" t="n"/>
      <c r="D105" s="6" t="n"/>
      <c r="E105" s="6" t="n"/>
      <c r="F105" s="6" t="n"/>
      <c r="G105" s="6" t="n"/>
      <c r="H105" s="6" t="n"/>
      <c r="I105" s="9" t="n"/>
      <c r="J105" s="9" t="n"/>
      <c r="K105" s="2" t="n"/>
      <c r="L105" s="2" t="n"/>
      <c r="M105" s="10">
        <f>IF(OR(I105="",B105=""),"",ROUND((I105-B105)*24,2))</f>
        <v/>
      </c>
      <c r="N105" s="10">
        <f>IF(OR(J105="",B105=""),"",ROUND((J105-B105)*24,2))</f>
        <v/>
      </c>
      <c r="O105" s="10">
        <f>IF(A105="","",IF(OR(M105="",N105=""),"待判断",IF(AND(M105&lt;=VLOOKUP(F105,'SLA与升级矩阵'!$A$6:$D$10,2,FALSE),N105&lt;=VLOOKUP(F105,'SLA与升级矩阵'!$A$6:$D$10,3,FALSE)),"达成","超时")))</f>
        <v/>
      </c>
      <c r="P105" s="2" t="n"/>
      <c r="Q105" s="2" t="n"/>
      <c r="R105" s="2" t="n"/>
      <c r="S105" s="2" t="n"/>
      <c r="T105" s="2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M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  <col width="18" customWidth="1" min="9" max="9"/>
    <col width="18" customWidth="1" min="10" max="10"/>
    <col width="18" customWidth="1" min="11" max="11"/>
    <col width="18" customWidth="1" min="12" max="12"/>
    <col width="18" customWidth="1" min="13" max="13"/>
  </cols>
  <sheetData>
    <row r="1">
      <c r="A1" s="1" t="inlineStr">
        <is>
          <t>质检评分表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>
      <c r="A2" s="2" t="inlineStr">
        <is>
          <t>抽检工单并识别训练重点。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M3" s="2" t="n"/>
    </row>
    <row r="4">
      <c r="A4" s="3" t="inlineStr">
        <is>
          <t>评分标准（0-5分，按权重折算）</t>
        </is>
      </c>
      <c r="B4" s="2" t="n"/>
      <c r="C4" s="2" t="n"/>
      <c r="D4" s="2" t="n"/>
      <c r="E4" s="2" t="n"/>
      <c r="F4" s="2" t="n"/>
      <c r="G4" s="2" t="n"/>
      <c r="H4" s="2" t="n"/>
      <c r="I4" s="2" t="n"/>
      <c r="J4" s="2" t="n"/>
      <c r="K4" s="2" t="n"/>
      <c r="L4" s="2" t="n"/>
      <c r="M4" s="2" t="n"/>
    </row>
    <row r="5">
      <c r="A5" s="3" t="inlineStr">
        <is>
          <t>维度</t>
        </is>
      </c>
      <c r="B5" s="3" t="inlineStr">
        <is>
          <t>权重</t>
        </is>
      </c>
      <c r="C5" s="3" t="inlineStr">
        <is>
          <t>满分</t>
        </is>
      </c>
      <c r="D5" s="3" t="inlineStr">
        <is>
          <t>评分说明</t>
        </is>
      </c>
      <c r="E5" s="3" t="inlineStr">
        <is>
          <t>常见扣分点</t>
        </is>
      </c>
      <c r="F5" s="3" t="inlineStr">
        <is>
          <t>改进动作示例</t>
        </is>
      </c>
      <c r="G5" s="2" t="n"/>
      <c r="H5" s="2" t="n"/>
      <c r="I5" s="2" t="n"/>
      <c r="J5" s="2" t="n"/>
      <c r="K5" s="2" t="n"/>
      <c r="L5" s="2" t="n"/>
      <c r="M5" s="2" t="n"/>
    </row>
    <row r="6">
      <c r="A6" s="4" t="inlineStr">
        <is>
          <t>身份核验与隐私保护</t>
        </is>
      </c>
      <c r="B6" s="4" t="n">
        <v>0.12</v>
      </c>
      <c r="C6" s="4" t="n">
        <v>5</v>
      </c>
      <c r="D6" s="4" t="inlineStr">
        <is>
          <t>按标准执行并保留记录</t>
        </is>
      </c>
      <c r="E6" s="4" t="inlineStr">
        <is>
          <t>超时、缺证据或表达不当</t>
        </is>
      </c>
      <c r="F6" s="4" t="inlineStr">
        <is>
          <t>补训并更新话术或清单</t>
        </is>
      </c>
      <c r="G6" s="6" t="n"/>
      <c r="H6" s="6" t="n"/>
      <c r="I6" s="6" t="n"/>
      <c r="J6" s="6" t="n"/>
      <c r="K6" s="2" t="n"/>
      <c r="L6" s="2" t="n"/>
      <c r="M6" s="10" t="n"/>
    </row>
    <row r="7">
      <c r="A7" s="6" t="inlineStr">
        <is>
          <t>响应及时性</t>
        </is>
      </c>
      <c r="B7" s="6" t="n">
        <v>0.12</v>
      </c>
      <c r="C7" s="6" t="n">
        <v>5</v>
      </c>
      <c r="D7" s="6" t="inlineStr">
        <is>
          <t>按标准执行并保留记录</t>
        </is>
      </c>
      <c r="E7" s="6" t="inlineStr">
        <is>
          <t>超时、缺证据或表达不当</t>
        </is>
      </c>
      <c r="F7" s="6" t="inlineStr">
        <is>
          <t>补训并更新话术或清单</t>
        </is>
      </c>
      <c r="G7" s="6" t="n"/>
      <c r="H7" s="6" t="n"/>
      <c r="I7" s="6" t="n"/>
      <c r="J7" s="6" t="n"/>
      <c r="K7" s="2" t="n"/>
      <c r="L7" s="2" t="n"/>
      <c r="M7" s="10" t="n"/>
    </row>
    <row r="8">
      <c r="A8" s="6" t="inlineStr">
        <is>
          <t>问题理解与记录完整</t>
        </is>
      </c>
      <c r="B8" s="6" t="n">
        <v>0.14</v>
      </c>
      <c r="C8" s="6" t="n">
        <v>5</v>
      </c>
      <c r="D8" s="6" t="inlineStr">
        <is>
          <t>按标准执行并保留记录</t>
        </is>
      </c>
      <c r="E8" s="6" t="inlineStr">
        <is>
          <t>超时、缺证据或表达不当</t>
        </is>
      </c>
      <c r="F8" s="6" t="inlineStr">
        <is>
          <t>补训并更新话术或清单</t>
        </is>
      </c>
      <c r="G8" s="6" t="n"/>
      <c r="H8" s="6" t="n"/>
      <c r="I8" s="6" t="n"/>
      <c r="J8" s="6" t="n"/>
      <c r="K8" s="2" t="n"/>
      <c r="L8" s="2" t="n"/>
      <c r="M8" s="10" t="n"/>
    </row>
    <row r="9">
      <c r="A9" s="6" t="inlineStr">
        <is>
          <t>解决准确性</t>
        </is>
      </c>
      <c r="B9" s="6" t="n">
        <v>0.2</v>
      </c>
      <c r="C9" s="6" t="n">
        <v>5</v>
      </c>
      <c r="D9" s="6" t="inlineStr">
        <is>
          <t>按标准执行并保留记录</t>
        </is>
      </c>
      <c r="E9" s="6" t="inlineStr">
        <is>
          <t>超时、缺证据或表达不当</t>
        </is>
      </c>
      <c r="F9" s="6" t="inlineStr">
        <is>
          <t>补训并更新话术或清单</t>
        </is>
      </c>
      <c r="G9" s="6" t="n"/>
      <c r="H9" s="6" t="n"/>
      <c r="I9" s="6" t="n"/>
      <c r="J9" s="6" t="n"/>
      <c r="K9" s="2" t="n"/>
      <c r="L9" s="2" t="n"/>
      <c r="M9" s="10" t="n"/>
    </row>
    <row r="10">
      <c r="A10" s="6" t="inlineStr">
        <is>
          <t>沟通语气与同理心</t>
        </is>
      </c>
      <c r="B10" s="6" t="n">
        <v>0.14</v>
      </c>
      <c r="C10" s="6" t="n">
        <v>5</v>
      </c>
      <c r="D10" s="6" t="inlineStr">
        <is>
          <t>按标准执行并保留记录</t>
        </is>
      </c>
      <c r="E10" s="6" t="inlineStr">
        <is>
          <t>超时、缺证据或表达不当</t>
        </is>
      </c>
      <c r="F10" s="6" t="inlineStr">
        <is>
          <t>补训并更新话术或清单</t>
        </is>
      </c>
      <c r="G10" s="6" t="n"/>
      <c r="H10" s="6" t="n"/>
      <c r="I10" s="6" t="n"/>
      <c r="J10" s="6" t="n"/>
      <c r="K10" s="2" t="n"/>
      <c r="L10" s="2" t="n"/>
      <c r="M10" s="10" t="n"/>
    </row>
    <row r="11">
      <c r="A11" s="4" t="inlineStr">
        <is>
          <t>升级与协同合规</t>
        </is>
      </c>
      <c r="B11" s="4" t="n">
        <v>0.12</v>
      </c>
      <c r="C11" s="4" t="n">
        <v>5</v>
      </c>
      <c r="D11" s="4" t="inlineStr">
        <is>
          <t>按标准执行并保留记录</t>
        </is>
      </c>
      <c r="E11" s="4" t="inlineStr">
        <is>
          <t>超时、缺证据或表达不当</t>
        </is>
      </c>
      <c r="F11" s="4" t="inlineStr">
        <is>
          <t>补训并更新话术或清单</t>
        </is>
      </c>
      <c r="G11" s="6" t="n"/>
      <c r="H11" s="6" t="n"/>
      <c r="I11" s="6" t="n"/>
      <c r="J11" s="6" t="n"/>
      <c r="K11" s="2" t="n"/>
      <c r="L11" s="2" t="n"/>
      <c r="M11" s="10" t="n"/>
    </row>
    <row r="12">
      <c r="A12" s="6" t="inlineStr">
        <is>
          <t>关闭与回访闭环</t>
        </is>
      </c>
      <c r="B12" s="6" t="n">
        <v>0.1</v>
      </c>
      <c r="C12" s="6" t="n">
        <v>5</v>
      </c>
      <c r="D12" s="6" t="inlineStr">
        <is>
          <t>按标准执行并保留记录</t>
        </is>
      </c>
      <c r="E12" s="6" t="inlineStr">
        <is>
          <t>超时、缺证据或表达不当</t>
        </is>
      </c>
      <c r="F12" s="6" t="inlineStr">
        <is>
          <t>补训并更新话术或清单</t>
        </is>
      </c>
      <c r="G12" s="6" t="n"/>
      <c r="H12" s="6" t="n"/>
      <c r="I12" s="6" t="n"/>
      <c r="J12" s="6" t="n"/>
      <c r="K12" s="2" t="n"/>
      <c r="L12" s="2" t="n"/>
      <c r="M12" s="10" t="n"/>
    </row>
    <row r="13">
      <c r="A13" s="6" t="inlineStr">
        <is>
          <t>业务合规与授权</t>
        </is>
      </c>
      <c r="B13" s="6" t="n">
        <v>0.06</v>
      </c>
      <c r="C13" s="6" t="n">
        <v>5</v>
      </c>
      <c r="D13" s="6" t="inlineStr">
        <is>
          <t>按标准执行并保留记录</t>
        </is>
      </c>
      <c r="E13" s="6" t="inlineStr">
        <is>
          <t>超时、缺证据或表达不当</t>
        </is>
      </c>
      <c r="F13" s="6" t="inlineStr">
        <is>
          <t>补训并更新话术或清单</t>
        </is>
      </c>
      <c r="G13" s="6" t="n"/>
      <c r="H13" s="6" t="n"/>
      <c r="I13" s="6" t="n"/>
      <c r="J13" s="6" t="n"/>
      <c r="K13" s="2" t="n"/>
      <c r="L13" s="2" t="n"/>
      <c r="M13" s="10" t="n"/>
    </row>
    <row r="14">
      <c r="A14" s="6" t="n"/>
      <c r="B14" s="6" t="n"/>
      <c r="C14" s="6" t="n"/>
      <c r="D14" s="6" t="n"/>
      <c r="E14" s="6" t="n"/>
      <c r="F14" s="6" t="n"/>
      <c r="G14" s="6" t="n"/>
      <c r="H14" s="6" t="n"/>
      <c r="I14" s="6" t="n"/>
      <c r="J14" s="6" t="n"/>
      <c r="K14" s="2" t="n"/>
      <c r="L14" s="2" t="n"/>
      <c r="M14" s="10" t="n"/>
    </row>
    <row r="15">
      <c r="A15" s="6" t="n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  <c r="K15" s="2" t="n"/>
      <c r="L15" s="2" t="n"/>
      <c r="M15" s="10" t="n"/>
    </row>
    <row r="16">
      <c r="A16" s="6" t="inlineStr">
        <is>
          <t>抽检记录（录入0-5分，自动计算总分）</t>
        </is>
      </c>
      <c r="B16" s="6" t="n"/>
      <c r="C16" s="6" t="n"/>
      <c r="D16" s="6" t="n"/>
      <c r="E16" s="6" t="n"/>
      <c r="F16" s="6" t="n"/>
      <c r="G16" s="6" t="n"/>
      <c r="H16" s="6" t="n"/>
      <c r="I16" s="6" t="n"/>
      <c r="J16" s="6" t="n"/>
      <c r="K16" s="2" t="n"/>
      <c r="L16" s="2" t="n"/>
      <c r="M16" s="10" t="n"/>
    </row>
    <row r="17">
      <c r="A17" s="4" t="inlineStr">
        <is>
          <t>工单ID</t>
        </is>
      </c>
      <c r="B17" s="4" t="inlineStr">
        <is>
          <t>抽检日期</t>
        </is>
      </c>
      <c r="C17" s="4" t="inlineStr">
        <is>
          <t>评分人</t>
        </is>
      </c>
      <c r="D17" s="4" t="inlineStr">
        <is>
          <t>身份核验与隐私保护</t>
        </is>
      </c>
      <c r="E17" s="4" t="inlineStr">
        <is>
          <t>响应及时性</t>
        </is>
      </c>
      <c r="F17" s="4" t="inlineStr">
        <is>
          <t>问题理解与记录完整</t>
        </is>
      </c>
      <c r="G17" s="4" t="inlineStr">
        <is>
          <t>解决准确性</t>
        </is>
      </c>
      <c r="H17" s="4" t="inlineStr">
        <is>
          <t>沟通语气与同理心</t>
        </is>
      </c>
      <c r="I17" s="4" t="inlineStr">
        <is>
          <t>升级与协同合规</t>
        </is>
      </c>
      <c r="J17" s="4" t="inlineStr">
        <is>
          <t>关闭与回访闭环</t>
        </is>
      </c>
      <c r="K17" s="3" t="inlineStr">
        <is>
          <t>业务合规与授权</t>
        </is>
      </c>
      <c r="L17" s="3" t="inlineStr">
        <is>
          <t>总分</t>
        </is>
      </c>
      <c r="M17" s="8" t="inlineStr">
        <is>
          <t>改进动作</t>
        </is>
      </c>
    </row>
    <row r="18">
      <c r="A18" s="6" t="inlineStr">
        <is>
          <t>CS-2026-0003</t>
        </is>
      </c>
      <c r="B18" s="11" t="n">
        <v>46133</v>
      </c>
      <c r="C18" s="6" t="inlineStr">
        <is>
          <t>质检周琳</t>
        </is>
      </c>
      <c r="D18" s="6" t="n">
        <v>5</v>
      </c>
      <c r="E18" s="6" t="n">
        <v>4</v>
      </c>
      <c r="F18" s="6" t="n">
        <v>4</v>
      </c>
      <c r="G18" s="6" t="n">
        <v>4</v>
      </c>
      <c r="H18" s="6" t="n">
        <v>4</v>
      </c>
      <c r="I18" s="6" t="n">
        <v>5</v>
      </c>
      <c r="J18" s="6" t="n">
        <v>4</v>
      </c>
      <c r="K18" s="2" t="n">
        <v>5</v>
      </c>
      <c r="L18" s="2">
        <f>IF(A18="","",ROUND((D18*$B$6+E18*$B$7+F18*$B$8+G18*$B$9+H18*$B$10+I18*$B$11+J18*$B$12+K18*$B$13)*20,1))</f>
        <v/>
      </c>
      <c r="M18" s="10" t="inlineStr">
        <is>
          <t>已收集日志并排查</t>
        </is>
      </c>
    </row>
    <row r="19">
      <c r="A19" s="6" t="inlineStr">
        <is>
          <t>CS-2026-0005</t>
        </is>
      </c>
      <c r="B19" s="11" t="n">
        <v>46134</v>
      </c>
      <c r="C19" s="6" t="inlineStr">
        <is>
          <t>质检周琳</t>
        </is>
      </c>
      <c r="D19" s="6" t="n">
        <v>5</v>
      </c>
      <c r="E19" s="6" t="n">
        <v>4</v>
      </c>
      <c r="F19" s="6" t="n">
        <v>4</v>
      </c>
      <c r="G19" s="6" t="n">
        <v>4</v>
      </c>
      <c r="H19" s="6" t="n">
        <v>4</v>
      </c>
      <c r="I19" s="6" t="n">
        <v>5</v>
      </c>
      <c r="J19" s="6" t="n">
        <v>4</v>
      </c>
      <c r="K19" s="2" t="n">
        <v>5</v>
      </c>
      <c r="L19" s="2">
        <f>IF(A19="","",ROUND((D19*$B$6+E19*$B$7+F19*$B$8+G19*$B$9+H19*$B$10+I19*$B$11+J19*$B$12+K19*$B$13)*20,1))</f>
        <v/>
      </c>
      <c r="M19" s="10" t="inlineStr">
        <is>
          <t>主管致歉并提供补救方案</t>
        </is>
      </c>
    </row>
    <row r="20">
      <c r="A20" s="6" t="inlineStr">
        <is>
          <t>CS-2026-0011</t>
        </is>
      </c>
      <c r="B20" s="11" t="n">
        <v>46135</v>
      </c>
      <c r="C20" s="6" t="inlineStr">
        <is>
          <t>质检许晨</t>
        </is>
      </c>
      <c r="D20" s="6" t="n">
        <v>5</v>
      </c>
      <c r="E20" s="6" t="n">
        <v>4</v>
      </c>
      <c r="F20" s="6" t="n">
        <v>4</v>
      </c>
      <c r="G20" s="6" t="n">
        <v>4</v>
      </c>
      <c r="H20" s="6" t="n">
        <v>4</v>
      </c>
      <c r="I20" s="6" t="n">
        <v>5</v>
      </c>
      <c r="J20" s="6" t="n">
        <v>4</v>
      </c>
      <c r="K20" s="2" t="n">
        <v>5</v>
      </c>
      <c r="L20" s="2">
        <f>IF(A20="","",ROUND((D20*$B$6+E20*$B$7+F20*$B$8+G20*$B$9+H20*$B$10+I20*$B$11+J20*$B$12+K20*$B$13)*20,1))</f>
        <v/>
      </c>
      <c r="M20" s="10" t="inlineStr">
        <is>
          <t>发布通知并恢复服务</t>
        </is>
      </c>
    </row>
    <row r="21">
      <c r="A21" s="6" t="n"/>
      <c r="B21" s="11" t="n"/>
      <c r="C21" s="6" t="n"/>
      <c r="D21" s="6" t="n"/>
      <c r="E21" s="6" t="n"/>
      <c r="F21" s="6" t="n"/>
      <c r="G21" s="6" t="n"/>
      <c r="H21" s="6" t="n"/>
      <c r="I21" s="6" t="n"/>
      <c r="J21" s="6" t="n"/>
      <c r="K21" s="2" t="n"/>
      <c r="L21" s="2">
        <f>IF(A21="","",ROUND((D21*$B$6+E21*$B$7+F21*$B$8+G21*$B$9+H21*$B$10+I21*$B$11+J21*$B$12+K21*$B$13)*20,1))</f>
        <v/>
      </c>
      <c r="M21" s="10" t="n"/>
    </row>
    <row r="22">
      <c r="A22" s="6" t="n"/>
      <c r="B22" s="11" t="n"/>
      <c r="C22" s="6" t="n"/>
      <c r="D22" s="6" t="n"/>
      <c r="E22" s="6" t="n"/>
      <c r="F22" s="6" t="n"/>
      <c r="G22" s="6" t="n"/>
      <c r="H22" s="6" t="n"/>
      <c r="I22" s="6" t="n"/>
      <c r="J22" s="6" t="n"/>
      <c r="K22" s="2" t="n"/>
      <c r="L22" s="2">
        <f>IF(A22="","",ROUND((D22*$B$6+E22*$B$7+F22*$B$8+G22*$B$9+H22*$B$10+I22*$B$11+J22*$B$12+K22*$B$13)*20,1))</f>
        <v/>
      </c>
      <c r="M22" s="10" t="n"/>
    </row>
    <row r="23">
      <c r="A23" s="6" t="n"/>
      <c r="B23" s="11" t="n"/>
      <c r="C23" s="6" t="n"/>
      <c r="D23" s="6" t="n"/>
      <c r="E23" s="6" t="n"/>
      <c r="F23" s="6" t="n"/>
      <c r="G23" s="6" t="n"/>
      <c r="H23" s="6" t="n"/>
      <c r="I23" s="6" t="n"/>
      <c r="J23" s="6" t="n"/>
      <c r="K23" s="2" t="n"/>
      <c r="L23" s="2">
        <f>IF(A23="","",ROUND((D23*$B$6+E23*$B$7+F23*$B$8+G23*$B$9+H23*$B$10+I23*$B$11+J23*$B$12+K23*$B$13)*20,1))</f>
        <v/>
      </c>
      <c r="M23" s="10" t="n"/>
    </row>
    <row r="24">
      <c r="A24" s="6" t="n"/>
      <c r="B24" s="11" t="n"/>
      <c r="C24" s="6" t="n"/>
      <c r="D24" s="6" t="n"/>
      <c r="E24" s="6" t="n"/>
      <c r="F24" s="6" t="n"/>
      <c r="G24" s="6" t="n"/>
      <c r="H24" s="6" t="n"/>
      <c r="I24" s="6" t="n"/>
      <c r="J24" s="6" t="n"/>
      <c r="K24" s="2" t="n"/>
      <c r="L24" s="3">
        <f>IF(A24="","",ROUND((D24*$B$6+E24*$B$7+F24*$B$8+G24*$B$9+H24*$B$10+I24*$B$11+J24*$B$12+K24*$B$13)*20,1))</f>
        <v/>
      </c>
      <c r="M24" s="10" t="n"/>
    </row>
    <row r="25">
      <c r="A25" s="6" t="n"/>
      <c r="B25" s="11" t="n"/>
      <c r="C25" s="6" t="n"/>
      <c r="D25" s="6" t="n"/>
      <c r="E25" s="6" t="n"/>
      <c r="F25" s="6" t="n"/>
      <c r="G25" s="6" t="n"/>
      <c r="H25" s="6" t="n"/>
      <c r="I25" s="6" t="n"/>
      <c r="J25" s="6" t="n"/>
      <c r="K25" s="2" t="n"/>
      <c r="L25" s="2">
        <f>IF(A25="","",ROUND((D25*$B$6+E25*$B$7+F25*$B$8+G25*$B$9+H25*$B$10+I25*$B$11+J25*$B$12+K25*$B$13)*20,1))</f>
        <v/>
      </c>
      <c r="M25" s="10" t="n"/>
    </row>
    <row r="26">
      <c r="A26" s="6" t="n"/>
      <c r="B26" s="11" t="n"/>
      <c r="C26" s="6" t="n"/>
      <c r="D26" s="6" t="n"/>
      <c r="E26" s="6" t="n"/>
      <c r="F26" s="6" t="n"/>
      <c r="G26" s="6" t="n"/>
      <c r="H26" s="6" t="n"/>
      <c r="I26" s="6" t="n"/>
      <c r="J26" s="6" t="n"/>
      <c r="K26" s="2" t="n"/>
      <c r="L26" s="2">
        <f>IF(A26="","",ROUND((D26*$B$6+E26*$B$7+F26*$B$8+G26*$B$9+H26*$B$10+I26*$B$11+J26*$B$12+K26*$B$13)*20,1))</f>
        <v/>
      </c>
      <c r="M26" s="10" t="n"/>
    </row>
    <row r="27">
      <c r="A27" s="6" t="n"/>
      <c r="B27" s="11" t="n"/>
      <c r="C27" s="6" t="n"/>
      <c r="D27" s="6" t="n"/>
      <c r="E27" s="6" t="n"/>
      <c r="F27" s="6" t="n"/>
      <c r="G27" s="6" t="n"/>
      <c r="H27" s="6" t="n"/>
      <c r="I27" s="6" t="n"/>
      <c r="J27" s="6" t="n"/>
      <c r="K27" s="2" t="n"/>
      <c r="L27" s="3">
        <f>IF(A27="","",ROUND((D27*$B$6+E27*$B$7+F27*$B$8+G27*$B$9+H27*$B$10+I27*$B$11+J27*$B$12+K27*$B$13)*20,1))</f>
        <v/>
      </c>
      <c r="M27" s="10" t="n"/>
    </row>
    <row r="28">
      <c r="A28" s="6" t="n"/>
      <c r="B28" s="11" t="n"/>
      <c r="C28" s="6" t="n"/>
      <c r="D28" s="6" t="n"/>
      <c r="E28" s="6" t="n"/>
      <c r="F28" s="6" t="n"/>
      <c r="G28" s="6" t="n"/>
      <c r="H28" s="6" t="n"/>
      <c r="I28" s="6" t="n"/>
      <c r="J28" s="6" t="n"/>
      <c r="K28" s="2" t="n"/>
      <c r="L28" s="2">
        <f>IF(A28="","",ROUND((D28*$B$6+E28*$B$7+F28*$B$8+G28*$B$9+H28*$B$10+I28*$B$11+J28*$B$12+K28*$B$13)*20,1))</f>
        <v/>
      </c>
      <c r="M28" s="10" t="n"/>
    </row>
    <row r="29">
      <c r="A29" s="6" t="n"/>
      <c r="B29" s="11" t="n"/>
      <c r="C29" s="6" t="n"/>
      <c r="D29" s="6" t="n"/>
      <c r="E29" s="6" t="n"/>
      <c r="F29" s="6" t="n"/>
      <c r="G29" s="6" t="n"/>
      <c r="H29" s="6" t="n"/>
      <c r="I29" s="6" t="n"/>
      <c r="J29" s="6" t="n"/>
      <c r="K29" s="2" t="n"/>
      <c r="L29" s="2">
        <f>IF(A29="","",ROUND((D29*$B$6+E29*$B$7+F29*$B$8+G29*$B$9+H29*$B$10+I29*$B$11+J29*$B$12+K29*$B$13)*20,1))</f>
        <v/>
      </c>
      <c r="M29" s="10" t="n"/>
    </row>
    <row r="30">
      <c r="A30" s="6" t="n"/>
      <c r="B30" s="11" t="n"/>
      <c r="C30" s="6" t="n"/>
      <c r="D30" s="6" t="n"/>
      <c r="E30" s="6" t="n"/>
      <c r="F30" s="6" t="n"/>
      <c r="G30" s="6" t="n"/>
      <c r="H30" s="6" t="n"/>
      <c r="I30" s="6" t="n"/>
      <c r="J30" s="6" t="n"/>
      <c r="K30" s="2" t="n"/>
      <c r="L30" s="2">
        <f>IF(A30="","",ROUND((D30*$B$6+E30*$B$7+F30*$B$8+G30*$B$9+H30*$B$10+I30*$B$11+J30*$B$12+K30*$B$13)*20,1))</f>
        <v/>
      </c>
      <c r="M30" s="10" t="n"/>
    </row>
    <row r="31">
      <c r="A31" s="6" t="n"/>
      <c r="B31" s="11" t="n"/>
      <c r="C31" s="6" t="n"/>
      <c r="D31" s="6" t="n"/>
      <c r="E31" s="6" t="n"/>
      <c r="F31" s="6" t="n"/>
      <c r="G31" s="6" t="n"/>
      <c r="H31" s="6" t="n"/>
      <c r="I31" s="6" t="n"/>
      <c r="J31" s="6" t="n"/>
      <c r="K31" s="2" t="n"/>
      <c r="L31" s="2">
        <f>IF(A31="","",ROUND((D31*$B$6+E31*$B$7+F31*$B$8+G31*$B$9+H31*$B$10+I31*$B$11+J31*$B$12+K31*$B$13)*20,1))</f>
        <v/>
      </c>
      <c r="M31" s="10" t="n"/>
    </row>
    <row r="32">
      <c r="A32" s="6" t="n"/>
      <c r="B32" s="11" t="n"/>
      <c r="C32" s="6" t="n"/>
      <c r="D32" s="6" t="n"/>
      <c r="E32" s="6" t="n"/>
      <c r="F32" s="6" t="n"/>
      <c r="G32" s="6" t="n"/>
      <c r="H32" s="6" t="n"/>
      <c r="I32" s="6" t="n"/>
      <c r="J32" s="6" t="n"/>
      <c r="K32" s="2" t="n"/>
      <c r="L32" s="2">
        <f>IF(A32="","",ROUND((D32*$B$6+E32*$B$7+F32*$B$8+G32*$B$9+H32*$B$10+I32*$B$11+J32*$B$12+K32*$B$13)*20,1))</f>
        <v/>
      </c>
      <c r="M32" s="10" t="n"/>
    </row>
    <row r="33">
      <c r="A33" s="6" t="n"/>
      <c r="B33" s="11" t="n"/>
      <c r="C33" s="6" t="n"/>
      <c r="D33" s="6" t="n"/>
      <c r="E33" s="6" t="n"/>
      <c r="F33" s="6" t="n"/>
      <c r="G33" s="6" t="n"/>
      <c r="H33" s="6" t="n"/>
      <c r="I33" s="6" t="n"/>
      <c r="J33" s="6" t="n"/>
      <c r="K33" s="2" t="n"/>
      <c r="L33" s="2">
        <f>IF(A33="","",ROUND((D33*$B$6+E33*$B$7+F33*$B$8+G33*$B$9+H33*$B$10+I33*$B$11+J33*$B$12+K33*$B$13)*20,1))</f>
        <v/>
      </c>
      <c r="M33" s="10" t="n"/>
    </row>
    <row r="34">
      <c r="A34" s="6" t="n"/>
      <c r="B34" s="11" t="n"/>
      <c r="C34" s="6" t="n"/>
      <c r="D34" s="6" t="n"/>
      <c r="E34" s="6" t="n"/>
      <c r="F34" s="6" t="n"/>
      <c r="G34" s="6" t="n"/>
      <c r="H34" s="6" t="n"/>
      <c r="I34" s="6" t="n"/>
      <c r="J34" s="6" t="n"/>
      <c r="K34" s="2" t="n"/>
      <c r="L34" s="2">
        <f>IF(A34="","",ROUND((D34*$B$6+E34*$B$7+F34*$B$8+G34*$B$9+H34*$B$10+I34*$B$11+J34*$B$12+K34*$B$13)*20,1))</f>
        <v/>
      </c>
      <c r="M34" s="10" t="n"/>
    </row>
    <row r="35">
      <c r="A35" s="6" t="n"/>
      <c r="B35" s="11" t="n"/>
      <c r="C35" s="6" t="n"/>
      <c r="D35" s="6" t="n"/>
      <c r="E35" s="6" t="n"/>
      <c r="F35" s="6" t="n"/>
      <c r="G35" s="6" t="n"/>
      <c r="H35" s="6" t="n"/>
      <c r="I35" s="6" t="n"/>
      <c r="J35" s="6" t="n"/>
      <c r="K35" s="2" t="n"/>
      <c r="L35" s="2">
        <f>IF(A35="","",ROUND((D35*$B$6+E35*$B$7+F35*$B$8+G35*$B$9+H35*$B$10+I35*$B$11+J35*$B$12+K35*$B$13)*20,1))</f>
        <v/>
      </c>
      <c r="M35" s="10" t="n"/>
    </row>
    <row r="36">
      <c r="A36" s="6" t="n"/>
      <c r="B36" s="11" t="n"/>
      <c r="C36" s="6" t="n"/>
      <c r="D36" s="6" t="n"/>
      <c r="E36" s="6" t="n"/>
      <c r="F36" s="6" t="n"/>
      <c r="G36" s="6" t="n"/>
      <c r="H36" s="6" t="n"/>
      <c r="I36" s="6" t="n"/>
      <c r="J36" s="6" t="n"/>
      <c r="K36" s="2" t="n"/>
      <c r="L36" s="2">
        <f>IF(A36="","",ROUND((D36*$B$6+E36*$B$7+F36*$B$8+G36*$B$9+H36*$B$10+I36*$B$11+J36*$B$12+K36*$B$13)*20,1))</f>
        <v/>
      </c>
      <c r="M36" s="10" t="n"/>
    </row>
    <row r="37">
      <c r="A37" s="6" t="n"/>
      <c r="B37" s="11" t="n"/>
      <c r="C37" s="6" t="n"/>
      <c r="D37" s="6" t="n"/>
      <c r="E37" s="6" t="n"/>
      <c r="F37" s="6" t="n"/>
      <c r="G37" s="6" t="n"/>
      <c r="H37" s="6" t="n"/>
      <c r="I37" s="6" t="n"/>
      <c r="J37" s="6" t="n"/>
      <c r="K37" s="2" t="n"/>
      <c r="L37" s="2">
        <f>IF(A37="","",ROUND((D37*$B$6+E37*$B$7+F37*$B$8+G37*$B$9+H37*$B$10+I37*$B$11+J37*$B$12+K37*$B$13)*20,1))</f>
        <v/>
      </c>
      <c r="M37" s="10" t="n"/>
    </row>
    <row r="38">
      <c r="A38" s="6" t="n"/>
      <c r="B38" s="11" t="n"/>
      <c r="C38" s="6" t="n"/>
      <c r="D38" s="6" t="n"/>
      <c r="E38" s="6" t="n"/>
      <c r="F38" s="6" t="n"/>
      <c r="G38" s="6" t="n"/>
      <c r="H38" s="6" t="n"/>
      <c r="I38" s="6" t="n"/>
      <c r="J38" s="6" t="n"/>
      <c r="K38" s="2" t="n"/>
      <c r="L38" s="2">
        <f>IF(A38="","",ROUND((D38*$B$6+E38*$B$7+F38*$B$8+G38*$B$9+H38*$B$10+I38*$B$11+J38*$B$12+K38*$B$13)*20,1))</f>
        <v/>
      </c>
      <c r="M38" s="10" t="n"/>
    </row>
    <row r="39">
      <c r="A39" s="6" t="n"/>
      <c r="B39" s="11" t="n"/>
      <c r="C39" s="6" t="n"/>
      <c r="D39" s="6" t="n"/>
      <c r="E39" s="6" t="n"/>
      <c r="F39" s="6" t="n"/>
      <c r="G39" s="6" t="n"/>
      <c r="H39" s="6" t="n"/>
      <c r="I39" s="6" t="n"/>
      <c r="J39" s="6" t="n"/>
      <c r="K39" s="2" t="n"/>
      <c r="L39" s="2">
        <f>IF(A39="","",ROUND((D39*$B$6+E39*$B$7+F39*$B$8+G39*$B$9+H39*$B$10+I39*$B$11+J39*$B$12+K39*$B$13)*20,1))</f>
        <v/>
      </c>
      <c r="M39" s="10" t="n"/>
    </row>
    <row r="40">
      <c r="A40" s="6" t="n"/>
      <c r="B40" s="11" t="n"/>
      <c r="C40" s="6" t="n"/>
      <c r="D40" s="6" t="n"/>
      <c r="E40" s="6" t="n"/>
      <c r="F40" s="6" t="n"/>
      <c r="G40" s="6" t="n"/>
      <c r="H40" s="6" t="n"/>
      <c r="I40" s="6" t="n"/>
      <c r="J40" s="6" t="n"/>
      <c r="K40" s="2" t="n"/>
      <c r="L40" s="2">
        <f>IF(A40="","",ROUND((D40*$B$6+E40*$B$7+F40*$B$8+G40*$B$9+H40*$B$10+I40*$B$11+J40*$B$12+K40*$B$13)*20,1))</f>
        <v/>
      </c>
      <c r="M40" s="10" t="n"/>
    </row>
    <row r="41">
      <c r="A41" s="6" t="n"/>
      <c r="B41" s="11" t="n"/>
      <c r="C41" s="6" t="n"/>
      <c r="D41" s="6" t="n"/>
      <c r="E41" s="6" t="n"/>
      <c r="F41" s="6" t="n"/>
      <c r="G41" s="6" t="n"/>
      <c r="H41" s="6" t="n"/>
      <c r="I41" s="6" t="n"/>
      <c r="J41" s="6" t="n"/>
      <c r="K41" s="2" t="n"/>
      <c r="L41" s="2">
        <f>IF(A41="","",ROUND((D41*$B$6+E41*$B$7+F41*$B$8+G41*$B$9+H41*$B$10+I41*$B$11+J41*$B$12+K41*$B$13)*20,1))</f>
        <v/>
      </c>
      <c r="M41" s="10" t="n"/>
    </row>
    <row r="42">
      <c r="A42" s="6" t="n"/>
      <c r="B42" s="11" t="n"/>
      <c r="C42" s="6" t="n"/>
      <c r="D42" s="6" t="n"/>
      <c r="E42" s="6" t="n"/>
      <c r="F42" s="6" t="n"/>
      <c r="G42" s="6" t="n"/>
      <c r="H42" s="6" t="n"/>
      <c r="I42" s="6" t="n"/>
      <c r="J42" s="6" t="n"/>
      <c r="K42" s="2" t="n"/>
      <c r="L42" s="2">
        <f>IF(A42="","",ROUND((D42*$B$6+E42*$B$7+F42*$B$8+G42*$B$9+H42*$B$10+I42*$B$11+J42*$B$12+K42*$B$13)*20,1))</f>
        <v/>
      </c>
      <c r="M42" s="10" t="n"/>
    </row>
    <row r="43">
      <c r="A43" s="6" t="n"/>
      <c r="B43" s="11" t="n"/>
      <c r="C43" s="6" t="n"/>
      <c r="D43" s="6" t="n"/>
      <c r="E43" s="6" t="n"/>
      <c r="F43" s="6" t="n"/>
      <c r="G43" s="6" t="n"/>
      <c r="H43" s="6" t="n"/>
      <c r="I43" s="6" t="n"/>
      <c r="J43" s="6" t="n"/>
      <c r="K43" s="2" t="n"/>
      <c r="L43" s="2">
        <f>IF(A43="","",ROUND((D43*$B$6+E43*$B$7+F43*$B$8+G43*$B$9+H43*$B$10+I43*$B$11+J43*$B$12+K43*$B$13)*20,1))</f>
        <v/>
      </c>
      <c r="M43" s="10" t="n"/>
    </row>
    <row r="44">
      <c r="A44" s="6" t="n"/>
      <c r="B44" s="11" t="n"/>
      <c r="C44" s="6" t="n"/>
      <c r="D44" s="6" t="n"/>
      <c r="E44" s="6" t="n"/>
      <c r="F44" s="6" t="n"/>
      <c r="G44" s="6" t="n"/>
      <c r="H44" s="6" t="n"/>
      <c r="I44" s="6" t="n"/>
      <c r="J44" s="6" t="n"/>
      <c r="K44" s="2" t="n"/>
      <c r="L44" s="2">
        <f>IF(A44="","",ROUND((D44*$B$6+E44*$B$7+F44*$B$8+G44*$B$9+H44*$B$10+I44*$B$11+J44*$B$12+K44*$B$13)*20,1))</f>
        <v/>
      </c>
      <c r="M44" s="10" t="n"/>
    </row>
    <row r="45">
      <c r="A45" s="6" t="n"/>
      <c r="B45" s="11" t="n"/>
      <c r="C45" s="6" t="n"/>
      <c r="D45" s="6" t="n"/>
      <c r="E45" s="6" t="n"/>
      <c r="F45" s="6" t="n"/>
      <c r="G45" s="6" t="n"/>
      <c r="H45" s="6" t="n"/>
      <c r="I45" s="6" t="n"/>
      <c r="J45" s="6" t="n"/>
      <c r="K45" s="2" t="n"/>
      <c r="L45" s="2">
        <f>IF(A45="","",ROUND((D45*$B$6+E45*$B$7+F45*$B$8+G45*$B$9+H45*$B$10+I45*$B$11+J45*$B$12+K45*$B$13)*20,1))</f>
        <v/>
      </c>
      <c r="M45" s="10" t="n"/>
    </row>
    <row r="46">
      <c r="A46" s="6" t="n"/>
      <c r="B46" s="11" t="n"/>
      <c r="C46" s="6" t="n"/>
      <c r="D46" s="6" t="n"/>
      <c r="E46" s="6" t="n"/>
      <c r="F46" s="6" t="n"/>
      <c r="G46" s="6" t="n"/>
      <c r="H46" s="6" t="n"/>
      <c r="I46" s="6" t="n"/>
      <c r="J46" s="6" t="n"/>
      <c r="K46" s="2" t="n"/>
      <c r="L46" s="2">
        <f>IF(A46="","",ROUND((D46*$B$6+E46*$B$7+F46*$B$8+G46*$B$9+H46*$B$10+I46*$B$11+J46*$B$12+K46*$B$13)*20,1))</f>
        <v/>
      </c>
      <c r="M46" s="10" t="n"/>
    </row>
    <row r="47">
      <c r="A47" s="6" t="n"/>
      <c r="B47" s="11" t="n"/>
      <c r="C47" s="6" t="n"/>
      <c r="D47" s="6" t="n"/>
      <c r="E47" s="6" t="n"/>
      <c r="F47" s="6" t="n"/>
      <c r="G47" s="6" t="n"/>
      <c r="H47" s="6" t="n"/>
      <c r="I47" s="6" t="n"/>
      <c r="J47" s="6" t="n"/>
      <c r="K47" s="2" t="n"/>
      <c r="L47" s="2">
        <f>IF(A47="","",ROUND((D47*$B$6+E47*$B$7+F47*$B$8+G47*$B$9+H47*$B$10+I47*$B$11+J47*$B$12+K47*$B$13)*20,1))</f>
        <v/>
      </c>
      <c r="M47" s="10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  <c r="M48" s="12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  <c r="M49" s="12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  <c r="M50" s="12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  <c r="J51" s="5" t="n"/>
      <c r="M51" s="12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  <c r="M52" s="12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  <c r="J53" s="5" t="n"/>
      <c r="M53" s="12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  <c r="J54" s="5" t="n"/>
      <c r="M54" s="12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  <c r="J55" s="5" t="n"/>
      <c r="M55" s="12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  <c r="J56" s="5" t="n"/>
      <c r="M56" s="12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  <c r="J57" s="5" t="n"/>
      <c r="M57" s="12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  <c r="J58" s="5" t="n"/>
      <c r="M58" s="12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  <c r="J59" s="5" t="n"/>
      <c r="M59" s="12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  <c r="J60" s="5" t="n"/>
      <c r="M60" s="12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  <c r="J61" s="5" t="n"/>
      <c r="M61" s="12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  <c r="M62" s="12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  <c r="J63" s="5" t="n"/>
      <c r="M63" s="12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  <c r="J64" s="5" t="n"/>
      <c r="M64" s="12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  <c r="J65" s="5" t="n"/>
      <c r="M65" s="12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  <c r="J66" s="5" t="n"/>
      <c r="M66" s="12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  <c r="J67" s="5" t="n"/>
      <c r="M67" s="12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  <c r="J68" s="5" t="n"/>
      <c r="M68" s="12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  <c r="J69" s="5" t="n"/>
      <c r="M69" s="12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  <c r="J70" s="5" t="n"/>
      <c r="M70" s="12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  <c r="J71" s="5" t="n"/>
      <c r="M71" s="12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  <c r="J72" s="5" t="n"/>
      <c r="M72" s="12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  <c r="J73" s="5" t="n"/>
      <c r="M73" s="12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  <c r="J74" s="5" t="n"/>
      <c r="M74" s="12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  <c r="J75" s="5" t="n"/>
      <c r="M75" s="12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  <c r="J76" s="5" t="n"/>
      <c r="M76" s="12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  <c r="J77" s="5" t="n"/>
      <c r="M77" s="12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  <c r="J78" s="5" t="n"/>
      <c r="M78" s="12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  <c r="J79" s="5" t="n"/>
      <c r="M79" s="12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  <c r="J80" s="5" t="n"/>
      <c r="M80" s="12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  <c r="J81" s="5" t="n"/>
      <c r="M81" s="12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  <c r="J82" s="5" t="n"/>
      <c r="M82" s="12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  <c r="J83" s="5" t="n"/>
      <c r="M83" s="12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  <c r="J84" s="5" t="n"/>
      <c r="M84" s="12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  <c r="J85" s="5" t="n"/>
      <c r="M85" s="12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  <c r="J86" s="5" t="n"/>
      <c r="M86" s="12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  <c r="J87" s="5" t="n"/>
      <c r="M87" s="12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  <c r="J88" s="5" t="n"/>
      <c r="M88" s="12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  <c r="I89" s="5" t="n"/>
      <c r="J89" s="5" t="n"/>
      <c r="M89" s="12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  <c r="J90" s="5" t="n"/>
      <c r="M90" s="12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  <c r="I91" s="5" t="n"/>
      <c r="J91" s="5" t="n"/>
      <c r="M91" s="12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  <c r="J92" s="5" t="n"/>
      <c r="M92" s="12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  <c r="I93" s="5" t="n"/>
      <c r="J93" s="5" t="n"/>
      <c r="M93" s="12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  <c r="J94" s="5" t="n"/>
      <c r="M94" s="12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  <c r="I95" s="5" t="n"/>
      <c r="J95" s="5" t="n"/>
      <c r="M95" s="12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  <c r="J96" s="5" t="n"/>
      <c r="M96" s="12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  <c r="I97" s="5" t="n"/>
      <c r="J97" s="5" t="n"/>
      <c r="M97" s="12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  <c r="J98" s="5" t="n"/>
      <c r="M98" s="12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  <c r="I99" s="5" t="n"/>
      <c r="J99" s="5" t="n"/>
      <c r="M99" s="12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  <c r="J100" s="5" t="n"/>
      <c r="M100" s="12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 t="n"/>
      <c r="J101" s="5" t="n"/>
      <c r="M101" s="12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  <c r="J102" s="5" t="n"/>
      <c r="M102" s="12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 t="n"/>
      <c r="J103" s="5" t="n"/>
      <c r="M103" s="12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  <c r="J104" s="5" t="n"/>
      <c r="M104" s="12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 t="n"/>
      <c r="J105" s="5" t="n"/>
      <c r="M105" s="12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  <col width="18" customWidth="1" min="9" max="9"/>
    <col width="18" customWidth="1" min="10" max="10"/>
    <col width="18" customWidth="1" min="11" max="11"/>
    <col width="18" customWidth="1" min="12" max="12"/>
  </cols>
  <sheetData>
    <row r="1">
      <c r="A1" s="1" t="inlineStr">
        <is>
          <t>KPI看板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>
      <c r="A2" s="2" t="inlineStr">
        <is>
          <t>由工单台账自动汇总。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</row>
    <row r="4">
      <c r="A4" s="3" t="inlineStr">
        <is>
          <t>总工单数</t>
        </is>
      </c>
      <c r="B4" s="2" t="n"/>
      <c r="C4" s="3" t="inlineStr">
        <is>
          <t>未关闭工单</t>
        </is>
      </c>
      <c r="D4" s="2" t="n"/>
      <c r="E4" s="3" t="inlineStr">
        <is>
          <t>SLA达成率</t>
        </is>
      </c>
      <c r="F4" s="2" t="n"/>
      <c r="G4" s="3" t="inlineStr">
        <is>
          <t>平均CSAT</t>
        </is>
      </c>
      <c r="H4" s="2" t="n"/>
      <c r="I4" s="2" t="n"/>
      <c r="J4" s="2" t="n"/>
      <c r="K4" s="2" t="n"/>
    </row>
    <row r="5">
      <c r="A5" s="2" t="n"/>
      <c r="B5" s="3">
        <f>COUNTA('工单台账'!$A$6:$A$105)</f>
        <v/>
      </c>
      <c r="C5" s="2" t="n"/>
      <c r="D5" s="3">
        <f>COUNTIFS('工单台账'!$A$6:$A$105,"&lt;&gt;",'工单台账'!$K$6:$K$105,"&lt;&gt;已关闭")</f>
        <v/>
      </c>
      <c r="E5" s="2" t="n"/>
      <c r="F5" s="13">
        <f>IFERROR(COUNTIF('工单台账'!$O$6:$O$105,"达成")/(COUNTIF('工单台账'!$O$6:$O$105,"达成")+COUNTIF('工单台账'!$O$6:$O$105,"超时")),0)</f>
        <v/>
      </c>
      <c r="G5" s="2" t="n"/>
      <c r="H5" s="3">
        <f>IFERROR(AVERAGE('工单台账'!$P$6:$P$105),0)</f>
        <v/>
      </c>
      <c r="I5" s="2" t="n"/>
      <c r="J5" s="2" t="n"/>
      <c r="K5" s="2" t="n"/>
    </row>
    <row r="6">
      <c r="A6" s="4" t="inlineStr">
        <is>
          <t>平均首次响应(h)</t>
        </is>
      </c>
      <c r="B6" s="6" t="n"/>
      <c r="C6" s="4" t="inlineStr">
        <is>
          <t>平均解决(h)</t>
        </is>
      </c>
      <c r="D6" s="6" t="n"/>
      <c r="E6" s="4" t="inlineStr">
        <is>
          <t>升级率</t>
        </is>
      </c>
      <c r="F6" s="6" t="n"/>
      <c r="G6" s="4" t="inlineStr">
        <is>
          <t>高优先级待处理</t>
        </is>
      </c>
      <c r="H6" s="6" t="n"/>
      <c r="I6" s="6" t="n"/>
      <c r="J6" s="6" t="n"/>
      <c r="K6" s="2" t="n"/>
    </row>
    <row r="7">
      <c r="A7" s="6" t="n"/>
      <c r="B7" s="6">
        <f>IFERROR(AVERAGE('工单台账'!$M$6:$M$105),0)</f>
        <v/>
      </c>
      <c r="C7" s="6" t="n"/>
      <c r="D7" s="6">
        <f>IFERROR(AVERAGE('工单台账'!$N$6:$N$105),0)</f>
        <v/>
      </c>
      <c r="E7" s="6" t="n"/>
      <c r="F7" s="14">
        <f>IFERROR(COUNTIFS('工单台账'!$A$6:$A$105,"&lt;&gt;",'工单台账'!$L$6:$L$105,"&lt;&gt;L0 无")/COUNTA('工单台账'!$A$6:$A$105),0)</f>
        <v/>
      </c>
      <c r="G7" s="6" t="n"/>
      <c r="H7" s="6">
        <f>COUNTIFS('工单台账'!$A$6:$A$105,"&lt;&gt;",'工单台账'!$F$6:$F$105,"P0紧急",'工单台账'!$K$6:$K$105,"&lt;&gt;已关闭")+COUNTIFS('工单台账'!$A$6:$A$105,"&lt;&gt;",'工单台账'!$F$6:$F$105,"P1高",'工单台账'!$K$6:$K$105,"&lt;&gt;已关闭")</f>
        <v/>
      </c>
      <c r="I7" s="6" t="n"/>
      <c r="J7" s="6" t="n"/>
      <c r="K7" s="2" t="n"/>
    </row>
    <row r="8">
      <c r="A8" s="6" t="n"/>
      <c r="B8" s="6" t="n"/>
      <c r="C8" s="6" t="n"/>
      <c r="D8" s="6" t="n"/>
      <c r="E8" s="6" t="n"/>
      <c r="F8" s="6" t="n"/>
      <c r="G8" s="6" t="n"/>
      <c r="H8" s="6" t="n"/>
      <c r="I8" s="6" t="n"/>
      <c r="J8" s="6" t="n"/>
      <c r="K8" s="2" t="n"/>
    </row>
    <row r="9">
      <c r="A9" s="6" t="n"/>
      <c r="B9" s="6" t="n"/>
      <c r="C9" s="6" t="n"/>
      <c r="D9" s="6" t="n"/>
      <c r="E9" s="6" t="n"/>
      <c r="F9" s="6" t="n"/>
      <c r="G9" s="6" t="n"/>
      <c r="H9" s="6" t="n"/>
      <c r="I9" s="6" t="n"/>
      <c r="J9" s="6" t="n"/>
      <c r="K9" s="2" t="n"/>
    </row>
    <row r="10">
      <c r="A10" s="6" t="inlineStr">
        <is>
          <t>按业务场景统计</t>
        </is>
      </c>
      <c r="B10" s="6" t="n"/>
      <c r="C10" s="6" t="n"/>
      <c r="D10" s="6" t="inlineStr">
        <is>
          <t>按渠道统计</t>
        </is>
      </c>
      <c r="E10" s="6" t="n"/>
      <c r="F10" s="6" t="n"/>
      <c r="G10" s="6" t="inlineStr">
        <is>
          <t>按状态统计</t>
        </is>
      </c>
      <c r="H10" s="6" t="n"/>
      <c r="I10" s="6" t="n"/>
      <c r="J10" s="6" t="inlineStr">
        <is>
          <t>按优先级统计</t>
        </is>
      </c>
      <c r="K10" s="2" t="n"/>
    </row>
    <row r="11">
      <c r="A11" s="4" t="inlineStr">
        <is>
          <t>业务场景</t>
        </is>
      </c>
      <c r="B11" s="4" t="inlineStr">
        <is>
          <t>工单数</t>
        </is>
      </c>
      <c r="C11" s="6" t="n"/>
      <c r="D11" s="4" t="inlineStr">
        <is>
          <t>服务渠道</t>
        </is>
      </c>
      <c r="E11" s="4" t="inlineStr">
        <is>
          <t>工单数</t>
        </is>
      </c>
      <c r="F11" s="6" t="n"/>
      <c r="G11" s="4" t="inlineStr">
        <is>
          <t>工单状态</t>
        </is>
      </c>
      <c r="H11" s="4" t="inlineStr">
        <is>
          <t>工单数</t>
        </is>
      </c>
      <c r="I11" s="6" t="n"/>
      <c r="J11" s="4" t="inlineStr">
        <is>
          <t>优先级</t>
        </is>
      </c>
      <c r="K11" s="3" t="inlineStr">
        <is>
          <t>工单数</t>
        </is>
      </c>
    </row>
    <row r="12">
      <c r="A12" s="6" t="inlineStr">
        <is>
          <t>售前咨询</t>
        </is>
      </c>
      <c r="B12" s="6">
        <f>COUNTIF('工单台账'!$D$6:$D$105,A12)</f>
        <v/>
      </c>
      <c r="C12" s="6" t="n"/>
      <c r="D12" s="6" t="inlineStr">
        <is>
          <t>电话</t>
        </is>
      </c>
      <c r="E12" s="6">
        <f>COUNTIF('工单台账'!$E$6:$E$105,D12)</f>
        <v/>
      </c>
      <c r="F12" s="6" t="n"/>
      <c r="G12" s="6" t="inlineStr">
        <is>
          <t>新建</t>
        </is>
      </c>
      <c r="H12" s="6">
        <f>COUNTIF('工单台账'!$K$6:$K$105,G12)</f>
        <v/>
      </c>
      <c r="I12" s="6" t="n"/>
      <c r="J12" s="6" t="inlineStr">
        <is>
          <t>P0紧急</t>
        </is>
      </c>
      <c r="K12" s="2">
        <f>COUNTIF('工单台账'!$F$6:$F$105,J12)</f>
        <v/>
      </c>
    </row>
    <row r="13">
      <c r="A13" s="6" t="inlineStr">
        <is>
          <t>订单/账户查询</t>
        </is>
      </c>
      <c r="B13" s="6">
        <f>COUNTIF('工单台账'!$D$6:$D$105,A13)</f>
        <v/>
      </c>
      <c r="C13" s="6" t="n"/>
      <c r="D13" s="6" t="inlineStr">
        <is>
          <t>在线聊天</t>
        </is>
      </c>
      <c r="E13" s="6">
        <f>COUNTIF('工单台账'!$E$6:$E$105,D13)</f>
        <v/>
      </c>
      <c r="F13" s="6" t="n"/>
      <c r="G13" s="6" t="inlineStr">
        <is>
          <t>已分派</t>
        </is>
      </c>
      <c r="H13" s="6">
        <f>COUNTIF('工单台账'!$K$6:$K$105,G13)</f>
        <v/>
      </c>
      <c r="I13" s="6" t="n"/>
      <c r="J13" s="6" t="inlineStr">
        <is>
          <t>P1高</t>
        </is>
      </c>
      <c r="K13" s="2">
        <f>COUNTIF('工单台账'!$F$6:$F$105,J13)</f>
        <v/>
      </c>
    </row>
    <row r="14">
      <c r="A14" s="4" t="inlineStr">
        <is>
          <t>物流/交付异常</t>
        </is>
      </c>
      <c r="B14" s="4">
        <f>COUNTIF('工单台账'!$D$6:$D$105,A14)</f>
        <v/>
      </c>
      <c r="C14" s="6" t="n"/>
      <c r="D14" s="4" t="inlineStr">
        <is>
          <t>邮件</t>
        </is>
      </c>
      <c r="E14" s="4">
        <f>COUNTIF('工单台账'!$E$6:$E$105,D14)</f>
        <v/>
      </c>
      <c r="F14" s="6" t="n"/>
      <c r="G14" s="4" t="inlineStr">
        <is>
          <t>处理中</t>
        </is>
      </c>
      <c r="H14" s="4">
        <f>COUNTIF('工单台账'!$K$6:$K$105,G14)</f>
        <v/>
      </c>
      <c r="I14" s="6" t="n"/>
      <c r="J14" s="4" t="inlineStr">
        <is>
          <t>P2中</t>
        </is>
      </c>
      <c r="K14" s="3">
        <f>COUNTIF('工单台账'!$F$6:$F$105,J14)</f>
        <v/>
      </c>
    </row>
    <row r="15">
      <c r="A15" s="6" t="inlineStr">
        <is>
          <t>技术支持</t>
        </is>
      </c>
      <c r="B15" s="6">
        <f>COUNTIF('工单台账'!$D$6:$D$105,A15)</f>
        <v/>
      </c>
      <c r="C15" s="6" t="n"/>
      <c r="D15" s="6" t="inlineStr">
        <is>
          <t>工单系统</t>
        </is>
      </c>
      <c r="E15" s="6">
        <f>COUNTIF('工单台账'!$E$6:$E$105,D15)</f>
        <v/>
      </c>
      <c r="F15" s="6" t="n"/>
      <c r="G15" s="6" t="inlineStr">
        <is>
          <t>等待客户</t>
        </is>
      </c>
      <c r="H15" s="6">
        <f>COUNTIF('工单台账'!$K$6:$K$105,G15)</f>
        <v/>
      </c>
      <c r="I15" s="6" t="n"/>
      <c r="J15" s="6" t="inlineStr">
        <is>
          <t>P3低</t>
        </is>
      </c>
      <c r="K15" s="2">
        <f>COUNTIF('工单台账'!$F$6:$F$105,J15)</f>
        <v/>
      </c>
    </row>
    <row r="16">
      <c r="A16" s="6" t="inlineStr">
        <is>
          <t>投诉与服务补救</t>
        </is>
      </c>
      <c r="B16" s="6">
        <f>COUNTIF('工单台账'!$D$6:$D$105,A16)</f>
        <v/>
      </c>
      <c r="C16" s="6" t="n"/>
      <c r="D16" s="6" t="inlineStr">
        <is>
          <t>社交媒体</t>
        </is>
      </c>
      <c r="E16" s="6">
        <f>COUNTIF('工单台账'!$E$6:$E$105,D16)</f>
        <v/>
      </c>
      <c r="F16" s="6" t="n"/>
      <c r="G16" s="6" t="inlineStr">
        <is>
          <t>已升级</t>
        </is>
      </c>
      <c r="H16" s="6">
        <f>COUNTIF('工单台账'!$K$6:$K$105,G16)</f>
        <v/>
      </c>
      <c r="I16" s="6" t="n"/>
      <c r="J16" s="6" t="inlineStr">
        <is>
          <t>P4观察</t>
        </is>
      </c>
      <c r="K16" s="2">
        <f>COUNTIF('工单台账'!$F$6:$F$105,J16)</f>
        <v/>
      </c>
    </row>
    <row r="17">
      <c r="A17" s="4" t="inlineStr">
        <is>
          <t>退款/退换/取消</t>
        </is>
      </c>
      <c r="B17" s="4">
        <f>COUNTIF('工单台账'!$D$6:$D$105,A17)</f>
        <v/>
      </c>
      <c r="C17" s="6" t="n"/>
      <c r="D17" s="4" t="inlineStr">
        <is>
          <t>门店/现场</t>
        </is>
      </c>
      <c r="E17" s="4">
        <f>COUNTIF('工单台账'!$E$6:$E$105,D17)</f>
        <v/>
      </c>
      <c r="F17" s="6" t="n"/>
      <c r="G17" s="4" t="inlineStr">
        <is>
          <t>待质检</t>
        </is>
      </c>
      <c r="H17" s="4">
        <f>COUNTIF('工单台账'!$K$6:$K$105,G17)</f>
        <v/>
      </c>
      <c r="I17" s="6" t="n"/>
      <c r="J17" s="6" t="n"/>
      <c r="K17" s="2" t="n"/>
    </row>
    <row r="18">
      <c r="A18" s="6" t="inlineStr">
        <is>
          <t>账单/发票/付款</t>
        </is>
      </c>
      <c r="B18" s="6">
        <f>COUNTIF('工单台账'!$D$6:$D$105,A18)</f>
        <v/>
      </c>
      <c r="C18" s="6" t="n"/>
      <c r="D18" s="6" t="inlineStr">
        <is>
          <t>自助服务</t>
        </is>
      </c>
      <c r="E18" s="6">
        <f>COUNTIF('工单台账'!$E$6:$E$105,D18)</f>
        <v/>
      </c>
      <c r="F18" s="6" t="n"/>
      <c r="G18" s="6" t="inlineStr">
        <is>
          <t>已关闭</t>
        </is>
      </c>
      <c r="H18" s="6">
        <f>COUNTIF('工单台账'!$K$6:$K$105,G18)</f>
        <v/>
      </c>
      <c r="I18" s="6" t="n"/>
      <c r="J18" s="6" t="n"/>
      <c r="K18" s="2" t="n"/>
    </row>
    <row r="19">
      <c r="A19" s="6" t="inlineStr">
        <is>
          <t>VIP/重点客户升级</t>
        </is>
      </c>
      <c r="B19" s="6">
        <f>COUNTIF('工单台账'!$D$6:$D$105,A19)</f>
        <v/>
      </c>
      <c r="C19" s="6" t="n"/>
      <c r="D19" s="6" t="inlineStr">
        <is>
          <t>销售/客户经理转入</t>
        </is>
      </c>
      <c r="E19" s="6">
        <f>COUNTIF('工单台账'!$E$6:$E$105,D19)</f>
        <v/>
      </c>
      <c r="F19" s="6" t="n"/>
      <c r="G19" s="6" t="inlineStr">
        <is>
          <t>重开</t>
        </is>
      </c>
      <c r="H19" s="6">
        <f>COUNTIF('工单台账'!$K$6:$K$105,G19)</f>
        <v/>
      </c>
      <c r="I19" s="6" t="n"/>
      <c r="J19" s="6" t="n"/>
      <c r="K19" s="2" t="n"/>
    </row>
    <row r="20">
      <c r="A20" s="6" t="inlineStr">
        <is>
          <t>社媒/舆情响应</t>
        </is>
      </c>
      <c r="B20" s="6">
        <f>COUNTIF('工单台账'!$D$6:$D$105,A20)</f>
        <v/>
      </c>
      <c r="C20" s="6" t="n"/>
      <c r="D20" s="6" t="n"/>
      <c r="E20" s="6" t="n"/>
      <c r="F20" s="6" t="n"/>
      <c r="G20" s="6" t="n"/>
      <c r="H20" s="6" t="n"/>
      <c r="I20" s="6" t="n"/>
      <c r="J20" s="6" t="n"/>
      <c r="K20" s="2" t="n"/>
    </row>
    <row r="21">
      <c r="A21" s="6" t="inlineStr">
        <is>
          <t>回访与客户成功</t>
        </is>
      </c>
      <c r="B21" s="6">
        <f>COUNTIF('工单台账'!$D$6:$D$105,A21)</f>
        <v/>
      </c>
      <c r="C21" s="6" t="n"/>
      <c r="D21" s="6" t="n"/>
      <c r="E21" s="6" t="n"/>
      <c r="F21" s="6" t="n"/>
      <c r="G21" s="6" t="n"/>
      <c r="H21" s="6" t="n"/>
      <c r="I21" s="6" t="n"/>
      <c r="J21" s="6" t="n"/>
      <c r="K21" s="2" t="n"/>
    </row>
    <row r="22">
      <c r="A22" s="6" t="inlineStr">
        <is>
          <t>服务中断/重大事故通知</t>
        </is>
      </c>
      <c r="B22" s="6">
        <f>COUNTIF('工单台账'!$D$6:$D$105,A22)</f>
        <v/>
      </c>
      <c r="C22" s="6" t="n"/>
      <c r="D22" s="6" t="n"/>
      <c r="E22" s="6" t="n"/>
      <c r="F22" s="6" t="n"/>
      <c r="G22" s="6" t="n"/>
      <c r="H22" s="6" t="n"/>
      <c r="I22" s="6" t="n"/>
      <c r="J22" s="6" t="n"/>
      <c r="K22" s="2" t="n"/>
    </row>
    <row r="23">
      <c r="A23" s="6" t="inlineStr">
        <is>
          <t>数据/隐私请求</t>
        </is>
      </c>
      <c r="B23" s="6">
        <f>COUNTIF('工单台账'!$D$6:$D$105,A23)</f>
        <v/>
      </c>
      <c r="C23" s="6" t="n"/>
      <c r="D23" s="6" t="n"/>
      <c r="E23" s="6" t="n"/>
      <c r="F23" s="6" t="n"/>
      <c r="G23" s="6" t="n"/>
      <c r="H23" s="6" t="n"/>
      <c r="I23" s="6" t="n"/>
      <c r="J23" s="6" t="n"/>
      <c r="K23" s="2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  <c r="J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  <c r="I43" s="5" t="n"/>
      <c r="J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  <c r="J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  <c r="J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  <c r="I46" s="5" t="n"/>
      <c r="J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  <c r="J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  <c r="J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  <c r="J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  <c r="J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  <c r="J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  <c r="J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  <c r="J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  <c r="J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  <c r="J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  <c r="J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  <c r="J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  <c r="J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  <c r="J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  <c r="J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  <c r="J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  <c r="J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  <c r="J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  <c r="J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  <c r="J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  <c r="J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  <c r="J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  <c r="J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  <c r="J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  <c r="J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  <c r="J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  <c r="J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  <c r="J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  <c r="J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  <c r="J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  <c r="J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  <c r="J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  <c r="J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  <c r="J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  <c r="J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  <c r="J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  <c r="J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  <c r="J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  <c r="I89" s="5" t="n"/>
      <c r="J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  <c r="J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  <c r="I91" s="5" t="n"/>
      <c r="J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  <c r="J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  <c r="I93" s="5" t="n"/>
      <c r="J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  <c r="J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  <c r="I95" s="5" t="n"/>
      <c r="J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  <c r="J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  <c r="I97" s="5" t="n"/>
      <c r="J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  <c r="J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  <c r="I99" s="5" t="n"/>
      <c r="J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  <c r="J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 t="n"/>
      <c r="J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  <c r="J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 t="n"/>
      <c r="J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  <c r="J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 t="n"/>
      <c r="J105" s="5" t="n"/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Finite Field</dc:creator>
  <dc:title xmlns:dc="http://purl.org/dc/elements/1.1/">客户服务标准化操作模板</dc:title>
  <dc:subject xmlns:dc="http://purl.org/dc/elements/1.1/">用于统一客户服务流程、SLA、升级规则、话术、工单记录、质检和 KPI 复盘。</dc:subject>
  <dcterms:created xmlns:dcterms="http://purl.org/dc/terms/" xmlns:xsi="http://www.w3.org/2001/XMLSchema-instance" xsi:type="dcterms:W3CDTF">2026-05-01T03:47:06Z</dcterms:created>
  <dcterms:modified xmlns:dcterms="http://purl.org/dc/terms/" xmlns:xsi="http://www.w3.org/2001/XMLSchema-instance" xsi:type="dcterms:W3CDTF">2026-05-01T03:47:07Z</dcterms:modified>
</cp:coreProperties>
</file>