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visibility="visible" showHorizontalScroll="true" showVerticalScroll="true" showSheetTabs="true" tabRatio="600" autoFilterDateGrouping="true"/>
  </bookViews>
  <sheets>
    <sheet name="Οδηγίες" sheetId="1" r:id="rId1" state="visible"/>
    <sheet name="Πίνακας" sheetId="2" r:id="rId2" state="visible"/>
    <sheet name="Αξιολόγηση Κινδύνων" sheetId="3" r:id="rId3" state="visible"/>
    <sheet name="Καταγραφή Ενεργειών" sheetId="4" r:id="rId4" state="visible"/>
    <sheet name="Ρυθμίσεις" sheetId="5" r:id="rId5" state="visible"/>
  </sheets>
  <definedNames>
    <definedName name="LList">Ρυθμίσεις!$A$5:$A$11</definedName>
    <definedName name="EList">Ρυθμίσεις!$D$5:$D$10</definedName>
    <definedName name="CList">Ρυθμίσεις!$G$5:$G$10</definedName>
    <definedName name="DepartmentList">Ρυθμίσεις!$F$18:$F$22</definedName>
    <definedName name="StatusList">Ρυθμίσεις!$H$18:$H$20</definedName>
    <definedName hidden="true" localSheetId="2" name="_xlnm._FilterDatabase">'Αξιολόγηση Κινδύνων'!$A$5:$M$105</definedName>
    <definedName hidden="true" localSheetId="3" name="_xlnm._FilterDatabase">'Καταγραφή Ενεργειών'!$A$5:$I$105</definedName>
  </definedNames>
  <calcPr calcId="124519" forceFullCalc="true" fullCalcOnLoad="true"/>
</workbook>
</file>

<file path=xl/sharedStrings.xml><?xml version="1.0" encoding="utf-8"?>
<sst xmlns="http://schemas.openxmlformats.org/spreadsheetml/2006/main" count="240" uniqueCount="191">
  <si>
    <t>Πίνακας</t>
  </si>
  <si>
    <t>Πιθανότητα L</t>
  </si>
  <si>
    <t>Συχνότητα Έκθεσης E</t>
  </si>
  <si>
    <t>Σοβαρότητα Συνεπειών C</t>
  </si>
  <si>
    <t>Καταγραφή Ενεργειών</t>
  </si>
  <si>
    <t>Yamada</t>
  </si>
  <si>
    <t>Sato</t>
  </si>
  <si>
    <t>Tanaka</t>
  </si>
  <si>
    <t>Nakamura</t>
  </si>
  <si>
    <t>Ρυθμίσεις</t>
  </si>
  <si>
    <t>Οδηγός Αξιολόγησης Κινδύνων LEC</t>
  </si>
  <si>
    <t>Διαχείριση εντοπισμού κινδύνων, αυτόματης αξιολόγησης, ανάθεσης ελέγχων και παρακολούθησης διορθωτικών ενεργειών σε ένα βιβλίο εργασίας.</t>
  </si>
  <si>
    <t>Template Overview</t>
  </si>
  <si>
    <t>This template automatically calculates the risk score D for each hazard using the LEC method (Likelihood × Exposure × Consequence). It displays the risk level and recommended controls based on the D score, and tracks progress for action items in the Corrective Action Log.</t>
  </si>
  <si>
    <t>4-Step Workflow</t>
  </si>
  <si>
    <t>Step</t>
  </si>
  <si>
    <t>Action</t>
  </si>
  <si>
    <t>Details</t>
  </si>
  <si>
    <t>[Verify Criteria]</t>
  </si>
  <si>
    <t>Review and adjust your company's L, E, and C coefficients and thresholds in the 'Master Settings' sheet.</t>
  </si>
  <si>
    <t>[Register Hazards]</t>
  </si>
  <si>
    <t>Enter process names, hazards, and responsible departments in the 'Risk Assessment Log' sheet.</t>
  </si>
  <si>
    <t>[Auto-Calculate]</t>
  </si>
  <si>
    <t>Select L, E, and C from the dropdowns; the D score (= L × E × C), risk level, and recommended controls will populate automatically.</t>
  </si>
  <si>
    <t>[Track Actions]</t>
  </si>
  <si>
    <t>Enter corrective action plans for items requiring mitigation and track their progress in the 'Corrective Action Log'.</t>
  </si>
  <si>
    <t>Cell Color Legend</t>
  </si>
  <si>
    <t>Category</t>
  </si>
  <si>
    <t>Color</t>
  </si>
  <si>
    <t>Usage</t>
  </si>
  <si>
    <t>Input Cell</t>
  </si>
  <si>
    <t>#E6F0FA</t>
  </si>
  <si>
    <t>Cells for free text entry, such as dates, task names, hazards, and planned corrective actions.</t>
  </si>
  <si>
    <t>Select (Dropdown) Cell</t>
  </si>
  <si>
    <t>#EAF7EA</t>
  </si>
  <si>
    <t>Cells to select from master lists, such as responsible department, L, E, C, and status.</t>
  </si>
  <si>
    <t>Auto-Calculation / Formula Cell</t>
  </si>
  <si>
    <t>White</t>
  </si>
  <si>
    <t>Cells populated automatically, such as D score, risk level, recommended controls, and lookup values.</t>
  </si>
  <si>
    <t>Risk Level Legend</t>
  </si>
  <si>
    <t>D Score Range</t>
  </si>
  <si>
    <t>Κατηγορία Κινδύνου</t>
  </si>
  <si>
    <t>Προτεινόμενα Μέτρα</t>
  </si>
  <si>
    <t>D &gt;= 320</t>
  </si>
  <si>
    <t>Critical Risk</t>
  </si>
  <si>
    <t>Stop operations immediately. Top priority corrective action.</t>
  </si>
  <si>
    <t>160 &lt;= D &lt; 320</t>
  </si>
  <si>
    <t>Major Risk</t>
  </si>
  <si>
    <t>Prompt corrective action required. Responsible department to implement.</t>
  </si>
  <si>
    <t>70 &lt;= D &lt; 160</t>
  </si>
  <si>
    <t>Moderate Risk</t>
  </si>
  <si>
    <t>Plan corrective actions and revise procedures.</t>
  </si>
  <si>
    <t>20 &lt;= D &lt; 70</t>
  </si>
  <si>
    <t>Low Risk</t>
  </si>
  <si>
    <t>Monitor or consider improvements.</t>
  </si>
  <si>
    <t>D &lt; 20</t>
  </si>
  <si>
    <t>Acceptable Risk</t>
  </si>
  <si>
    <t>Maintain current controls. No specific action required.</t>
  </si>
  <si>
    <t>Operation Notes</t>
  </si>
  <si>
    <t>For risks with a D score of Moderate or higher, you must update the planned corrective actions and the Corrective Action Log. If you need to modify departments or thresholds, edit the 'Master Settings' sheet first to update the dropdowns and formulas.</t>
  </si>
  <si>
    <t>Aggregates and visualizes hazards registered in the Risk Assessment Log in real time.</t>
  </si>
  <si>
    <t>Σύνολο Κινδύνων</t>
  </si>
  <si>
    <t>Απαιτούνται Ενέργειες</t>
  </si>
  <si>
    <t>Εκκρεμείς Ενέργειες</t>
  </si>
  <si>
    <t>Registered hazard count</t>
  </si>
  <si>
    <t>Moderate risk and above</t>
  </si>
  <si>
    <t>Not started or in progress</t>
  </si>
  <si>
    <t>Summary by Risk Level</t>
  </si>
  <si>
    <t>Summary by Department</t>
  </si>
  <si>
    <t>Count</t>
  </si>
  <si>
    <t>Share</t>
  </si>
  <si>
    <t>Υπεύθυνο Τμήμα</t>
  </si>
  <si>
    <t>Total Count</t>
  </si>
  <si>
    <t>Moderate &amp; Above</t>
  </si>
  <si>
    <t>Open</t>
  </si>
  <si>
    <t>Highest D score</t>
  </si>
  <si>
    <t>Production Dept</t>
  </si>
  <si>
    <t>Engineering Dept</t>
  </si>
  <si>
    <t>EHS Dept</t>
  </si>
  <si>
    <t>Administration Dept</t>
  </si>
  <si>
    <t>Logistics Dept</t>
  </si>
  <si>
    <t>Select likelihood L, exposure E, and consequence C to calculate D score, risk level, and recommended controls automatically.</t>
  </si>
  <si>
    <t>Αρ.</t>
  </si>
  <si>
    <t>Ημερομηνία Αξιολόγησης</t>
  </si>
  <si>
    <t>Διαδικασία / Εργασία</t>
  </si>
  <si>
    <t>Πηγή Κινδύνου / Περιγραφή</t>
  </si>
  <si>
    <t>Δείκτης Κινδύνου D</t>
  </si>
  <si>
    <t>Προγραμματισμένες Ενέργειες</t>
  </si>
  <si>
    <t>Κατάσταση Ενεργειών</t>
  </si>
  <si>
    <t>2026/06/01</t>
  </si>
  <si>
    <t>Welding operations</t>
  </si>
  <si>
    <t>Fire or burns from sparks</t>
  </si>
  <si>
    <t>Install fire blankets and assign fire watch</t>
  </si>
  <si>
    <t>Σε εξέλιξη</t>
  </si>
  <si>
    <t>2026/06/02</t>
  </si>
  <si>
    <t>Rooftop inspection</t>
  </si>
  <si>
    <t>Fall from ladder</t>
  </si>
  <si>
    <t>Retrain on harness use and add checklist</t>
  </si>
  <si>
    <t>Δεν άρχισε</t>
  </si>
  <si>
    <t>2026/06/03</t>
  </si>
  <si>
    <t>Forklift transport</t>
  </si>
  <si>
    <t>Collision with pedestrian or caught-between</t>
  </si>
  <si>
    <t>Repaint pedestrian lanes and install safety mirrors</t>
  </si>
  <si>
    <t>2026/06/04</t>
  </si>
  <si>
    <t>Chemical storage</t>
  </si>
  <si>
    <t>Skin irritation or inhalation from chemical spill</t>
  </si>
  <si>
    <t>Post SDS and organize PPE cabinet</t>
  </si>
  <si>
    <t>Ολοκληρώθηκε</t>
  </si>
  <si>
    <t>Track corrective action plans and closure status for risks requiring mitigation.</t>
  </si>
  <si>
    <t>Ref No.</t>
  </si>
  <si>
    <t>Corrective Action Details</t>
  </si>
  <si>
    <t>Action Owner</t>
  </si>
  <si>
    <t>Target Date</t>
  </si>
  <si>
    <t>Completion Date</t>
  </si>
  <si>
    <t>Verified By</t>
  </si>
  <si>
    <t>Status</t>
  </si>
  <si>
    <t>Remarks</t>
  </si>
  <si>
    <t>Verify hot work area during pre-start KY and remove combustibles</t>
  </si>
  <si>
    <t>2026/06/20</t>
  </si>
  <si>
    <t>Added staffing standards for fire watch</t>
  </si>
  <si>
    <t>Post ladder safety rules and review inspection logs daily</t>
  </si>
  <si>
    <t>Suzuki</t>
  </si>
  <si>
    <t>2026/06/25</t>
  </si>
  <si>
    <t>Training materials prepared by EHS Dept</t>
  </si>
  <si>
    <t>Repaint pedestrian safety lanes and install blind spot mirrors at intersections</t>
  </si>
  <si>
    <t>Takahashi</t>
  </si>
  <si>
    <t>2026/06/18</t>
  </si>
  <si>
    <t>Layout options under review by Logistics Dept</t>
  </si>
  <si>
    <t>Update SDS postings and PPE cabinet labeling</t>
  </si>
  <si>
    <t>2026/06/10</t>
  </si>
  <si>
    <t>2026/06/09</t>
  </si>
  <si>
    <t>Effectiveness check planned during monthly audit</t>
  </si>
  <si>
    <t>Define LEC evaluation parameters, risk level thresholds, department names, and statuses.</t>
  </si>
  <si>
    <t>Likelihood L (Likelihood)</t>
  </si>
  <si>
    <t>Exposure E (Exposure)</t>
  </si>
  <si>
    <t>Consequence C (Consequence)</t>
  </si>
  <si>
    <t>Coefficient</t>
  </si>
  <si>
    <t>Description</t>
  </si>
  <si>
    <t>English</t>
  </si>
  <si>
    <t>Addendum</t>
  </si>
  <si>
    <t>Almost certain</t>
  </si>
  <si>
    <t>expected</t>
  </si>
  <si>
    <t>Continuous (or several times per day)</t>
  </si>
  <si>
    <t>continuous / many times per day</t>
  </si>
  <si>
    <t>Catastrophe</t>
  </si>
  <si>
    <t>Multiple fatalities</t>
  </si>
  <si>
    <t>catastrophe</t>
  </si>
  <si>
    <t>Quite possible</t>
  </si>
  <si>
    <t>quite possible</t>
  </si>
  <si>
    <t>Daily (or several times per week)</t>
  </si>
  <si>
    <t>daily / several times per week</t>
  </si>
  <si>
    <t>Disaster</t>
  </si>
  <si>
    <t>Fatalities</t>
  </si>
  <si>
    <t>disaster</t>
  </si>
  <si>
    <t>Unusual but possible</t>
  </si>
  <si>
    <t>unusual but possible</t>
  </si>
  <si>
    <t>Weekly (or several times per month)</t>
  </si>
  <si>
    <t>weekly / several times per month</t>
  </si>
  <si>
    <t>Very serious</t>
  </si>
  <si>
    <t>One fatality or serious injury</t>
  </si>
  <si>
    <t>very serious</t>
  </si>
  <si>
    <t>Only remotely possible</t>
  </si>
  <si>
    <t>only remotely possible</t>
  </si>
  <si>
    <t>Monthly (or several times per year)</t>
  </si>
  <si>
    <t>monthly / several times per year</t>
  </si>
  <si>
    <t>Serious</t>
  </si>
  <si>
    <t>Serious injury</t>
  </si>
  <si>
    <t>serious</t>
  </si>
  <si>
    <t>Conceivable but improbable</t>
  </si>
  <si>
    <t>conceivable but improbable</t>
  </si>
  <si>
    <t>Yearly</t>
  </si>
  <si>
    <t>yearly</t>
  </si>
  <si>
    <t>Important</t>
  </si>
  <si>
    <t>Lost time injury</t>
  </si>
  <si>
    <t>important</t>
  </si>
  <si>
    <t>Practically impossible</t>
  </si>
  <si>
    <t>practically impossible</t>
  </si>
  <si>
    <t>Very rare</t>
  </si>
  <si>
    <t>very rare</t>
  </si>
  <si>
    <t>Minor</t>
  </si>
  <si>
    <t>Minor injury / first aid</t>
  </si>
  <si>
    <t>minor</t>
  </si>
  <si>
    <t>Virtually impossible</t>
  </si>
  <si>
    <t>virtually impossible</t>
  </si>
  <si>
    <t>Risk Level Thresholds (D = L × E × C)</t>
  </si>
  <si>
    <t>Department List</t>
  </si>
  <si>
    <t>Status List</t>
  </si>
  <si>
    <t>Lower D Limit</t>
  </si>
  <si>
    <t>Upper D Limit</t>
  </si>
  <si>
    <t>and above</t>
  </si>
  <si>
    <t>LECリスク評価表</t>
  </si>
</sst>
</file>

<file path=xl/styles.xml><?xml version="1.0" encoding="utf-8"?>
<styleSheet xmlns="http://schemas.openxmlformats.org/spreadsheetml/2006/main">
  <numFmts count="4">
    <numFmt numFmtId="164" formatCode="0.0"/>
    <numFmt numFmtId="165" formatCode="yyyy-mm-dd"/>
    <numFmt numFmtId="166" formatCode="yyyy/mm/dd"/>
    <numFmt numFmtId="167" formatCode="0.0%"/>
  </numFmts>
  <fonts count="8">
    <font>
      <sz val="11"/>
      <color theme="1"/>
      <name val="Calibri"/>
      <family val="2"/>
      <scheme val="minor"/>
    </font>
    <font>
      <b val="1"/>
      <sz val="18"/>
      <color rgb="00FFFFFF"/>
      <name val="Yu Gothic"/>
    </font>
    <font>
      <sz val="11"/>
      <color rgb="006B7280"/>
      <name val="Yu Gothic"/>
    </font>
    <font>
      <b val="1"/>
      <sz val="12"/>
      <color rgb="002E4057"/>
      <name val="Yu Gothic"/>
    </font>
    <font>
      <b val="1"/>
      <sz val="11"/>
      <color rgb="00FFFFFF"/>
      <name val="Yu Gothic"/>
    </font>
    <font>
      <sz val="11"/>
      <color rgb="001F2937"/>
      <name val="Yu Gothic"/>
    </font>
    <font>
      <b val="1"/>
      <sz val="22"/>
      <color rgb="002E4057"/>
      <name val="Yu Gothic"/>
    </font>
    <font>
      <sz val="10"/>
      <color rgb="006B7280"/>
      <name val="Yu Gothic"/>
    </font>
  </fonts>
  <fills count="9">
    <fill>
      <patternFill/>
    </fill>
    <fill>
      <patternFill patternType="gray125"/>
    </fill>
    <fill>
      <patternFill patternType="solid">
        <fgColor rgb="002E4057"/>
      </patternFill>
    </fill>
    <fill>
      <patternFill patternType="solid">
        <fgColor rgb="00F8FAFC"/>
      </patternFill>
    </fill>
    <fill>
      <patternFill patternType="solid">
        <fgColor rgb="00D9EAF7"/>
      </patternFill>
    </fill>
    <fill>
      <patternFill patternType="solid">
        <fgColor rgb="00FFFFFF"/>
      </patternFill>
    </fill>
    <fill>
      <patternFill patternType="solid">
        <fgColor rgb="00F4F6F9"/>
      </patternFill>
    </fill>
    <fill>
      <patternFill patternType="solid">
        <fgColor rgb="00E6F0FA"/>
      </patternFill>
    </fill>
    <fill>
      <patternFill patternType="solid">
        <fgColor rgb="00EAF7EA"/>
      </patternFill>
    </fill>
  </fills>
  <borders count="2">
    <border>
      <left/>
      <right/>
      <top/>
      <bottom/>
      <diagonal/>
    </border>
    <border>
      <left style="thin">
        <color rgb="00D9DEE8"/>
      </left>
      <right style="thin">
        <color rgb="00D9DEE8"/>
      </right>
      <top style="thin">
        <color rgb="00D9DEE8"/>
      </top>
      <bottom style="thin">
        <color rgb="00D9DEE8"/>
      </bottom>
    </border>
  </borders>
  <cellStyleXfs count="1">
    <xf numFmtId="0" fontId="0" fillId="0" borderId="0"/>
  </cellStyleXfs>
  <cellXfs count="37">
    <xf numFmtId="0" fontId="0" fillId="0" borderId="0" xfId="0" quotePrefix="false" pivotButton="false"/>
    <xf numFmtId="0" fontId="1" fillId="2" borderId="1"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1" xfId="0" quotePrefix="false" pivotButton="false" applyAlignment="true">
      <alignment horizontal="left" vertical="center"/>
    </xf>
    <xf numFmtId="0" fontId="5" fillId="3" borderId="1" xfId="0" quotePrefix="false" pivotButton="false" applyAlignment="true">
      <alignment horizontal="left" vertical="top" wrapText="true"/>
    </xf>
    <xf numFmtId="0" fontId="4" fillId="2" borderId="1" xfId="0" quotePrefix="false" pivotButton="false" applyAlignment="true">
      <alignment horizontal="center" vertical="center" wrapText="true"/>
    </xf>
    <xf numFmtId="0" fontId="5" fillId="6" borderId="1" xfId="0" quotePrefix="false" pivotButton="false" applyAlignment="true">
      <alignment horizontal="center" vertical="center"/>
    </xf>
    <xf numFmtId="0" fontId="5" fillId="6" borderId="1" xfId="0" quotePrefix="false" pivotButton="false" applyAlignment="true">
      <alignment horizontal="left" vertical="center" wrapText="true"/>
    </xf>
    <xf numFmtId="0" fontId="5" fillId="5" borderId="1" xfId="0" quotePrefix="false" pivotButton="false" applyAlignment="true">
      <alignment horizontal="center" vertical="center"/>
    </xf>
    <xf numFmtId="0" fontId="5" fillId="5" borderId="1" xfId="0" quotePrefix="false" pivotButton="false" applyAlignment="true">
      <alignment horizontal="left" vertical="center" wrapText="true"/>
    </xf>
    <xf numFmtId="0" fontId="5" fillId="5" borderId="1" xfId="0" quotePrefix="false" pivotButton="false" applyAlignment="true">
      <alignment vertical="center" wrapText="true"/>
    </xf>
    <xf numFmtId="0" fontId="5" fillId="7" borderId="1" xfId="0" quotePrefix="false" pivotButton="false" applyAlignment="true">
      <alignment vertical="center" wrapText="true"/>
    </xf>
    <xf numFmtId="0" fontId="5" fillId="8" borderId="1" xfId="0" quotePrefix="false" pivotButton="false" applyAlignment="true">
      <alignment vertical="center" wrapText="true"/>
    </xf>
    <xf numFmtId="0" fontId="4" fillId="2" borderId="1" xfId="0" quotePrefix="false" pivotButton="false" applyAlignment="true">
      <alignment horizontal="center" vertical="center"/>
    </xf>
    <xf numFmtId="0" fontId="6" fillId="3" borderId="1" xfId="0" quotePrefix="false" pivotButton="false" applyAlignment="true">
      <alignment horizontal="center" vertical="center"/>
    </xf>
    <xf numFmtId="0" fontId="7" fillId="3" borderId="1" xfId="0" quotePrefix="false" pivotButton="false" applyAlignment="true">
      <alignment horizontal="center" vertical="center"/>
    </xf>
    <xf numFmtId="0" fontId="5" fillId="6" borderId="1" xfId="0" quotePrefix="false" pivotButton="false" applyAlignment="true">
      <alignment vertical="center" wrapText="true"/>
    </xf>
    <xf numFmtId="0" fontId="5" fillId="6" borderId="1" xfId="0" quotePrefix="false" pivotButton="false" applyAlignment="true">
      <alignment horizontal="right" vertical="center"/>
    </xf>
    <xf numFmtId="167" fontId="5" fillId="6" borderId="1" xfId="0" quotePrefix="false" pivotButton="false" applyAlignment="true">
      <alignment horizontal="right" vertical="center"/>
    </xf>
    <xf numFmtId="3" fontId="5" fillId="6" borderId="1" xfId="0" quotePrefix="false" pivotButton="false" applyAlignment="true">
      <alignment horizontal="right" vertical="center"/>
    </xf>
    <xf numFmtId="0" fontId="5" fillId="5" borderId="1" xfId="0" quotePrefix="false" pivotButton="false" applyAlignment="true">
      <alignment horizontal="right" vertical="center"/>
    </xf>
    <xf numFmtId="167" fontId="5" fillId="5" borderId="1" xfId="0" quotePrefix="false" pivotButton="false" applyAlignment="true">
      <alignment horizontal="right" vertical="center"/>
    </xf>
    <xf numFmtId="3" fontId="5" fillId="5" borderId="1" xfId="0" quotePrefix="false" pivotButton="false" applyAlignment="true">
      <alignment horizontal="right" vertical="center"/>
    </xf>
    <xf numFmtId="0" fontId="5" fillId="6" borderId="1" xfId="0" quotePrefix="false" pivotButton="false" applyAlignment="true">
      <alignment horizontal="center" vertical="center" wrapText="true"/>
    </xf>
    <xf numFmtId="166" fontId="5" fillId="7" borderId="1" xfId="0" quotePrefix="false" pivotButton="false" applyAlignment="true">
      <alignment horizontal="right" vertical="center" wrapText="true"/>
    </xf>
    <xf numFmtId="0" fontId="5" fillId="7" borderId="1" xfId="0" quotePrefix="false" pivotButton="false" applyAlignment="true">
      <alignment horizontal="left" vertical="center" wrapText="true"/>
    </xf>
    <xf numFmtId="0" fontId="5" fillId="8" borderId="1" xfId="0" quotePrefix="false" pivotButton="false" applyAlignment="true">
      <alignment horizontal="center" vertical="center" wrapText="true"/>
    </xf>
    <xf numFmtId="164" fontId="5" fillId="8" borderId="1" xfId="0" quotePrefix="false" pivotButton="false" applyAlignment="true">
      <alignment horizontal="right" vertical="center" wrapText="true"/>
    </xf>
    <xf numFmtId="3" fontId="5" fillId="5" borderId="1" xfId="0" quotePrefix="false" pivotButton="false" applyAlignment="true">
      <alignment horizontal="right" vertical="center" wrapText="true"/>
    </xf>
    <xf numFmtId="0" fontId="5" fillId="5" borderId="1" xfId="0" quotePrefix="false" pivotButton="false" applyAlignment="true">
      <alignment horizontal="center" vertical="center" wrapText="true"/>
    </xf>
    <xf numFmtId="164" fontId="5" fillId="5" borderId="1" xfId="0" quotePrefix="false" pivotButton="false" applyAlignment="true">
      <alignment horizontal="right" vertical="center"/>
    </xf>
    <xf numFmtId="164" fontId="5" fillId="6" borderId="1" xfId="0" quotePrefix="false" pivotButton="false" applyAlignment="true">
      <alignment horizontal="right" vertical="center"/>
    </xf>
    <xf numFmtId="164" fontId="0" fillId="0" borderId="0" xfId="0" quotePrefix="false" pivotButton="false" applyAlignment="true">
      <alignment horizontal="right" vertical="center"/>
    </xf>
    <xf numFmtId="164" fontId="3" fillId="4" borderId="1" xfId="0" quotePrefix="false" pivotButton="false" applyAlignment="true">
      <alignment horizontal="right" vertical="center"/>
    </xf>
    <xf numFmtId="164" fontId="4" fillId="2" borderId="1" xfId="0" quotePrefix="false" pivotButton="false" applyAlignment="true">
      <alignment horizontal="right" vertical="center"/>
    </xf>
    <xf numFmtId="1" fontId="5" fillId="6" borderId="1" xfId="0" quotePrefix="false" pivotButton="false" applyAlignment="true">
      <alignment horizontal="right" vertical="center"/>
    </xf>
    <xf numFmtId="1" fontId="5" fillId="5" borderId="1" xfId="0" quotePrefix="false" pivotButton="false" applyAlignment="true">
      <alignment horizontal="right" vertical="center"/>
    </xf>
  </cellXfs>
  <cellStyles count="1">
    <cellStyle name="Normal" xfId="0" builtinId="0" hidden="false"/>
  </cellStyles>
  <dxfs count="6">
    <dxf>
      <font>
        <b val="1"/>
        <color rgb="009C0006"/>
      </font>
      <fill>
        <patternFill patternType="solid">
          <fgColor rgb="00FFC7CE"/>
        </patternFill>
      </fill>
    </dxf>
    <dxf>
      <font>
        <b val="1"/>
        <color rgb="009C6500"/>
      </font>
      <fill>
        <patternFill patternType="solid">
          <fgColor rgb="00FFEB9C"/>
        </patternFill>
      </fill>
    </dxf>
    <dxf>
      <font>
        <b val="1"/>
        <color rgb="00806000"/>
      </font>
      <fill>
        <patternFill patternType="solid">
          <fgColor rgb="00FFF2CC"/>
        </patternFill>
      </fill>
    </dxf>
    <dxf>
      <font>
        <b val="1"/>
        <color rgb="001C3D5A"/>
      </font>
      <fill>
        <patternFill patternType="solid">
          <fgColor rgb="00E6F0FA"/>
        </patternFill>
      </fill>
    </dxf>
    <dxf>
      <font>
        <b val="1"/>
        <color rgb="00006100"/>
      </font>
      <fill>
        <patternFill patternType="solid">
          <fgColor rgb="00C6EFCE"/>
        </patternFill>
      </fill>
    </dxf>
    <dxf>
      <font>
        <b val="1"/>
        <color rgb="009C0006"/>
      </font>
      <fill>
        <patternFill patternType="solid">
          <fgColor rgb="00FCE4D6"/>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リスク区分別 件数</a:t>
            </a:r>
          </a:p>
        </rich>
      </tx>
    </title>
    <plotArea>
      <barChart>
        <barDir val="col"/>
        <grouping val="clustered"/>
        <ser>
          <idx val="0"/>
          <order val="0"/>
          <tx>
            <strRef>
              <f>'Πίνακας'!B9</f>
            </strRef>
          </tx>
          <spPr>
            <a:ln xmlns:a="http://schemas.openxmlformats.org/drawingml/2006/main">
              <a:prstDash val="solid"/>
            </a:ln>
          </spPr>
          <cat>
            <numRef>
              <f>'Πίνακας'!$A$10:$A$14</f>
            </numRef>
          </cat>
          <val>
            <numRef>
              <f>'Πίνακας'!$B$10:$B$14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リスク区分</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1"/>
  <chart>
    <title>
      <tx>
        <rich>
          <a:bodyPr xmlns:a="http://schemas.openxmlformats.org/drawingml/2006/main"/>
          <a:p xmlns:a="http://schemas.openxmlformats.org/drawingml/2006/main">
            <a:pPr>
              <a:defRPr/>
            </a:pPr>
            <a:r>
              <a:t>部署別 総リスク件数</a:t>
            </a:r>
          </a:p>
        </rich>
      </tx>
    </title>
    <plotArea>
      <barChart>
        <barDir val="bar"/>
        <grouping val="clustered"/>
        <ser>
          <idx val="0"/>
          <order val="0"/>
          <tx>
            <strRef>
              <f>'Πίνακας'!F9</f>
            </strRef>
          </tx>
          <spPr>
            <a:ln xmlns:a="http://schemas.openxmlformats.org/drawingml/2006/main">
              <a:prstDash val="solid"/>
            </a:ln>
          </spPr>
          <cat>
            <numRef>
              <f>'Πίνακας'!$E$10:$E$14</f>
            </numRef>
          </cat>
          <val>
            <numRef>
              <f>'Πίνακας'!$F$10:$F$14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担当部署</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0</col>
      <colOff>0</colOff>
      <row>16</row>
      <rowOff>0</rowOff>
    </from>
    <ext cx="54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16</row>
      <rowOff>0</rowOff>
    </from>
    <ext cx="54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31"/>
  <sheetViews>
    <sheetView showGridLines="true" tabSelected="true" zoomScale="90" workbookViewId="0">
      <selection activeCell="A1" sqref="A1"/>
    </sheetView>
  </sheetViews>
  <sheetFormatPr baseColWidth="8" defaultRowHeight="15"/>
  <cols>
    <col customWidth="true" max="1" min="1" width="75"/>
    <col customWidth="true" max="2" min="2" width="28"/>
    <col customWidth="true" max="3" min="3" width="75"/>
    <col customWidth="true" max="8" min="4" width="10"/>
  </cols>
  <sheetData>
    <row r="1" ht="38" customHeight="true">
      <c r="A1" s="1" t="s">
        <v>10</v>
      </c>
    </row>
    <row r="2" ht="28" customHeight="true">
      <c r="A2" s="2" t="s">
        <v>11</v>
      </c>
    </row>
    <row r="3"/>
    <row r="4" ht="24" customHeight="true">
      <c r="A4" s="3" t="s">
        <v>12</v>
      </c>
    </row>
    <row r="5" ht="38" customHeight="true">
      <c r="A5" s="4" t="s">
        <v>13</v>
      </c>
    </row>
    <row r="6" ht="38" customHeight="true"/>
    <row r="7"/>
    <row r="8" ht="24" customHeight="true">
      <c r="A8" s="3" t="s">
        <v>14</v>
      </c>
    </row>
    <row r="9" ht="28" customHeight="true">
      <c r="A9" s="5" t="s">
        <v>15</v>
      </c>
      <c r="B9" s="5" t="s">
        <v>16</v>
      </c>
      <c r="C9" s="5" t="s">
        <v>17</v>
      </c>
    </row>
    <row r="10" ht="35" customHeight="true">
      <c r="A10" s="6" t="n">
        <v>1</v>
      </c>
      <c r="B10" s="7" t="s">
        <v>18</v>
      </c>
      <c r="C10" s="7" t="s">
        <v>19</v>
      </c>
    </row>
    <row r="11" ht="35" customHeight="true">
      <c r="A11" s="8" t="n">
        <v>2</v>
      </c>
      <c r="B11" s="9" t="s">
        <v>20</v>
      </c>
      <c r="C11" s="9" t="s">
        <v>21</v>
      </c>
    </row>
    <row r="12" ht="35" customHeight="true">
      <c r="A12" s="6" t="n">
        <v>3</v>
      </c>
      <c r="B12" s="7" t="s">
        <v>22</v>
      </c>
      <c r="C12" s="7" t="s">
        <v>23</v>
      </c>
    </row>
    <row r="13" ht="35" customHeight="true">
      <c r="A13" s="8" t="n">
        <v>4</v>
      </c>
      <c r="B13" s="9" t="s">
        <v>24</v>
      </c>
      <c r="C13" s="9" t="s">
        <v>25</v>
      </c>
    </row>
    <row r="14"/>
    <row r="15" ht="24" customHeight="true">
      <c r="A15" s="3" t="s">
        <v>26</v>
      </c>
    </row>
    <row r="16" ht="28" customHeight="true">
      <c r="A16" s="5" t="s">
        <v>27</v>
      </c>
      <c r="B16" s="5" t="s">
        <v>28</v>
      </c>
      <c r="C16" s="5" t="s">
        <v>29</v>
      </c>
    </row>
    <row r="17" ht="21" customHeight="true">
      <c r="A17" s="10" t="s">
        <v>30</v>
      </c>
      <c r="B17" s="11" t="s">
        <v>31</v>
      </c>
      <c r="C17" s="10" t="s">
        <v>32</v>
      </c>
    </row>
    <row r="18" ht="21" customHeight="true">
      <c r="A18" s="10" t="s">
        <v>33</v>
      </c>
      <c r="B18" s="12" t="s">
        <v>34</v>
      </c>
      <c r="C18" s="10" t="s">
        <v>35</v>
      </c>
    </row>
    <row r="19" ht="21" customHeight="true">
      <c r="A19" s="10" t="s">
        <v>36</v>
      </c>
      <c r="B19" s="10" t="s">
        <v>37</v>
      </c>
      <c r="C19" s="10" t="s">
        <v>38</v>
      </c>
    </row>
    <row r="20"/>
    <row r="21" ht="24" customHeight="true">
      <c r="A21" s="3" t="s">
        <v>39</v>
      </c>
    </row>
    <row r="22" ht="28" customHeight="true">
      <c r="A22" s="5" t="s">
        <v>40</v>
      </c>
      <c r="B22" s="5" t="s">
        <v>41</v>
      </c>
      <c r="C22" s="5" t="s">
        <v>42</v>
      </c>
    </row>
    <row r="23" ht="21" customHeight="true">
      <c r="A23" s="10" t="s">
        <v>43</v>
      </c>
      <c r="B23" s="10" t="s">
        <v>44</v>
      </c>
      <c r="C23" s="10" t="s">
        <v>45</v>
      </c>
    </row>
    <row r="24" ht="21" customHeight="true">
      <c r="A24" s="10" t="s">
        <v>46</v>
      </c>
      <c r="B24" s="10" t="s">
        <v>47</v>
      </c>
      <c r="C24" s="10" t="s">
        <v>48</v>
      </c>
    </row>
    <row r="25" ht="21" customHeight="true">
      <c r="A25" s="10" t="s">
        <v>49</v>
      </c>
      <c r="B25" s="10" t="s">
        <v>50</v>
      </c>
      <c r="C25" s="10" t="s">
        <v>51</v>
      </c>
    </row>
    <row r="26" ht="21" customHeight="true">
      <c r="A26" s="10" t="s">
        <v>52</v>
      </c>
      <c r="B26" s="10" t="s">
        <v>53</v>
      </c>
      <c r="C26" s="10" t="s">
        <v>54</v>
      </c>
    </row>
    <row r="27" ht="21" customHeight="true">
      <c r="A27" s="10" t="s">
        <v>55</v>
      </c>
      <c r="B27" s="10" t="s">
        <v>56</v>
      </c>
      <c r="C27" s="10" t="s">
        <v>57</v>
      </c>
    </row>
    <row r="28"/>
    <row r="29" ht="24" customHeight="true">
      <c r="A29" s="3" t="s">
        <v>58</v>
      </c>
    </row>
    <row r="30" ht="32" customHeight="true">
      <c r="A30" s="4" t="s">
        <v>59</v>
      </c>
    </row>
    <row r="31" ht="32" customHeight="true"/>
  </sheetData>
  <mergeCells count="9">
    <mergeCell ref="A4:H4"/>
    <mergeCell ref="A21:H21"/>
    <mergeCell ref="A15:H15"/>
    <mergeCell ref="A29:H29"/>
    <mergeCell ref="A2:H2"/>
    <mergeCell ref="A1:H1"/>
    <mergeCell ref="A30:H31"/>
    <mergeCell ref="A5:H6"/>
    <mergeCell ref="A8:H8"/>
  </mergeCells>
  <conditionalFormatting sqref="B23:B27">
    <cfRule type="expression" dxfId="0" priority="1">
      <formula>B23="極めて高いリスク"</formula>
    </cfRule>
    <cfRule type="expression" dxfId="1" priority="2">
      <formula>B23="Κρίσιμηなリスク"</formula>
    </cfRule>
    <cfRule type="expression" dxfId="2" priority="3">
      <formula>B23="中程度のリスク"</formula>
    </cfRule>
    <cfRule type="expression" dxfId="3" priority="4">
      <formula>B23="注意が必要なリスク"</formula>
    </cfRule>
    <cfRule type="expression" dxfId="4" priority="5">
      <formula>B23="許容可能なリスク"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14"/>
  <sheetViews>
    <sheetView showGridLines="true" zoomScale="90" workbookViewId="0">
      <pane activePane="bottomLeft" state="frozen" topLeftCell="A8" ySplit="7"/>
      <selection activeCell="A1" pane="bottomLeft" sqref="A1"/>
    </sheetView>
  </sheetViews>
  <sheetFormatPr baseColWidth="8" defaultRowHeight="15"/>
  <cols>
    <col customWidth="true" max="1" min="1" width="32"/>
    <col customWidth="true" max="3" min="2" width="13"/>
    <col customWidth="true" max="5" min="4" width="20"/>
    <col customWidth="true" max="6" min="6" width="13"/>
    <col customWidth="true" max="7" min="7" width="18"/>
    <col customWidth="true" max="9" min="8" width="13"/>
    <col customWidth="true" max="10" min="10" width="10"/>
  </cols>
  <sheetData>
    <row r="1" ht="38" customHeight="true">
      <c r="A1" s="1" t="s">
        <v>0</v>
      </c>
    </row>
    <row r="2" ht="28" customHeight="true">
      <c r="A2" s="2" t="s">
        <v>60</v>
      </c>
    </row>
    <row r="3" ht="26" customHeight="true">
      <c r="A3" s="13" t="s">
        <v>61</v>
      </c>
      <c r="D3" s="13" t="s">
        <v>62</v>
      </c>
      <c r="G3" s="13" t="s">
        <v>63</v>
      </c>
    </row>
    <row r="4" ht="26" customHeight="true">
      <c r="A4" s="14">
        <f>COUNTA('Αξιολόγηση Κινδύνων'!C:C)-1</f>
      </c>
      <c r="D4" s="14">
        <f>COUNTIF('Αξιολόγηση Κινδύνων'!J:J,"極めて高いリスク")+COUNTIF('Αξιολόγηση Κινδύνων'!J:J,"Κρίσιμηなリスク")+COUNTIF('Αξιολόγηση Κινδύνων'!J:J,"中程度のリスク")</f>
      </c>
      <c r="G4" s="14">
        <f>COUNTIF('Αξιολόγηση Κινδύνων'!M:M,"未着手")+COUNTIF('Αξιολόγηση Κινδύνων'!M:M,"進行中")</f>
      </c>
    </row>
    <row r="5" ht="26" customHeight="true">
      <c r="A5" s="15" t="s">
        <v>64</v>
      </c>
      <c r="D5" s="15" t="s">
        <v>65</v>
      </c>
      <c r="G5" s="15" t="s">
        <v>66</v>
      </c>
    </row>
    <row r="6"/>
    <row r="7"/>
    <row r="8" ht="24" customHeight="true">
      <c r="A8" s="3" t="s">
        <v>67</v>
      </c>
      <c r="E8" s="3" t="s">
        <v>68</v>
      </c>
    </row>
    <row r="9" ht="28" customHeight="true">
      <c r="A9" s="5" t="s">
        <v>41</v>
      </c>
      <c r="B9" s="5" t="s">
        <v>69</v>
      </c>
      <c r="C9" s="5" t="s">
        <v>70</v>
      </c>
      <c r="E9" s="5" t="s">
        <v>71</v>
      </c>
      <c r="F9" s="5" t="s">
        <v>72</v>
      </c>
      <c r="G9" s="5" t="s">
        <v>73</v>
      </c>
      <c r="H9" s="5" t="s">
        <v>74</v>
      </c>
      <c r="I9" s="5" t="s">
        <v>75</v>
      </c>
    </row>
    <row r="10" ht="21" customHeight="true">
      <c r="A10" s="16" t="s">
        <v>44</v>
      </c>
      <c r="B10" s="17">
        <f>COUNTIF('Αξιολόγηση Κινδύνων'!J:J,A10)</f>
      </c>
      <c r="C10" s="18">
        <f>IF(SUM($B$10:$B$14)=0,"",B10/SUM($B$10:$B$14))</f>
      </c>
      <c r="E10" s="16" t="s">
        <v>76</v>
      </c>
      <c r="F10" s="17">
        <f>COUNTIF('Αξιολόγηση Κινδύνων'!E:E,E10)</f>
      </c>
      <c r="G10" s="17">
        <f>COUNTIFS('Αξιολόγηση Κινδύνων'!E:E,E10,'Αξιολόγηση Κινδύνων'!J:J,"極めて高いリスク")+COUNTIFS('Αξιολόγηση Κινδύνων'!E:E,E10,'Αξιολόγηση Κινδύνων'!J:J,"Κρίσιμηなリスク")+COUNTIFS('Αξιολόγηση Κινδύνων'!E:E,E10,'Αξιολόγηση Κινδύνων'!J:J,"中程度のリスク")</f>
      </c>
      <c r="H10" s="17">
        <f>COUNTIFS('Αξιολόγηση Κινδύνων'!E:E,E10,'Αξιολόγηση Κινδύνων'!M:M,"未着手")+COUNTIFS('Αξιολόγηση Κινδύνων'!E:E,E10,'Αξιολόγηση Κινδύνων'!M:M,"進行中")</f>
      </c>
      <c r="I10" s="19">
        <f>IFERROR(MAXIFS('Αξιολόγηση Κινδύνων'!I:I,'Αξιολόγηση Κινδύνων'!E:E,E10),"")</f>
      </c>
    </row>
    <row r="11" ht="21" customHeight="true">
      <c r="A11" s="10" t="s">
        <v>47</v>
      </c>
      <c r="B11" s="20">
        <f>COUNTIF('Αξιολόγηση Κινδύνων'!J:J,A11)</f>
      </c>
      <c r="C11" s="21">
        <f>IF(SUM($B$10:$B$14)=0,"",B11/SUM($B$10:$B$14))</f>
      </c>
      <c r="E11" s="10" t="s">
        <v>77</v>
      </c>
      <c r="F11" s="20">
        <f>COUNTIF('Αξιολόγηση Κινδύνων'!E:E,E11)</f>
      </c>
      <c r="G11" s="20">
        <f>COUNTIFS('Αξιολόγηση Κινδύνων'!E:E,E11,'Αξιολόγηση Κινδύνων'!J:J,"極めて高いリスク")+COUNTIFS('Αξιολόγηση Κινδύνων'!E:E,E11,'Αξιολόγηση Κινδύνων'!J:J,"Κρίσιμηなリスク")+COUNTIFS('Αξιολόγηση Κινδύνων'!E:E,E11,'Αξιολόγηση Κινδύνων'!J:J,"中程度のリスク")</f>
      </c>
      <c r="H11" s="20">
        <f>COUNTIFS('Αξιολόγηση Κινδύνων'!E:E,E11,'Αξιολόγηση Κινδύνων'!M:M,"未着手")+COUNTIFS('Αξιολόγηση Κινδύνων'!E:E,E11,'Αξιολόγηση Κινδύνων'!M:M,"進行中")</f>
      </c>
      <c r="I11" s="22">
        <f>IFERROR(MAXIFS('Αξιολόγηση Κινδύνων'!I:I,'Αξιολόγηση Κινδύνων'!E:E,E11),"")</f>
      </c>
    </row>
    <row r="12" ht="21" customHeight="true">
      <c r="A12" s="16" t="s">
        <v>50</v>
      </c>
      <c r="B12" s="17">
        <f>COUNTIF('Αξιολόγηση Κινδύνων'!J:J,A12)</f>
      </c>
      <c r="C12" s="18">
        <f>IF(SUM($B$10:$B$14)=0,"",B12/SUM($B$10:$B$14))</f>
      </c>
      <c r="E12" s="16" t="s">
        <v>78</v>
      </c>
      <c r="F12" s="17">
        <f>COUNTIF('Αξιολόγηση Κινδύνων'!E:E,E12)</f>
      </c>
      <c r="G12" s="17">
        <f>COUNTIFS('Αξιολόγηση Κινδύνων'!E:E,E12,'Αξιολόγηση Κινδύνων'!J:J,"極めて高いリスク")+COUNTIFS('Αξιολόγηση Κινδύνων'!E:E,E12,'Αξιολόγηση Κινδύνων'!J:J,"Κρίσιμηなリスク")+COUNTIFS('Αξιολόγηση Κινδύνων'!E:E,E12,'Αξιολόγηση Κινδύνων'!J:J,"中程度のリスク")</f>
      </c>
      <c r="H12" s="17">
        <f>COUNTIFS('Αξιολόγηση Κινδύνων'!E:E,E12,'Αξιολόγηση Κινδύνων'!M:M,"未着手")+COUNTIFS('Αξιολόγηση Κινδύνων'!E:E,E12,'Αξιολόγηση Κινδύνων'!M:M,"進行中")</f>
      </c>
      <c r="I12" s="19">
        <f>IFERROR(MAXIFS('Αξιολόγηση Κινδύνων'!I:I,'Αξιολόγηση Κινδύνων'!E:E,E12),"")</f>
      </c>
    </row>
    <row r="13" ht="21" customHeight="true">
      <c r="A13" s="10" t="s">
        <v>53</v>
      </c>
      <c r="B13" s="20">
        <f>COUNTIF('Αξιολόγηση Κινδύνων'!J:J,A13)</f>
      </c>
      <c r="C13" s="21">
        <f>IF(SUM($B$10:$B$14)=0,"",B13/SUM($B$10:$B$14))</f>
      </c>
      <c r="E13" s="10" t="s">
        <v>79</v>
      </c>
      <c r="F13" s="20">
        <f>COUNTIF('Αξιολόγηση Κινδύνων'!E:E,E13)</f>
      </c>
      <c r="G13" s="20">
        <f>COUNTIFS('Αξιολόγηση Κινδύνων'!E:E,E13,'Αξιολόγηση Κινδύνων'!J:J,"極めて高いリスク")+COUNTIFS('Αξιολόγηση Κινδύνων'!E:E,E13,'Αξιολόγηση Κινδύνων'!J:J,"Κρίσιμηなリスク")+COUNTIFS('Αξιολόγηση Κινδύνων'!E:E,E13,'Αξιολόγηση Κινδύνων'!J:J,"中程度のリスク")</f>
      </c>
      <c r="H13" s="20">
        <f>COUNTIFS('Αξιολόγηση Κινδύνων'!E:E,E13,'Αξιολόγηση Κινδύνων'!M:M,"未着手")+COUNTIFS('Αξιολόγηση Κινδύνων'!E:E,E13,'Αξιολόγηση Κινδύνων'!M:M,"進行中")</f>
      </c>
      <c r="I13" s="22">
        <f>IFERROR(MAXIFS('Αξιολόγηση Κινδύνων'!I:I,'Αξιολόγηση Κινδύνων'!E:E,E13),"")</f>
      </c>
    </row>
    <row r="14" ht="21" customHeight="true">
      <c r="A14" s="16" t="s">
        <v>56</v>
      </c>
      <c r="B14" s="17">
        <f>COUNTIF('Αξιολόγηση Κινδύνων'!J:J,A14)</f>
      </c>
      <c r="C14" s="18">
        <f>IF(SUM($B$10:$B$14)=0,"",B14/SUM($B$10:$B$14))</f>
      </c>
      <c r="E14" s="16" t="s">
        <v>80</v>
      </c>
      <c r="F14" s="17">
        <f>COUNTIF('Αξιολόγηση Κινδύνων'!E:E,E14)</f>
      </c>
      <c r="G14" s="17">
        <f>COUNTIFS('Αξιολόγηση Κινδύνων'!E:E,E14,'Αξιολόγηση Κινδύνων'!J:J,"極めて高いリスク")+COUNTIFS('Αξιολόγηση Κινδύνων'!E:E,E14,'Αξιολόγηση Κινδύνων'!J:J,"Κρίσιμηなリスク")+COUNTIFS('Αξιολόγηση Κινδύνων'!E:E,E14,'Αξιολόγηση Κινδύνων'!J:J,"中程度のリスク")</f>
      </c>
      <c r="H14" s="17">
        <f>COUNTIFS('Αξιολόγηση Κινδύνων'!E:E,E14,'Αξιολόγηση Κινδύνων'!M:M,"未着手")+COUNTIFS('Αξιολόγηση Κινδύνων'!E:E,E14,'Αξιολόγηση Κινδύνων'!M:M,"進行中")</f>
      </c>
      <c r="I14" s="19">
        <f>IFERROR(MAXIFS('Αξιολόγηση Κινδύνων'!I:I,'Αξιολόγηση Κινδύνων'!E:E,E14),"")</f>
      </c>
    </row>
  </sheetData>
  <mergeCells count="13">
    <mergeCell ref="A1:J1"/>
    <mergeCell ref="E8:I8"/>
    <mergeCell ref="D5:F5"/>
    <mergeCell ref="A5:C5"/>
    <mergeCell ref="G5:I5"/>
    <mergeCell ref="A8:C8"/>
    <mergeCell ref="D4:F4"/>
    <mergeCell ref="D3:F3"/>
    <mergeCell ref="A3:C3"/>
    <mergeCell ref="G3:I3"/>
    <mergeCell ref="G4:I4"/>
    <mergeCell ref="A2:J2"/>
    <mergeCell ref="A4:C4"/>
  </mergeCells>
  <conditionalFormatting sqref="A10:A14">
    <cfRule type="expression" dxfId="0" priority="1">
      <formula>A10="極めて高いリスク"</formula>
    </cfRule>
    <cfRule type="expression" dxfId="1" priority="2">
      <formula>A10="Κρίσιμηなリスク"</formula>
    </cfRule>
    <cfRule type="expression" dxfId="2" priority="3">
      <formula>A10="中程度のリスク"</formula>
    </cfRule>
    <cfRule type="expression" dxfId="3" priority="4">
      <formula>A10="注意が必要なリスク"</formula>
    </cfRule>
    <cfRule type="expression" dxfId="4" priority="5">
      <formula>A10="許容可能なリスク"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M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8"/>
    <col customWidth="true" max="2" min="2" width="14"/>
    <col customWidth="true" max="3" min="3" width="24"/>
    <col customWidth="true" max="4" min="4" width="35"/>
    <col customWidth="true" max="5" min="5" width="14"/>
    <col customWidth="true" max="6" min="6" width="15"/>
    <col customWidth="true" max="7" min="7" width="14"/>
    <col customWidth="true" max="8" min="8" width="17"/>
    <col customWidth="true" max="9" min="9" width="13"/>
    <col customWidth="true" max="10" min="10" width="20"/>
    <col customWidth="true" max="12" min="11" width="42"/>
    <col customWidth="true" max="13" min="13" width="18"/>
  </cols>
  <sheetData>
    <row r="1" ht="38" customHeight="true">
      <c r="A1" s="1" t="s">
        <v>190</v>
      </c>
    </row>
    <row r="2" ht="28" customHeight="true">
      <c r="A2" s="2" t="s">
        <v>81</v>
      </c>
    </row>
    <row r="3"/>
    <row r="4"/>
    <row r="5" ht="28" customHeight="true">
      <c r="A5" s="5" t="s">
        <v>82</v>
      </c>
      <c r="B5" s="5" t="s">
        <v>83</v>
      </c>
      <c r="C5" s="5" t="s">
        <v>84</v>
      </c>
      <c r="D5" s="5" t="s">
        <v>85</v>
      </c>
      <c r="E5" s="5" t="s">
        <v>71</v>
      </c>
      <c r="F5" s="5" t="s">
        <v>1</v>
      </c>
      <c r="G5" s="5" t="s">
        <v>2</v>
      </c>
      <c r="H5" s="5" t="s">
        <v>3</v>
      </c>
      <c r="I5" s="5" t="s">
        <v>86</v>
      </c>
      <c r="J5" s="5" t="s">
        <v>41</v>
      </c>
      <c r="K5" s="5" t="s">
        <v>42</v>
      </c>
      <c r="L5" s="5" t="s">
        <v>87</v>
      </c>
      <c r="M5" s="5" t="s">
        <v>88</v>
      </c>
    </row>
    <row r="6" ht="21" customHeight="true">
      <c r="A6" s="23" t="n">
        <v>1</v>
      </c>
      <c r="B6" s="24" t="s">
        <v>89</v>
      </c>
      <c r="C6" s="25" t="s">
        <v>90</v>
      </c>
      <c r="D6" s="25" t="s">
        <v>91</v>
      </c>
      <c r="E6" s="26" t="s">
        <v>76</v>
      </c>
      <c r="F6" s="27" t="n">
        <v>6</v>
      </c>
      <c r="G6" s="27" t="n">
        <v>6</v>
      </c>
      <c r="H6" s="27" t="n">
        <v>15</v>
      </c>
      <c r="I6" s="28">
        <f>IF(OR(ISBLANK(F6),ISBLANK(G6),ISBLANK(H6)),"",F6*G6*H6)</f>
      </c>
      <c r="J6" s="29">
        <f>IF(OR(ISBLANK(I6),I6=""),"",VLOOKUP(I6,'Ρυθμίσεις'!$A$18:$D$22,3,TRUE))</f>
      </c>
      <c r="K6" s="9">
        <f>IF(OR(ISBLANK(I6),I6=""),"",VLOOKUP(I6,'Ρυθμίσεις'!$A$18:$D$22,4,TRUE))</f>
      </c>
      <c r="L6" s="25" t="s">
        <v>92</v>
      </c>
      <c r="M6" s="26" t="s">
        <v>93</v>
      </c>
    </row>
    <row r="7" ht="21" customHeight="true">
      <c r="A7" s="29" t="n">
        <v>2</v>
      </c>
      <c r="B7" s="24" t="s">
        <v>94</v>
      </c>
      <c r="C7" s="25" t="s">
        <v>95</v>
      </c>
      <c r="D7" s="25" t="s">
        <v>96</v>
      </c>
      <c r="E7" s="26" t="s">
        <v>78</v>
      </c>
      <c r="F7" s="27" t="n">
        <v>3</v>
      </c>
      <c r="G7" s="27" t="n">
        <v>3</v>
      </c>
      <c r="H7" s="27" t="n">
        <v>15</v>
      </c>
      <c r="I7" s="28">
        <f>IF(OR(ISBLANK(F7),ISBLANK(G7),ISBLANK(H7)),"",F7*G7*H7)</f>
      </c>
      <c r="J7" s="29">
        <f>IF(OR(ISBLANK(I7),I7=""),"",VLOOKUP(I7,'Ρυθμίσεις'!$A$18:$D$22,3,TRUE))</f>
      </c>
      <c r="K7" s="9">
        <f>IF(OR(ISBLANK(I7),I7=""),"",VLOOKUP(I7,'Ρυθμίσεις'!$A$18:$D$22,4,TRUE))</f>
      </c>
      <c r="L7" s="25" t="s">
        <v>97</v>
      </c>
      <c r="M7" s="26" t="s">
        <v>98</v>
      </c>
    </row>
    <row r="8" ht="21" customHeight="true">
      <c r="A8" s="23" t="n">
        <v>3</v>
      </c>
      <c r="B8" s="24" t="s">
        <v>99</v>
      </c>
      <c r="C8" s="25" t="s">
        <v>100</v>
      </c>
      <c r="D8" s="25" t="s">
        <v>101</v>
      </c>
      <c r="E8" s="26" t="s">
        <v>80</v>
      </c>
      <c r="F8" s="27" t="n">
        <v>6</v>
      </c>
      <c r="G8" s="27" t="n">
        <v>6</v>
      </c>
      <c r="H8" s="27" t="n">
        <v>7</v>
      </c>
      <c r="I8" s="28">
        <f>IF(OR(ISBLANK(F8),ISBLANK(G8),ISBLANK(H8)),"",F8*G8*H8)</f>
      </c>
      <c r="J8" s="29">
        <f>IF(OR(ISBLANK(I8),I8=""),"",VLOOKUP(I8,'Ρυθμίσεις'!$A$18:$D$22,3,TRUE))</f>
      </c>
      <c r="K8" s="9">
        <f>IF(OR(ISBLANK(I8),I8=""),"",VLOOKUP(I8,'Ρυθμίσεις'!$A$18:$D$22,4,TRUE))</f>
      </c>
      <c r="L8" s="25" t="s">
        <v>102</v>
      </c>
      <c r="M8" s="26" t="s">
        <v>93</v>
      </c>
    </row>
    <row r="9" ht="21" customHeight="true">
      <c r="A9" s="29" t="n">
        <v>4</v>
      </c>
      <c r="B9" s="24" t="s">
        <v>103</v>
      </c>
      <c r="C9" s="25" t="s">
        <v>104</v>
      </c>
      <c r="D9" s="25" t="s">
        <v>105</v>
      </c>
      <c r="E9" s="26" t="s">
        <v>77</v>
      </c>
      <c r="F9" s="27" t="n">
        <v>1</v>
      </c>
      <c r="G9" s="27" t="n">
        <v>2</v>
      </c>
      <c r="H9" s="27" t="n">
        <v>3</v>
      </c>
      <c r="I9" s="28">
        <f>IF(OR(ISBLANK(F9),ISBLANK(G9),ISBLANK(H9)),"",F9*G9*H9)</f>
      </c>
      <c r="J9" s="29">
        <f>IF(OR(ISBLANK(I9),I9=""),"",VLOOKUP(I9,'Ρυθμίσεις'!$A$18:$D$22,3,TRUE))</f>
      </c>
      <c r="K9" s="9">
        <f>IF(OR(ISBLANK(I9),I9=""),"",VLOOKUP(I9,'Ρυθμίσεις'!$A$18:$D$22,4,TRUE))</f>
      </c>
      <c r="L9" s="25" t="s">
        <v>106</v>
      </c>
      <c r="M9" s="26" t="s">
        <v>107</v>
      </c>
    </row>
    <row r="10" ht="21" customHeight="true">
      <c r="A10" s="23" t="n"/>
      <c r="B10" s="24" t="n"/>
      <c r="C10" s="25" t="n"/>
      <c r="D10" s="25" t="n"/>
      <c r="E10" s="26" t="n"/>
      <c r="F10" s="27" t="n"/>
      <c r="G10" s="27" t="n"/>
      <c r="H10" s="27" t="n"/>
      <c r="I10" s="28">
        <f>IF(OR(ISBLANK(F10),ISBLANK(G10),ISBLANK(H10)),"",F10*G10*H10)</f>
      </c>
      <c r="J10" s="29">
        <f>IF(OR(ISBLANK(I10),I10=""),"",VLOOKUP(I10,'Ρυθμίσεις'!$A$18:$D$22,3,TRUE))</f>
      </c>
      <c r="K10" s="9">
        <f>IF(OR(ISBLANK(I10),I10=""),"",VLOOKUP(I10,'Ρυθμίσεις'!$A$18:$D$22,4,TRUE))</f>
      </c>
      <c r="L10" s="25" t="n"/>
      <c r="M10" s="26" t="n"/>
    </row>
    <row r="11" ht="21" customHeight="true">
      <c r="A11" s="29" t="n"/>
      <c r="B11" s="24" t="n"/>
      <c r="C11" s="25" t="n"/>
      <c r="D11" s="25" t="n"/>
      <c r="E11" s="26" t="n"/>
      <c r="F11" s="27" t="n"/>
      <c r="G11" s="27" t="n"/>
      <c r="H11" s="27" t="n"/>
      <c r="I11" s="28">
        <f>IF(OR(ISBLANK(F11),ISBLANK(G11),ISBLANK(H11)),"",F11*G11*H11)</f>
      </c>
      <c r="J11" s="29">
        <f>IF(OR(ISBLANK(I11),I11=""),"",VLOOKUP(I11,'Ρυθμίσεις'!$A$18:$D$22,3,TRUE))</f>
      </c>
      <c r="K11" s="9">
        <f>IF(OR(ISBLANK(I11),I11=""),"",VLOOKUP(I11,'Ρυθμίσεις'!$A$18:$D$22,4,TRUE))</f>
      </c>
      <c r="L11" s="25" t="n"/>
      <c r="M11" s="26" t="n"/>
    </row>
    <row r="12" ht="21" customHeight="true">
      <c r="A12" s="23" t="n"/>
      <c r="B12" s="24" t="n"/>
      <c r="C12" s="25" t="n"/>
      <c r="D12" s="25" t="n"/>
      <c r="E12" s="26" t="n"/>
      <c r="F12" s="27" t="n"/>
      <c r="G12" s="27" t="n"/>
      <c r="H12" s="27" t="n"/>
      <c r="I12" s="28">
        <f>IF(OR(ISBLANK(F12),ISBLANK(G12),ISBLANK(H12)),"",F12*G12*H12)</f>
      </c>
      <c r="J12" s="29">
        <f>IF(OR(ISBLANK(I12),I12=""),"",VLOOKUP(I12,'Ρυθμίσεις'!$A$18:$D$22,3,TRUE))</f>
      </c>
      <c r="K12" s="9">
        <f>IF(OR(ISBLANK(I12),I12=""),"",VLOOKUP(I12,'Ρυθμίσεις'!$A$18:$D$22,4,TRUE))</f>
      </c>
      <c r="L12" s="25" t="n"/>
      <c r="M12" s="26" t="n"/>
    </row>
    <row r="13" ht="21" customHeight="true">
      <c r="A13" s="29" t="n"/>
      <c r="B13" s="24" t="n"/>
      <c r="C13" s="25" t="n"/>
      <c r="D13" s="25" t="n"/>
      <c r="E13" s="26" t="n"/>
      <c r="F13" s="27" t="n"/>
      <c r="G13" s="27" t="n"/>
      <c r="H13" s="27" t="n"/>
      <c r="I13" s="28">
        <f>IF(OR(ISBLANK(F13),ISBLANK(G13),ISBLANK(H13)),"",F13*G13*H13)</f>
      </c>
      <c r="J13" s="29">
        <f>IF(OR(ISBLANK(I13),I13=""),"",VLOOKUP(I13,'Ρυθμίσεις'!$A$18:$D$22,3,TRUE))</f>
      </c>
      <c r="K13" s="9">
        <f>IF(OR(ISBLANK(I13),I13=""),"",VLOOKUP(I13,'Ρυθμίσεις'!$A$18:$D$22,4,TRUE))</f>
      </c>
      <c r="L13" s="25" t="n"/>
      <c r="M13" s="26" t="n"/>
    </row>
    <row r="14" ht="21" customHeight="true">
      <c r="A14" s="23" t="n"/>
      <c r="B14" s="24" t="n"/>
      <c r="C14" s="25" t="n"/>
      <c r="D14" s="25" t="n"/>
      <c r="E14" s="26" t="n"/>
      <c r="F14" s="27" t="n"/>
      <c r="G14" s="27" t="n"/>
      <c r="H14" s="27" t="n"/>
      <c r="I14" s="28">
        <f>IF(OR(ISBLANK(F14),ISBLANK(G14),ISBLANK(H14)),"",F14*G14*H14)</f>
      </c>
      <c r="J14" s="29">
        <f>IF(OR(ISBLANK(I14),I14=""),"",VLOOKUP(I14,'Ρυθμίσεις'!$A$18:$D$22,3,TRUE))</f>
      </c>
      <c r="K14" s="9">
        <f>IF(OR(ISBLANK(I14),I14=""),"",VLOOKUP(I14,'Ρυθμίσεις'!$A$18:$D$22,4,TRUE))</f>
      </c>
      <c r="L14" s="25" t="n"/>
      <c r="M14" s="26" t="n"/>
    </row>
    <row r="15" ht="21" customHeight="true">
      <c r="A15" s="29" t="n"/>
      <c r="B15" s="24" t="n"/>
      <c r="C15" s="25" t="n"/>
      <c r="D15" s="25" t="n"/>
      <c r="E15" s="26" t="n"/>
      <c r="F15" s="27" t="n"/>
      <c r="G15" s="27" t="n"/>
      <c r="H15" s="27" t="n"/>
      <c r="I15" s="28">
        <f>IF(OR(ISBLANK(F15),ISBLANK(G15),ISBLANK(H15)),"",F15*G15*H15)</f>
      </c>
      <c r="J15" s="29">
        <f>IF(OR(ISBLANK(I15),I15=""),"",VLOOKUP(I15,'Ρυθμίσεις'!$A$18:$D$22,3,TRUE))</f>
      </c>
      <c r="K15" s="9">
        <f>IF(OR(ISBLANK(I15),I15=""),"",VLOOKUP(I15,'Ρυθμίσεις'!$A$18:$D$22,4,TRUE))</f>
      </c>
      <c r="L15" s="25" t="n"/>
      <c r="M15" s="26" t="n"/>
    </row>
    <row r="16" ht="21" customHeight="true">
      <c r="A16" s="23" t="n"/>
      <c r="B16" s="24" t="n"/>
      <c r="C16" s="25" t="n"/>
      <c r="D16" s="25" t="n"/>
      <c r="E16" s="26" t="n"/>
      <c r="F16" s="27" t="n"/>
      <c r="G16" s="27" t="n"/>
      <c r="H16" s="27" t="n"/>
      <c r="I16" s="28">
        <f>IF(OR(ISBLANK(F16),ISBLANK(G16),ISBLANK(H16)),"",F16*G16*H16)</f>
      </c>
      <c r="J16" s="29">
        <f>IF(OR(ISBLANK(I16),I16=""),"",VLOOKUP(I16,'Ρυθμίσεις'!$A$18:$D$22,3,TRUE))</f>
      </c>
      <c r="K16" s="9">
        <f>IF(OR(ISBLANK(I16),I16=""),"",VLOOKUP(I16,'Ρυθμίσεις'!$A$18:$D$22,4,TRUE))</f>
      </c>
      <c r="L16" s="25" t="n"/>
      <c r="M16" s="26" t="n"/>
    </row>
    <row r="17" ht="21" customHeight="true">
      <c r="A17" s="29" t="n"/>
      <c r="B17" s="24" t="n"/>
      <c r="C17" s="25" t="n"/>
      <c r="D17" s="25" t="n"/>
      <c r="E17" s="26" t="n"/>
      <c r="F17" s="27" t="n"/>
      <c r="G17" s="27" t="n"/>
      <c r="H17" s="27" t="n"/>
      <c r="I17" s="28">
        <f>IF(OR(ISBLANK(F17),ISBLANK(G17),ISBLANK(H17)),"",F17*G17*H17)</f>
      </c>
      <c r="J17" s="29">
        <f>IF(OR(ISBLANK(I17),I17=""),"",VLOOKUP(I17,'Ρυθμίσεις'!$A$18:$D$22,3,TRUE))</f>
      </c>
      <c r="K17" s="9">
        <f>IF(OR(ISBLANK(I17),I17=""),"",VLOOKUP(I17,'Ρυθμίσεις'!$A$18:$D$22,4,TRUE))</f>
      </c>
      <c r="L17" s="25" t="n"/>
      <c r="M17" s="26" t="n"/>
    </row>
    <row r="18" ht="21" customHeight="true">
      <c r="A18" s="23" t="n"/>
      <c r="B18" s="24" t="n"/>
      <c r="C18" s="25" t="n"/>
      <c r="D18" s="25" t="n"/>
      <c r="E18" s="26" t="n"/>
      <c r="F18" s="27" t="n"/>
      <c r="G18" s="27" t="n"/>
      <c r="H18" s="27" t="n"/>
      <c r="I18" s="28">
        <f>IF(OR(ISBLANK(F18),ISBLANK(G18),ISBLANK(H18)),"",F18*G18*H18)</f>
      </c>
      <c r="J18" s="29">
        <f>IF(OR(ISBLANK(I18),I18=""),"",VLOOKUP(I18,'Ρυθμίσεις'!$A$18:$D$22,3,TRUE))</f>
      </c>
      <c r="K18" s="9">
        <f>IF(OR(ISBLANK(I18),I18=""),"",VLOOKUP(I18,'Ρυθμίσεις'!$A$18:$D$22,4,TRUE))</f>
      </c>
      <c r="L18" s="25" t="n"/>
      <c r="M18" s="26" t="n"/>
    </row>
    <row r="19" ht="21" customHeight="true">
      <c r="A19" s="29" t="n"/>
      <c r="B19" s="24" t="n"/>
      <c r="C19" s="25" t="n"/>
      <c r="D19" s="25" t="n"/>
      <c r="E19" s="26" t="n"/>
      <c r="F19" s="27" t="n"/>
      <c r="G19" s="27" t="n"/>
      <c r="H19" s="27" t="n"/>
      <c r="I19" s="28">
        <f>IF(OR(ISBLANK(F19),ISBLANK(G19),ISBLANK(H19)),"",F19*G19*H19)</f>
      </c>
      <c r="J19" s="29">
        <f>IF(OR(ISBLANK(I19),I19=""),"",VLOOKUP(I19,'Ρυθμίσεις'!$A$18:$D$22,3,TRUE))</f>
      </c>
      <c r="K19" s="9">
        <f>IF(OR(ISBLANK(I19),I19=""),"",VLOOKUP(I19,'Ρυθμίσεις'!$A$18:$D$22,4,TRUE))</f>
      </c>
      <c r="L19" s="25" t="n"/>
      <c r="M19" s="26" t="n"/>
    </row>
    <row r="20" ht="21" customHeight="true">
      <c r="A20" s="23" t="n"/>
      <c r="B20" s="24" t="n"/>
      <c r="C20" s="25" t="n"/>
      <c r="D20" s="25" t="n"/>
      <c r="E20" s="26" t="n"/>
      <c r="F20" s="27" t="n"/>
      <c r="G20" s="27" t="n"/>
      <c r="H20" s="27" t="n"/>
      <c r="I20" s="28">
        <f>IF(OR(ISBLANK(F20),ISBLANK(G20),ISBLANK(H20)),"",F20*G20*H20)</f>
      </c>
      <c r="J20" s="29">
        <f>IF(OR(ISBLANK(I20),I20=""),"",VLOOKUP(I20,'Ρυθμίσεις'!$A$18:$D$22,3,TRUE))</f>
      </c>
      <c r="K20" s="9">
        <f>IF(OR(ISBLANK(I20),I20=""),"",VLOOKUP(I20,'Ρυθμίσεις'!$A$18:$D$22,4,TRUE))</f>
      </c>
      <c r="L20" s="25" t="n"/>
      <c r="M20" s="26" t="n"/>
    </row>
    <row r="21" ht="21" customHeight="true">
      <c r="A21" s="29" t="n"/>
      <c r="B21" s="24" t="n"/>
      <c r="C21" s="25" t="n"/>
      <c r="D21" s="25" t="n"/>
      <c r="E21" s="26" t="n"/>
      <c r="F21" s="27" t="n"/>
      <c r="G21" s="27" t="n"/>
      <c r="H21" s="27" t="n"/>
      <c r="I21" s="28">
        <f>IF(OR(ISBLANK(F21),ISBLANK(G21),ISBLANK(H21)),"",F21*G21*H21)</f>
      </c>
      <c r="J21" s="29">
        <f>IF(OR(ISBLANK(I21),I21=""),"",VLOOKUP(I21,'Ρυθμίσεις'!$A$18:$D$22,3,TRUE))</f>
      </c>
      <c r="K21" s="9">
        <f>IF(OR(ISBLANK(I21),I21=""),"",VLOOKUP(I21,'Ρυθμίσεις'!$A$18:$D$22,4,TRUE))</f>
      </c>
      <c r="L21" s="25" t="n"/>
      <c r="M21" s="26" t="n"/>
    </row>
    <row r="22" ht="21" customHeight="true">
      <c r="A22" s="23" t="n"/>
      <c r="B22" s="24" t="n"/>
      <c r="C22" s="25" t="n"/>
      <c r="D22" s="25" t="n"/>
      <c r="E22" s="26" t="n"/>
      <c r="F22" s="27" t="n"/>
      <c r="G22" s="27" t="n"/>
      <c r="H22" s="27" t="n"/>
      <c r="I22" s="28">
        <f>IF(OR(ISBLANK(F22),ISBLANK(G22),ISBLANK(H22)),"",F22*G22*H22)</f>
      </c>
      <c r="J22" s="29">
        <f>IF(OR(ISBLANK(I22),I22=""),"",VLOOKUP(I22,'Ρυθμίσεις'!$A$18:$D$22,3,TRUE))</f>
      </c>
      <c r="K22" s="9">
        <f>IF(OR(ISBLANK(I22),I22=""),"",VLOOKUP(I22,'Ρυθμίσεις'!$A$18:$D$22,4,TRUE))</f>
      </c>
      <c r="L22" s="25" t="n"/>
      <c r="M22" s="26" t="n"/>
    </row>
    <row r="23" ht="21" customHeight="true">
      <c r="A23" s="29" t="n"/>
      <c r="B23" s="24" t="n"/>
      <c r="C23" s="25" t="n"/>
      <c r="D23" s="25" t="n"/>
      <c r="E23" s="26" t="n"/>
      <c r="F23" s="27" t="n"/>
      <c r="G23" s="27" t="n"/>
      <c r="H23" s="27" t="n"/>
      <c r="I23" s="28">
        <f>IF(OR(ISBLANK(F23),ISBLANK(G23),ISBLANK(H23)),"",F23*G23*H23)</f>
      </c>
      <c r="J23" s="29">
        <f>IF(OR(ISBLANK(I23),I23=""),"",VLOOKUP(I23,'Ρυθμίσεις'!$A$18:$D$22,3,TRUE))</f>
      </c>
      <c r="K23" s="9">
        <f>IF(OR(ISBLANK(I23),I23=""),"",VLOOKUP(I23,'Ρυθμίσεις'!$A$18:$D$22,4,TRUE))</f>
      </c>
      <c r="L23" s="25" t="n"/>
      <c r="M23" s="26" t="n"/>
    </row>
    <row r="24" ht="21" customHeight="true">
      <c r="A24" s="23" t="n"/>
      <c r="B24" s="24" t="n"/>
      <c r="C24" s="25" t="n"/>
      <c r="D24" s="25" t="n"/>
      <c r="E24" s="26" t="n"/>
      <c r="F24" s="27" t="n"/>
      <c r="G24" s="27" t="n"/>
      <c r="H24" s="27" t="n"/>
      <c r="I24" s="28">
        <f>IF(OR(ISBLANK(F24),ISBLANK(G24),ISBLANK(H24)),"",F24*G24*H24)</f>
      </c>
      <c r="J24" s="29">
        <f>IF(OR(ISBLANK(I24),I24=""),"",VLOOKUP(I24,'Ρυθμίσεις'!$A$18:$D$22,3,TRUE))</f>
      </c>
      <c r="K24" s="9">
        <f>IF(OR(ISBLANK(I24),I24=""),"",VLOOKUP(I24,'Ρυθμίσεις'!$A$18:$D$22,4,TRUE))</f>
      </c>
      <c r="L24" s="25" t="n"/>
      <c r="M24" s="26" t="n"/>
    </row>
    <row r="25" ht="21" customHeight="true">
      <c r="A25" s="29" t="n"/>
      <c r="B25" s="24" t="n"/>
      <c r="C25" s="25" t="n"/>
      <c r="D25" s="25" t="n"/>
      <c r="E25" s="26" t="n"/>
      <c r="F25" s="27" t="n"/>
      <c r="G25" s="27" t="n"/>
      <c r="H25" s="27" t="n"/>
      <c r="I25" s="28">
        <f>IF(OR(ISBLANK(F25),ISBLANK(G25),ISBLANK(H25)),"",F25*G25*H25)</f>
      </c>
      <c r="J25" s="29">
        <f>IF(OR(ISBLANK(I25),I25=""),"",VLOOKUP(I25,'Ρυθμίσεις'!$A$18:$D$22,3,TRUE))</f>
      </c>
      <c r="K25" s="9">
        <f>IF(OR(ISBLANK(I25),I25=""),"",VLOOKUP(I25,'Ρυθμίσεις'!$A$18:$D$22,4,TRUE))</f>
      </c>
      <c r="L25" s="25" t="n"/>
      <c r="M25" s="26" t="n"/>
    </row>
    <row r="26" ht="21" customHeight="true">
      <c r="A26" s="23" t="n"/>
      <c r="B26" s="24" t="n"/>
      <c r="C26" s="25" t="n"/>
      <c r="D26" s="25" t="n"/>
      <c r="E26" s="26" t="n"/>
      <c r="F26" s="27" t="n"/>
      <c r="G26" s="27" t="n"/>
      <c r="H26" s="27" t="n"/>
      <c r="I26" s="28">
        <f>IF(OR(ISBLANK(F26),ISBLANK(G26),ISBLANK(H26)),"",F26*G26*H26)</f>
      </c>
      <c r="J26" s="29">
        <f>IF(OR(ISBLANK(I26),I26=""),"",VLOOKUP(I26,'Ρυθμίσεις'!$A$18:$D$22,3,TRUE))</f>
      </c>
      <c r="K26" s="9">
        <f>IF(OR(ISBLANK(I26),I26=""),"",VLOOKUP(I26,'Ρυθμίσεις'!$A$18:$D$22,4,TRUE))</f>
      </c>
      <c r="L26" s="25" t="n"/>
      <c r="M26" s="26" t="n"/>
    </row>
    <row r="27" ht="21" customHeight="true">
      <c r="A27" s="29" t="n"/>
      <c r="B27" s="24" t="n"/>
      <c r="C27" s="25" t="n"/>
      <c r="D27" s="25" t="n"/>
      <c r="E27" s="26" t="n"/>
      <c r="F27" s="27" t="n"/>
      <c r="G27" s="27" t="n"/>
      <c r="H27" s="27" t="n"/>
      <c r="I27" s="28">
        <f>IF(OR(ISBLANK(F27),ISBLANK(G27),ISBLANK(H27)),"",F27*G27*H27)</f>
      </c>
      <c r="J27" s="29">
        <f>IF(OR(ISBLANK(I27),I27=""),"",VLOOKUP(I27,'Ρυθμίσεις'!$A$18:$D$22,3,TRUE))</f>
      </c>
      <c r="K27" s="9">
        <f>IF(OR(ISBLANK(I27),I27=""),"",VLOOKUP(I27,'Ρυθμίσεις'!$A$18:$D$22,4,TRUE))</f>
      </c>
      <c r="L27" s="25" t="n"/>
      <c r="M27" s="26" t="n"/>
    </row>
    <row r="28" ht="21" customHeight="true">
      <c r="A28" s="23" t="n"/>
      <c r="B28" s="24" t="n"/>
      <c r="C28" s="25" t="n"/>
      <c r="D28" s="25" t="n"/>
      <c r="E28" s="26" t="n"/>
      <c r="F28" s="27" t="n"/>
      <c r="G28" s="27" t="n"/>
      <c r="H28" s="27" t="n"/>
      <c r="I28" s="28">
        <f>IF(OR(ISBLANK(F28),ISBLANK(G28),ISBLANK(H28)),"",F28*G28*H28)</f>
      </c>
      <c r="J28" s="29">
        <f>IF(OR(ISBLANK(I28),I28=""),"",VLOOKUP(I28,'Ρυθμίσεις'!$A$18:$D$22,3,TRUE))</f>
      </c>
      <c r="K28" s="9">
        <f>IF(OR(ISBLANK(I28),I28=""),"",VLOOKUP(I28,'Ρυθμίσεις'!$A$18:$D$22,4,TRUE))</f>
      </c>
      <c r="L28" s="25" t="n"/>
      <c r="M28" s="26" t="n"/>
    </row>
    <row r="29" ht="21" customHeight="true">
      <c r="A29" s="29" t="n"/>
      <c r="B29" s="24" t="n"/>
      <c r="C29" s="25" t="n"/>
      <c r="D29" s="25" t="n"/>
      <c r="E29" s="26" t="n"/>
      <c r="F29" s="27" t="n"/>
      <c r="G29" s="27" t="n"/>
      <c r="H29" s="27" t="n"/>
      <c r="I29" s="28">
        <f>IF(OR(ISBLANK(F29),ISBLANK(G29),ISBLANK(H29)),"",F29*G29*H29)</f>
      </c>
      <c r="J29" s="29">
        <f>IF(OR(ISBLANK(I29),I29=""),"",VLOOKUP(I29,'Ρυθμίσεις'!$A$18:$D$22,3,TRUE))</f>
      </c>
      <c r="K29" s="9">
        <f>IF(OR(ISBLANK(I29),I29=""),"",VLOOKUP(I29,'Ρυθμίσεις'!$A$18:$D$22,4,TRUE))</f>
      </c>
      <c r="L29" s="25" t="n"/>
      <c r="M29" s="26" t="n"/>
    </row>
    <row r="30" ht="21" customHeight="true">
      <c r="A30" s="23" t="n"/>
      <c r="B30" s="24" t="n"/>
      <c r="C30" s="25" t="n"/>
      <c r="D30" s="25" t="n"/>
      <c r="E30" s="26" t="n"/>
      <c r="F30" s="27" t="n"/>
      <c r="G30" s="27" t="n"/>
      <c r="H30" s="27" t="n"/>
      <c r="I30" s="28">
        <f>IF(OR(ISBLANK(F30),ISBLANK(G30),ISBLANK(H30)),"",F30*G30*H30)</f>
      </c>
      <c r="J30" s="29">
        <f>IF(OR(ISBLANK(I30),I30=""),"",VLOOKUP(I30,'Ρυθμίσεις'!$A$18:$D$22,3,TRUE))</f>
      </c>
      <c r="K30" s="9">
        <f>IF(OR(ISBLANK(I30),I30=""),"",VLOOKUP(I30,'Ρυθμίσεις'!$A$18:$D$22,4,TRUE))</f>
      </c>
      <c r="L30" s="25" t="n"/>
      <c r="M30" s="26" t="n"/>
    </row>
    <row r="31" ht="21" customHeight="true">
      <c r="A31" s="29" t="n"/>
      <c r="B31" s="24" t="n"/>
      <c r="C31" s="25" t="n"/>
      <c r="D31" s="25" t="n"/>
      <c r="E31" s="26" t="n"/>
      <c r="F31" s="27" t="n"/>
      <c r="G31" s="27" t="n"/>
      <c r="H31" s="27" t="n"/>
      <c r="I31" s="28">
        <f>IF(OR(ISBLANK(F31),ISBLANK(G31),ISBLANK(H31)),"",F31*G31*H31)</f>
      </c>
      <c r="J31" s="29">
        <f>IF(OR(ISBLANK(I31),I31=""),"",VLOOKUP(I31,'Ρυθμίσεις'!$A$18:$D$22,3,TRUE))</f>
      </c>
      <c r="K31" s="9">
        <f>IF(OR(ISBLANK(I31),I31=""),"",VLOOKUP(I31,'Ρυθμίσεις'!$A$18:$D$22,4,TRUE))</f>
      </c>
      <c r="L31" s="25" t="n"/>
      <c r="M31" s="26" t="n"/>
    </row>
    <row r="32" ht="21" customHeight="true">
      <c r="A32" s="23" t="n"/>
      <c r="B32" s="24" t="n"/>
      <c r="C32" s="25" t="n"/>
      <c r="D32" s="25" t="n"/>
      <c r="E32" s="26" t="n"/>
      <c r="F32" s="27" t="n"/>
      <c r="G32" s="27" t="n"/>
      <c r="H32" s="27" t="n"/>
      <c r="I32" s="28">
        <f>IF(OR(ISBLANK(F32),ISBLANK(G32),ISBLANK(H32)),"",F32*G32*H32)</f>
      </c>
      <c r="J32" s="29">
        <f>IF(OR(ISBLANK(I32),I32=""),"",VLOOKUP(I32,'Ρυθμίσεις'!$A$18:$D$22,3,TRUE))</f>
      </c>
      <c r="K32" s="9">
        <f>IF(OR(ISBLANK(I32),I32=""),"",VLOOKUP(I32,'Ρυθμίσεις'!$A$18:$D$22,4,TRUE))</f>
      </c>
      <c r="L32" s="25" t="n"/>
      <c r="M32" s="26" t="n"/>
    </row>
    <row r="33" ht="21" customHeight="true">
      <c r="A33" s="29" t="n"/>
      <c r="B33" s="24" t="n"/>
      <c r="C33" s="25" t="n"/>
      <c r="D33" s="25" t="n"/>
      <c r="E33" s="26" t="n"/>
      <c r="F33" s="27" t="n"/>
      <c r="G33" s="27" t="n"/>
      <c r="H33" s="27" t="n"/>
      <c r="I33" s="28">
        <f>IF(OR(ISBLANK(F33),ISBLANK(G33),ISBLANK(H33)),"",F33*G33*H33)</f>
      </c>
      <c r="J33" s="29">
        <f>IF(OR(ISBLANK(I33),I33=""),"",VLOOKUP(I33,'Ρυθμίσεις'!$A$18:$D$22,3,TRUE))</f>
      </c>
      <c r="K33" s="9">
        <f>IF(OR(ISBLANK(I33),I33=""),"",VLOOKUP(I33,'Ρυθμίσεις'!$A$18:$D$22,4,TRUE))</f>
      </c>
      <c r="L33" s="25" t="n"/>
      <c r="M33" s="26" t="n"/>
    </row>
    <row r="34" ht="21" customHeight="true">
      <c r="A34" s="23" t="n"/>
      <c r="B34" s="24" t="n"/>
      <c r="C34" s="25" t="n"/>
      <c r="D34" s="25" t="n"/>
      <c r="E34" s="26" t="n"/>
      <c r="F34" s="27" t="n"/>
      <c r="G34" s="27" t="n"/>
      <c r="H34" s="27" t="n"/>
      <c r="I34" s="28">
        <f>IF(OR(ISBLANK(F34),ISBLANK(G34),ISBLANK(H34)),"",F34*G34*H34)</f>
      </c>
      <c r="J34" s="29">
        <f>IF(OR(ISBLANK(I34),I34=""),"",VLOOKUP(I34,'Ρυθμίσεις'!$A$18:$D$22,3,TRUE))</f>
      </c>
      <c r="K34" s="9">
        <f>IF(OR(ISBLANK(I34),I34=""),"",VLOOKUP(I34,'Ρυθμίσεις'!$A$18:$D$22,4,TRUE))</f>
      </c>
      <c r="L34" s="25" t="n"/>
      <c r="M34" s="26" t="n"/>
    </row>
    <row r="35" ht="21" customHeight="true">
      <c r="A35" s="29" t="n"/>
      <c r="B35" s="24" t="n"/>
      <c r="C35" s="25" t="n"/>
      <c r="D35" s="25" t="n"/>
      <c r="E35" s="26" t="n"/>
      <c r="F35" s="27" t="n"/>
      <c r="G35" s="27" t="n"/>
      <c r="H35" s="27" t="n"/>
      <c r="I35" s="28">
        <f>IF(OR(ISBLANK(F35),ISBLANK(G35),ISBLANK(H35)),"",F35*G35*H35)</f>
      </c>
      <c r="J35" s="29">
        <f>IF(OR(ISBLANK(I35),I35=""),"",VLOOKUP(I35,'Ρυθμίσεις'!$A$18:$D$22,3,TRUE))</f>
      </c>
      <c r="K35" s="9">
        <f>IF(OR(ISBLANK(I35),I35=""),"",VLOOKUP(I35,'Ρυθμίσεις'!$A$18:$D$22,4,TRUE))</f>
      </c>
      <c r="L35" s="25" t="n"/>
      <c r="M35" s="26" t="n"/>
    </row>
    <row r="36" ht="21" customHeight="true">
      <c r="A36" s="23" t="n"/>
      <c r="B36" s="24" t="n"/>
      <c r="C36" s="25" t="n"/>
      <c r="D36" s="25" t="n"/>
      <c r="E36" s="26" t="n"/>
      <c r="F36" s="27" t="n"/>
      <c r="G36" s="27" t="n"/>
      <c r="H36" s="27" t="n"/>
      <c r="I36" s="28">
        <f>IF(OR(ISBLANK(F36),ISBLANK(G36),ISBLANK(H36)),"",F36*G36*H36)</f>
      </c>
      <c r="J36" s="29">
        <f>IF(OR(ISBLANK(I36),I36=""),"",VLOOKUP(I36,'Ρυθμίσεις'!$A$18:$D$22,3,TRUE))</f>
      </c>
      <c r="K36" s="9">
        <f>IF(OR(ISBLANK(I36),I36=""),"",VLOOKUP(I36,'Ρυθμίσεις'!$A$18:$D$22,4,TRUE))</f>
      </c>
      <c r="L36" s="25" t="n"/>
      <c r="M36" s="26" t="n"/>
    </row>
    <row r="37" ht="21" customHeight="true">
      <c r="A37" s="29" t="n"/>
      <c r="B37" s="24" t="n"/>
      <c r="C37" s="25" t="n"/>
      <c r="D37" s="25" t="n"/>
      <c r="E37" s="26" t="n"/>
      <c r="F37" s="27" t="n"/>
      <c r="G37" s="27" t="n"/>
      <c r="H37" s="27" t="n"/>
      <c r="I37" s="28">
        <f>IF(OR(ISBLANK(F37),ISBLANK(G37),ISBLANK(H37)),"",F37*G37*H37)</f>
      </c>
      <c r="J37" s="29">
        <f>IF(OR(ISBLANK(I37),I37=""),"",VLOOKUP(I37,'Ρυθμίσεις'!$A$18:$D$22,3,TRUE))</f>
      </c>
      <c r="K37" s="9">
        <f>IF(OR(ISBLANK(I37),I37=""),"",VLOOKUP(I37,'Ρυθμίσεις'!$A$18:$D$22,4,TRUE))</f>
      </c>
      <c r="L37" s="25" t="n"/>
      <c r="M37" s="26" t="n"/>
    </row>
    <row r="38" ht="21" customHeight="true">
      <c r="A38" s="23" t="n"/>
      <c r="B38" s="24" t="n"/>
      <c r="C38" s="25" t="n"/>
      <c r="D38" s="25" t="n"/>
      <c r="E38" s="26" t="n"/>
      <c r="F38" s="27" t="n"/>
      <c r="G38" s="27" t="n"/>
      <c r="H38" s="27" t="n"/>
      <c r="I38" s="28">
        <f>IF(OR(ISBLANK(F38),ISBLANK(G38),ISBLANK(H38)),"",F38*G38*H38)</f>
      </c>
      <c r="J38" s="29">
        <f>IF(OR(ISBLANK(I38),I38=""),"",VLOOKUP(I38,'Ρυθμίσεις'!$A$18:$D$22,3,TRUE))</f>
      </c>
      <c r="K38" s="9">
        <f>IF(OR(ISBLANK(I38),I38=""),"",VLOOKUP(I38,'Ρυθμίσεις'!$A$18:$D$22,4,TRUE))</f>
      </c>
      <c r="L38" s="25" t="n"/>
      <c r="M38" s="26" t="n"/>
    </row>
    <row r="39" ht="21" customHeight="true">
      <c r="A39" s="29" t="n"/>
      <c r="B39" s="24" t="n"/>
      <c r="C39" s="25" t="n"/>
      <c r="D39" s="25" t="n"/>
      <c r="E39" s="26" t="n"/>
      <c r="F39" s="27" t="n"/>
      <c r="G39" s="27" t="n"/>
      <c r="H39" s="27" t="n"/>
      <c r="I39" s="28">
        <f>IF(OR(ISBLANK(F39),ISBLANK(G39),ISBLANK(H39)),"",F39*G39*H39)</f>
      </c>
      <c r="J39" s="29">
        <f>IF(OR(ISBLANK(I39),I39=""),"",VLOOKUP(I39,'Ρυθμίσεις'!$A$18:$D$22,3,TRUE))</f>
      </c>
      <c r="K39" s="9">
        <f>IF(OR(ISBLANK(I39),I39=""),"",VLOOKUP(I39,'Ρυθμίσεις'!$A$18:$D$22,4,TRUE))</f>
      </c>
      <c r="L39" s="25" t="n"/>
      <c r="M39" s="26" t="n"/>
    </row>
    <row r="40" ht="21" customHeight="true">
      <c r="A40" s="23" t="n"/>
      <c r="B40" s="24" t="n"/>
      <c r="C40" s="25" t="n"/>
      <c r="D40" s="25" t="n"/>
      <c r="E40" s="26" t="n"/>
      <c r="F40" s="27" t="n"/>
      <c r="G40" s="27" t="n"/>
      <c r="H40" s="27" t="n"/>
      <c r="I40" s="28">
        <f>IF(OR(ISBLANK(F40),ISBLANK(G40),ISBLANK(H40)),"",F40*G40*H40)</f>
      </c>
      <c r="J40" s="29">
        <f>IF(OR(ISBLANK(I40),I40=""),"",VLOOKUP(I40,'Ρυθμίσεις'!$A$18:$D$22,3,TRUE))</f>
      </c>
      <c r="K40" s="9">
        <f>IF(OR(ISBLANK(I40),I40=""),"",VLOOKUP(I40,'Ρυθμίσεις'!$A$18:$D$22,4,TRUE))</f>
      </c>
      <c r="L40" s="25" t="n"/>
      <c r="M40" s="26" t="n"/>
    </row>
    <row r="41" ht="21" customHeight="true">
      <c r="A41" s="29" t="n"/>
      <c r="B41" s="24" t="n"/>
      <c r="C41" s="25" t="n"/>
      <c r="D41" s="25" t="n"/>
      <c r="E41" s="26" t="n"/>
      <c r="F41" s="27" t="n"/>
      <c r="G41" s="27" t="n"/>
      <c r="H41" s="27" t="n"/>
      <c r="I41" s="28">
        <f>IF(OR(ISBLANK(F41),ISBLANK(G41),ISBLANK(H41)),"",F41*G41*H41)</f>
      </c>
      <c r="J41" s="29">
        <f>IF(OR(ISBLANK(I41),I41=""),"",VLOOKUP(I41,'Ρυθμίσεις'!$A$18:$D$22,3,TRUE))</f>
      </c>
      <c r="K41" s="9">
        <f>IF(OR(ISBLANK(I41),I41=""),"",VLOOKUP(I41,'Ρυθμίσεις'!$A$18:$D$22,4,TRUE))</f>
      </c>
      <c r="L41" s="25" t="n"/>
      <c r="M41" s="26" t="n"/>
    </row>
    <row r="42" ht="21" customHeight="true">
      <c r="A42" s="23" t="n"/>
      <c r="B42" s="24" t="n"/>
      <c r="C42" s="25" t="n"/>
      <c r="D42" s="25" t="n"/>
      <c r="E42" s="26" t="n"/>
      <c r="F42" s="27" t="n"/>
      <c r="G42" s="27" t="n"/>
      <c r="H42" s="27" t="n"/>
      <c r="I42" s="28">
        <f>IF(OR(ISBLANK(F42),ISBLANK(G42),ISBLANK(H42)),"",F42*G42*H42)</f>
      </c>
      <c r="J42" s="29">
        <f>IF(OR(ISBLANK(I42),I42=""),"",VLOOKUP(I42,'Ρυθμίσεις'!$A$18:$D$22,3,TRUE))</f>
      </c>
      <c r="K42" s="9">
        <f>IF(OR(ISBLANK(I42),I42=""),"",VLOOKUP(I42,'Ρυθμίσεις'!$A$18:$D$22,4,TRUE))</f>
      </c>
      <c r="L42" s="25" t="n"/>
      <c r="M42" s="26" t="n"/>
    </row>
    <row r="43" ht="21" customHeight="true">
      <c r="A43" s="29" t="n"/>
      <c r="B43" s="24" t="n"/>
      <c r="C43" s="25" t="n"/>
      <c r="D43" s="25" t="n"/>
      <c r="E43" s="26" t="n"/>
      <c r="F43" s="27" t="n"/>
      <c r="G43" s="27" t="n"/>
      <c r="H43" s="27" t="n"/>
      <c r="I43" s="28">
        <f>IF(OR(ISBLANK(F43),ISBLANK(G43),ISBLANK(H43)),"",F43*G43*H43)</f>
      </c>
      <c r="J43" s="29">
        <f>IF(OR(ISBLANK(I43),I43=""),"",VLOOKUP(I43,'Ρυθμίσεις'!$A$18:$D$22,3,TRUE))</f>
      </c>
      <c r="K43" s="9">
        <f>IF(OR(ISBLANK(I43),I43=""),"",VLOOKUP(I43,'Ρυθμίσεις'!$A$18:$D$22,4,TRUE))</f>
      </c>
      <c r="L43" s="25" t="n"/>
      <c r="M43" s="26" t="n"/>
    </row>
    <row r="44" ht="21" customHeight="true">
      <c r="A44" s="23" t="n"/>
      <c r="B44" s="24" t="n"/>
      <c r="C44" s="25" t="n"/>
      <c r="D44" s="25" t="n"/>
      <c r="E44" s="26" t="n"/>
      <c r="F44" s="27" t="n"/>
      <c r="G44" s="27" t="n"/>
      <c r="H44" s="27" t="n"/>
      <c r="I44" s="28">
        <f>IF(OR(ISBLANK(F44),ISBLANK(G44),ISBLANK(H44)),"",F44*G44*H44)</f>
      </c>
      <c r="J44" s="29">
        <f>IF(OR(ISBLANK(I44),I44=""),"",VLOOKUP(I44,'Ρυθμίσεις'!$A$18:$D$22,3,TRUE))</f>
      </c>
      <c r="K44" s="9">
        <f>IF(OR(ISBLANK(I44),I44=""),"",VLOOKUP(I44,'Ρυθμίσεις'!$A$18:$D$22,4,TRUE))</f>
      </c>
      <c r="L44" s="25" t="n"/>
      <c r="M44" s="26" t="n"/>
    </row>
    <row r="45" ht="21" customHeight="true">
      <c r="A45" s="29" t="n"/>
      <c r="B45" s="24" t="n"/>
      <c r="C45" s="25" t="n"/>
      <c r="D45" s="25" t="n"/>
      <c r="E45" s="26" t="n"/>
      <c r="F45" s="27" t="n"/>
      <c r="G45" s="27" t="n"/>
      <c r="H45" s="27" t="n"/>
      <c r="I45" s="28">
        <f>IF(OR(ISBLANK(F45),ISBLANK(G45),ISBLANK(H45)),"",F45*G45*H45)</f>
      </c>
      <c r="J45" s="29">
        <f>IF(OR(ISBLANK(I45),I45=""),"",VLOOKUP(I45,'Ρυθμίσεις'!$A$18:$D$22,3,TRUE))</f>
      </c>
      <c r="K45" s="9">
        <f>IF(OR(ISBLANK(I45),I45=""),"",VLOOKUP(I45,'Ρυθμίσεις'!$A$18:$D$22,4,TRUE))</f>
      </c>
      <c r="L45" s="25" t="n"/>
      <c r="M45" s="26" t="n"/>
    </row>
    <row r="46" ht="21" customHeight="true">
      <c r="A46" s="23" t="n"/>
      <c r="B46" s="24" t="n"/>
      <c r="C46" s="25" t="n"/>
      <c r="D46" s="25" t="n"/>
      <c r="E46" s="26" t="n"/>
      <c r="F46" s="27" t="n"/>
      <c r="G46" s="27" t="n"/>
      <c r="H46" s="27" t="n"/>
      <c r="I46" s="28">
        <f>IF(OR(ISBLANK(F46),ISBLANK(G46),ISBLANK(H46)),"",F46*G46*H46)</f>
      </c>
      <c r="J46" s="29">
        <f>IF(OR(ISBLANK(I46),I46=""),"",VLOOKUP(I46,'Ρυθμίσεις'!$A$18:$D$22,3,TRUE))</f>
      </c>
      <c r="K46" s="9">
        <f>IF(OR(ISBLANK(I46),I46=""),"",VLOOKUP(I46,'Ρυθμίσεις'!$A$18:$D$22,4,TRUE))</f>
      </c>
      <c r="L46" s="25" t="n"/>
      <c r="M46" s="26" t="n"/>
    </row>
    <row r="47" ht="21" customHeight="true">
      <c r="A47" s="29" t="n"/>
      <c r="B47" s="24" t="n"/>
      <c r="C47" s="25" t="n"/>
      <c r="D47" s="25" t="n"/>
      <c r="E47" s="26" t="n"/>
      <c r="F47" s="27" t="n"/>
      <c r="G47" s="27" t="n"/>
      <c r="H47" s="27" t="n"/>
      <c r="I47" s="28">
        <f>IF(OR(ISBLANK(F47),ISBLANK(G47),ISBLANK(H47)),"",F47*G47*H47)</f>
      </c>
      <c r="J47" s="29">
        <f>IF(OR(ISBLANK(I47),I47=""),"",VLOOKUP(I47,'Ρυθμίσεις'!$A$18:$D$22,3,TRUE))</f>
      </c>
      <c r="K47" s="9">
        <f>IF(OR(ISBLANK(I47),I47=""),"",VLOOKUP(I47,'Ρυθμίσεις'!$A$18:$D$22,4,TRUE))</f>
      </c>
      <c r="L47" s="25" t="n"/>
      <c r="M47" s="26" t="n"/>
    </row>
    <row r="48" ht="21" customHeight="true">
      <c r="A48" s="23" t="n"/>
      <c r="B48" s="24" t="n"/>
      <c r="C48" s="25" t="n"/>
      <c r="D48" s="25" t="n"/>
      <c r="E48" s="26" t="n"/>
      <c r="F48" s="27" t="n"/>
      <c r="G48" s="27" t="n"/>
      <c r="H48" s="27" t="n"/>
      <c r="I48" s="28">
        <f>IF(OR(ISBLANK(F48),ISBLANK(G48),ISBLANK(H48)),"",F48*G48*H48)</f>
      </c>
      <c r="J48" s="29">
        <f>IF(OR(ISBLANK(I48),I48=""),"",VLOOKUP(I48,'Ρυθμίσεις'!$A$18:$D$22,3,TRUE))</f>
      </c>
      <c r="K48" s="9">
        <f>IF(OR(ISBLANK(I48),I48=""),"",VLOOKUP(I48,'Ρυθμίσεις'!$A$18:$D$22,4,TRUE))</f>
      </c>
      <c r="L48" s="25" t="n"/>
      <c r="M48" s="26" t="n"/>
    </row>
    <row r="49" ht="21" customHeight="true">
      <c r="A49" s="29" t="n"/>
      <c r="B49" s="24" t="n"/>
      <c r="C49" s="25" t="n"/>
      <c r="D49" s="25" t="n"/>
      <c r="E49" s="26" t="n"/>
      <c r="F49" s="27" t="n"/>
      <c r="G49" s="27" t="n"/>
      <c r="H49" s="27" t="n"/>
      <c r="I49" s="28">
        <f>IF(OR(ISBLANK(F49),ISBLANK(G49),ISBLANK(H49)),"",F49*G49*H49)</f>
      </c>
      <c r="J49" s="29">
        <f>IF(OR(ISBLANK(I49),I49=""),"",VLOOKUP(I49,'Ρυθμίσεις'!$A$18:$D$22,3,TRUE))</f>
      </c>
      <c r="K49" s="9">
        <f>IF(OR(ISBLANK(I49),I49=""),"",VLOOKUP(I49,'Ρυθμίσεις'!$A$18:$D$22,4,TRUE))</f>
      </c>
      <c r="L49" s="25" t="n"/>
      <c r="M49" s="26" t="n"/>
    </row>
    <row r="50" ht="21" customHeight="true">
      <c r="A50" s="23" t="n"/>
      <c r="B50" s="24" t="n"/>
      <c r="C50" s="25" t="n"/>
      <c r="D50" s="25" t="n"/>
      <c r="E50" s="26" t="n"/>
      <c r="F50" s="27" t="n"/>
      <c r="G50" s="27" t="n"/>
      <c r="H50" s="27" t="n"/>
      <c r="I50" s="28">
        <f>IF(OR(ISBLANK(F50),ISBLANK(G50),ISBLANK(H50)),"",F50*G50*H50)</f>
      </c>
      <c r="J50" s="29">
        <f>IF(OR(ISBLANK(I50),I50=""),"",VLOOKUP(I50,'Ρυθμίσεις'!$A$18:$D$22,3,TRUE))</f>
      </c>
      <c r="K50" s="9">
        <f>IF(OR(ISBLANK(I50),I50=""),"",VLOOKUP(I50,'Ρυθμίσεις'!$A$18:$D$22,4,TRUE))</f>
      </c>
      <c r="L50" s="25" t="n"/>
      <c r="M50" s="26" t="n"/>
    </row>
    <row r="51" ht="21" customHeight="true">
      <c r="A51" s="29" t="n"/>
      <c r="B51" s="24" t="n"/>
      <c r="C51" s="25" t="n"/>
      <c r="D51" s="25" t="n"/>
      <c r="E51" s="26" t="n"/>
      <c r="F51" s="27" t="n"/>
      <c r="G51" s="27" t="n"/>
      <c r="H51" s="27" t="n"/>
      <c r="I51" s="28">
        <f>IF(OR(ISBLANK(F51),ISBLANK(G51),ISBLANK(H51)),"",F51*G51*H51)</f>
      </c>
      <c r="J51" s="29">
        <f>IF(OR(ISBLANK(I51),I51=""),"",VLOOKUP(I51,'Ρυθμίσεις'!$A$18:$D$22,3,TRUE))</f>
      </c>
      <c r="K51" s="9">
        <f>IF(OR(ISBLANK(I51),I51=""),"",VLOOKUP(I51,'Ρυθμίσεις'!$A$18:$D$22,4,TRUE))</f>
      </c>
      <c r="L51" s="25" t="n"/>
      <c r="M51" s="26" t="n"/>
    </row>
    <row r="52" ht="21" customHeight="true">
      <c r="A52" s="23" t="n"/>
      <c r="B52" s="24" t="n"/>
      <c r="C52" s="25" t="n"/>
      <c r="D52" s="25" t="n"/>
      <c r="E52" s="26" t="n"/>
      <c r="F52" s="27" t="n"/>
      <c r="G52" s="27" t="n"/>
      <c r="H52" s="27" t="n"/>
      <c r="I52" s="28">
        <f>IF(OR(ISBLANK(F52),ISBLANK(G52),ISBLANK(H52)),"",F52*G52*H52)</f>
      </c>
      <c r="J52" s="29">
        <f>IF(OR(ISBLANK(I52),I52=""),"",VLOOKUP(I52,'Ρυθμίσεις'!$A$18:$D$22,3,TRUE))</f>
      </c>
      <c r="K52" s="9">
        <f>IF(OR(ISBLANK(I52),I52=""),"",VLOOKUP(I52,'Ρυθμίσεις'!$A$18:$D$22,4,TRUE))</f>
      </c>
      <c r="L52" s="25" t="n"/>
      <c r="M52" s="26" t="n"/>
    </row>
    <row r="53" ht="21" customHeight="true">
      <c r="A53" s="29" t="n"/>
      <c r="B53" s="24" t="n"/>
      <c r="C53" s="25" t="n"/>
      <c r="D53" s="25" t="n"/>
      <c r="E53" s="26" t="n"/>
      <c r="F53" s="27" t="n"/>
      <c r="G53" s="27" t="n"/>
      <c r="H53" s="27" t="n"/>
      <c r="I53" s="28">
        <f>IF(OR(ISBLANK(F53),ISBLANK(G53),ISBLANK(H53)),"",F53*G53*H53)</f>
      </c>
      <c r="J53" s="29">
        <f>IF(OR(ISBLANK(I53),I53=""),"",VLOOKUP(I53,'Ρυθμίσεις'!$A$18:$D$22,3,TRUE))</f>
      </c>
      <c r="K53" s="9">
        <f>IF(OR(ISBLANK(I53),I53=""),"",VLOOKUP(I53,'Ρυθμίσεις'!$A$18:$D$22,4,TRUE))</f>
      </c>
      <c r="L53" s="25" t="n"/>
      <c r="M53" s="26" t="n"/>
    </row>
    <row r="54" ht="21" customHeight="true">
      <c r="A54" s="23" t="n"/>
      <c r="B54" s="24" t="n"/>
      <c r="C54" s="25" t="n"/>
      <c r="D54" s="25" t="n"/>
      <c r="E54" s="26" t="n"/>
      <c r="F54" s="27" t="n"/>
      <c r="G54" s="27" t="n"/>
      <c r="H54" s="27" t="n"/>
      <c r="I54" s="28">
        <f>IF(OR(ISBLANK(F54),ISBLANK(G54),ISBLANK(H54)),"",F54*G54*H54)</f>
      </c>
      <c r="J54" s="29">
        <f>IF(OR(ISBLANK(I54),I54=""),"",VLOOKUP(I54,'Ρυθμίσεις'!$A$18:$D$22,3,TRUE))</f>
      </c>
      <c r="K54" s="9">
        <f>IF(OR(ISBLANK(I54),I54=""),"",VLOOKUP(I54,'Ρυθμίσεις'!$A$18:$D$22,4,TRUE))</f>
      </c>
      <c r="L54" s="25" t="n"/>
      <c r="M54" s="26" t="n"/>
    </row>
    <row r="55" ht="21" customHeight="true">
      <c r="A55" s="29" t="n"/>
      <c r="B55" s="24" t="n"/>
      <c r="C55" s="25" t="n"/>
      <c r="D55" s="25" t="n"/>
      <c r="E55" s="26" t="n"/>
      <c r="F55" s="27" t="n"/>
      <c r="G55" s="27" t="n"/>
      <c r="H55" s="27" t="n"/>
      <c r="I55" s="28">
        <f>IF(OR(ISBLANK(F55),ISBLANK(G55),ISBLANK(H55)),"",F55*G55*H55)</f>
      </c>
      <c r="J55" s="29">
        <f>IF(OR(ISBLANK(I55),I55=""),"",VLOOKUP(I55,'Ρυθμίσεις'!$A$18:$D$22,3,TRUE))</f>
      </c>
      <c r="K55" s="9">
        <f>IF(OR(ISBLANK(I55),I55=""),"",VLOOKUP(I55,'Ρυθμίσεις'!$A$18:$D$22,4,TRUE))</f>
      </c>
      <c r="L55" s="25" t="n"/>
      <c r="M55" s="26" t="n"/>
    </row>
    <row r="56" ht="21" customHeight="true">
      <c r="A56" s="23" t="n"/>
      <c r="B56" s="24" t="n"/>
      <c r="C56" s="25" t="n"/>
      <c r="D56" s="25" t="n"/>
      <c r="E56" s="26" t="n"/>
      <c r="F56" s="27" t="n"/>
      <c r="G56" s="27" t="n"/>
      <c r="H56" s="27" t="n"/>
      <c r="I56" s="28">
        <f>IF(OR(ISBLANK(F56),ISBLANK(G56),ISBLANK(H56)),"",F56*G56*H56)</f>
      </c>
      <c r="J56" s="29">
        <f>IF(OR(ISBLANK(I56),I56=""),"",VLOOKUP(I56,'Ρυθμίσεις'!$A$18:$D$22,3,TRUE))</f>
      </c>
      <c r="K56" s="9">
        <f>IF(OR(ISBLANK(I56),I56=""),"",VLOOKUP(I56,'Ρυθμίσεις'!$A$18:$D$22,4,TRUE))</f>
      </c>
      <c r="L56" s="25" t="n"/>
      <c r="M56" s="26" t="n"/>
    </row>
    <row r="57" ht="21" customHeight="true">
      <c r="A57" s="29" t="n"/>
      <c r="B57" s="24" t="n"/>
      <c r="C57" s="25" t="n"/>
      <c r="D57" s="25" t="n"/>
      <c r="E57" s="26" t="n"/>
      <c r="F57" s="27" t="n"/>
      <c r="G57" s="27" t="n"/>
      <c r="H57" s="27" t="n"/>
      <c r="I57" s="28">
        <f>IF(OR(ISBLANK(F57),ISBLANK(G57),ISBLANK(H57)),"",F57*G57*H57)</f>
      </c>
      <c r="J57" s="29">
        <f>IF(OR(ISBLANK(I57),I57=""),"",VLOOKUP(I57,'Ρυθμίσεις'!$A$18:$D$22,3,TRUE))</f>
      </c>
      <c r="K57" s="9">
        <f>IF(OR(ISBLANK(I57),I57=""),"",VLOOKUP(I57,'Ρυθμίσεις'!$A$18:$D$22,4,TRUE))</f>
      </c>
      <c r="L57" s="25" t="n"/>
      <c r="M57" s="26" t="n"/>
    </row>
    <row r="58" ht="21" customHeight="true">
      <c r="A58" s="23" t="n"/>
      <c r="B58" s="24" t="n"/>
      <c r="C58" s="25" t="n"/>
      <c r="D58" s="25" t="n"/>
      <c r="E58" s="26" t="n"/>
      <c r="F58" s="27" t="n"/>
      <c r="G58" s="27" t="n"/>
      <c r="H58" s="27" t="n"/>
      <c r="I58" s="28">
        <f>IF(OR(ISBLANK(F58),ISBLANK(G58),ISBLANK(H58)),"",F58*G58*H58)</f>
      </c>
      <c r="J58" s="29">
        <f>IF(OR(ISBLANK(I58),I58=""),"",VLOOKUP(I58,'Ρυθμίσεις'!$A$18:$D$22,3,TRUE))</f>
      </c>
      <c r="K58" s="9">
        <f>IF(OR(ISBLANK(I58),I58=""),"",VLOOKUP(I58,'Ρυθμίσεις'!$A$18:$D$22,4,TRUE))</f>
      </c>
      <c r="L58" s="25" t="n"/>
      <c r="M58" s="26" t="n"/>
    </row>
    <row r="59" ht="21" customHeight="true">
      <c r="A59" s="29" t="n"/>
      <c r="B59" s="24" t="n"/>
      <c r="C59" s="25" t="n"/>
      <c r="D59" s="25" t="n"/>
      <c r="E59" s="26" t="n"/>
      <c r="F59" s="27" t="n"/>
      <c r="G59" s="27" t="n"/>
      <c r="H59" s="27" t="n"/>
      <c r="I59" s="28">
        <f>IF(OR(ISBLANK(F59),ISBLANK(G59),ISBLANK(H59)),"",F59*G59*H59)</f>
      </c>
      <c r="J59" s="29">
        <f>IF(OR(ISBLANK(I59),I59=""),"",VLOOKUP(I59,'Ρυθμίσεις'!$A$18:$D$22,3,TRUE))</f>
      </c>
      <c r="K59" s="9">
        <f>IF(OR(ISBLANK(I59),I59=""),"",VLOOKUP(I59,'Ρυθμίσεις'!$A$18:$D$22,4,TRUE))</f>
      </c>
      <c r="L59" s="25" t="n"/>
      <c r="M59" s="26" t="n"/>
    </row>
    <row r="60" ht="21" customHeight="true">
      <c r="A60" s="23" t="n"/>
      <c r="B60" s="24" t="n"/>
      <c r="C60" s="25" t="n"/>
      <c r="D60" s="25" t="n"/>
      <c r="E60" s="26" t="n"/>
      <c r="F60" s="27" t="n"/>
      <c r="G60" s="27" t="n"/>
      <c r="H60" s="27" t="n"/>
      <c r="I60" s="28">
        <f>IF(OR(ISBLANK(F60),ISBLANK(G60),ISBLANK(H60)),"",F60*G60*H60)</f>
      </c>
      <c r="J60" s="29">
        <f>IF(OR(ISBLANK(I60),I60=""),"",VLOOKUP(I60,'Ρυθμίσεις'!$A$18:$D$22,3,TRUE))</f>
      </c>
      <c r="K60" s="9">
        <f>IF(OR(ISBLANK(I60),I60=""),"",VLOOKUP(I60,'Ρυθμίσεις'!$A$18:$D$22,4,TRUE))</f>
      </c>
      <c r="L60" s="25" t="n"/>
      <c r="M60" s="26" t="n"/>
    </row>
    <row r="61" ht="21" customHeight="true">
      <c r="A61" s="29" t="n"/>
      <c r="B61" s="24" t="n"/>
      <c r="C61" s="25" t="n"/>
      <c r="D61" s="25" t="n"/>
      <c r="E61" s="26" t="n"/>
      <c r="F61" s="27" t="n"/>
      <c r="G61" s="27" t="n"/>
      <c r="H61" s="27" t="n"/>
      <c r="I61" s="28">
        <f>IF(OR(ISBLANK(F61),ISBLANK(G61),ISBLANK(H61)),"",F61*G61*H61)</f>
      </c>
      <c r="J61" s="29">
        <f>IF(OR(ISBLANK(I61),I61=""),"",VLOOKUP(I61,'Ρυθμίσεις'!$A$18:$D$22,3,TRUE))</f>
      </c>
      <c r="K61" s="9">
        <f>IF(OR(ISBLANK(I61),I61=""),"",VLOOKUP(I61,'Ρυθμίσεις'!$A$18:$D$22,4,TRUE))</f>
      </c>
      <c r="L61" s="25" t="n"/>
      <c r="M61" s="26" t="n"/>
    </row>
    <row r="62" ht="21" customHeight="true">
      <c r="A62" s="23" t="n"/>
      <c r="B62" s="24" t="n"/>
      <c r="C62" s="25" t="n"/>
      <c r="D62" s="25" t="n"/>
      <c r="E62" s="26" t="n"/>
      <c r="F62" s="27" t="n"/>
      <c r="G62" s="27" t="n"/>
      <c r="H62" s="27" t="n"/>
      <c r="I62" s="28">
        <f>IF(OR(ISBLANK(F62),ISBLANK(G62),ISBLANK(H62)),"",F62*G62*H62)</f>
      </c>
      <c r="J62" s="29">
        <f>IF(OR(ISBLANK(I62),I62=""),"",VLOOKUP(I62,'Ρυθμίσεις'!$A$18:$D$22,3,TRUE))</f>
      </c>
      <c r="K62" s="9">
        <f>IF(OR(ISBLANK(I62),I62=""),"",VLOOKUP(I62,'Ρυθμίσεις'!$A$18:$D$22,4,TRUE))</f>
      </c>
      <c r="L62" s="25" t="n"/>
      <c r="M62" s="26" t="n"/>
    </row>
    <row r="63" ht="21" customHeight="true">
      <c r="A63" s="29" t="n"/>
      <c r="B63" s="24" t="n"/>
      <c r="C63" s="25" t="n"/>
      <c r="D63" s="25" t="n"/>
      <c r="E63" s="26" t="n"/>
      <c r="F63" s="27" t="n"/>
      <c r="G63" s="27" t="n"/>
      <c r="H63" s="27" t="n"/>
      <c r="I63" s="28">
        <f>IF(OR(ISBLANK(F63),ISBLANK(G63),ISBLANK(H63)),"",F63*G63*H63)</f>
      </c>
      <c r="J63" s="29">
        <f>IF(OR(ISBLANK(I63),I63=""),"",VLOOKUP(I63,'Ρυθμίσεις'!$A$18:$D$22,3,TRUE))</f>
      </c>
      <c r="K63" s="9">
        <f>IF(OR(ISBLANK(I63),I63=""),"",VLOOKUP(I63,'Ρυθμίσεις'!$A$18:$D$22,4,TRUE))</f>
      </c>
      <c r="L63" s="25" t="n"/>
      <c r="M63" s="26" t="n"/>
    </row>
    <row r="64" ht="21" customHeight="true">
      <c r="A64" s="23" t="n"/>
      <c r="B64" s="24" t="n"/>
      <c r="C64" s="25" t="n"/>
      <c r="D64" s="25" t="n"/>
      <c r="E64" s="26" t="n"/>
      <c r="F64" s="27" t="n"/>
      <c r="G64" s="27" t="n"/>
      <c r="H64" s="27" t="n"/>
      <c r="I64" s="28">
        <f>IF(OR(ISBLANK(F64),ISBLANK(G64),ISBLANK(H64)),"",F64*G64*H64)</f>
      </c>
      <c r="J64" s="29">
        <f>IF(OR(ISBLANK(I64),I64=""),"",VLOOKUP(I64,'Ρυθμίσεις'!$A$18:$D$22,3,TRUE))</f>
      </c>
      <c r="K64" s="9">
        <f>IF(OR(ISBLANK(I64),I64=""),"",VLOOKUP(I64,'Ρυθμίσεις'!$A$18:$D$22,4,TRUE))</f>
      </c>
      <c r="L64" s="25" t="n"/>
      <c r="M64" s="26" t="n"/>
    </row>
    <row r="65" ht="21" customHeight="true">
      <c r="A65" s="29" t="n"/>
      <c r="B65" s="24" t="n"/>
      <c r="C65" s="25" t="n"/>
      <c r="D65" s="25" t="n"/>
      <c r="E65" s="26" t="n"/>
      <c r="F65" s="27" t="n"/>
      <c r="G65" s="27" t="n"/>
      <c r="H65" s="27" t="n"/>
      <c r="I65" s="28">
        <f>IF(OR(ISBLANK(F65),ISBLANK(G65),ISBLANK(H65)),"",F65*G65*H65)</f>
      </c>
      <c r="J65" s="29">
        <f>IF(OR(ISBLANK(I65),I65=""),"",VLOOKUP(I65,'Ρυθμίσεις'!$A$18:$D$22,3,TRUE))</f>
      </c>
      <c r="K65" s="9">
        <f>IF(OR(ISBLANK(I65),I65=""),"",VLOOKUP(I65,'Ρυθμίσεις'!$A$18:$D$22,4,TRUE))</f>
      </c>
      <c r="L65" s="25" t="n"/>
      <c r="M65" s="26" t="n"/>
    </row>
    <row r="66" ht="21" customHeight="true">
      <c r="A66" s="23" t="n"/>
      <c r="B66" s="24" t="n"/>
      <c r="C66" s="25" t="n"/>
      <c r="D66" s="25" t="n"/>
      <c r="E66" s="26" t="n"/>
      <c r="F66" s="27" t="n"/>
      <c r="G66" s="27" t="n"/>
      <c r="H66" s="27" t="n"/>
      <c r="I66" s="28">
        <f>IF(OR(ISBLANK(F66),ISBLANK(G66),ISBLANK(H66)),"",F66*G66*H66)</f>
      </c>
      <c r="J66" s="29">
        <f>IF(OR(ISBLANK(I66),I66=""),"",VLOOKUP(I66,'Ρυθμίσεις'!$A$18:$D$22,3,TRUE))</f>
      </c>
      <c r="K66" s="9">
        <f>IF(OR(ISBLANK(I66),I66=""),"",VLOOKUP(I66,'Ρυθμίσεις'!$A$18:$D$22,4,TRUE))</f>
      </c>
      <c r="L66" s="25" t="n"/>
      <c r="M66" s="26" t="n"/>
    </row>
    <row r="67" ht="21" customHeight="true">
      <c r="A67" s="29" t="n"/>
      <c r="B67" s="24" t="n"/>
      <c r="C67" s="25" t="n"/>
      <c r="D67" s="25" t="n"/>
      <c r="E67" s="26" t="n"/>
      <c r="F67" s="27" t="n"/>
      <c r="G67" s="27" t="n"/>
      <c r="H67" s="27" t="n"/>
      <c r="I67" s="28">
        <f>IF(OR(ISBLANK(F67),ISBLANK(G67),ISBLANK(H67)),"",F67*G67*H67)</f>
      </c>
      <c r="J67" s="29">
        <f>IF(OR(ISBLANK(I67),I67=""),"",VLOOKUP(I67,'Ρυθμίσεις'!$A$18:$D$22,3,TRUE))</f>
      </c>
      <c r="K67" s="9">
        <f>IF(OR(ISBLANK(I67),I67=""),"",VLOOKUP(I67,'Ρυθμίσεις'!$A$18:$D$22,4,TRUE))</f>
      </c>
      <c r="L67" s="25" t="n"/>
      <c r="M67" s="26" t="n"/>
    </row>
    <row r="68" ht="21" customHeight="true">
      <c r="A68" s="23" t="n"/>
      <c r="B68" s="24" t="n"/>
      <c r="C68" s="25" t="n"/>
      <c r="D68" s="25" t="n"/>
      <c r="E68" s="26" t="n"/>
      <c r="F68" s="27" t="n"/>
      <c r="G68" s="27" t="n"/>
      <c r="H68" s="27" t="n"/>
      <c r="I68" s="28">
        <f>IF(OR(ISBLANK(F68),ISBLANK(G68),ISBLANK(H68)),"",F68*G68*H68)</f>
      </c>
      <c r="J68" s="29">
        <f>IF(OR(ISBLANK(I68),I68=""),"",VLOOKUP(I68,'Ρυθμίσεις'!$A$18:$D$22,3,TRUE))</f>
      </c>
      <c r="K68" s="9">
        <f>IF(OR(ISBLANK(I68),I68=""),"",VLOOKUP(I68,'Ρυθμίσεις'!$A$18:$D$22,4,TRUE))</f>
      </c>
      <c r="L68" s="25" t="n"/>
      <c r="M68" s="26" t="n"/>
    </row>
    <row r="69" ht="21" customHeight="true">
      <c r="A69" s="29" t="n"/>
      <c r="B69" s="24" t="n"/>
      <c r="C69" s="25" t="n"/>
      <c r="D69" s="25" t="n"/>
      <c r="E69" s="26" t="n"/>
      <c r="F69" s="27" t="n"/>
      <c r="G69" s="27" t="n"/>
      <c r="H69" s="27" t="n"/>
      <c r="I69" s="28">
        <f>IF(OR(ISBLANK(F69),ISBLANK(G69),ISBLANK(H69)),"",F69*G69*H69)</f>
      </c>
      <c r="J69" s="29">
        <f>IF(OR(ISBLANK(I69),I69=""),"",VLOOKUP(I69,'Ρυθμίσεις'!$A$18:$D$22,3,TRUE))</f>
      </c>
      <c r="K69" s="9">
        <f>IF(OR(ISBLANK(I69),I69=""),"",VLOOKUP(I69,'Ρυθμίσεις'!$A$18:$D$22,4,TRUE))</f>
      </c>
      <c r="L69" s="25" t="n"/>
      <c r="M69" s="26" t="n"/>
    </row>
    <row r="70" ht="21" customHeight="true">
      <c r="A70" s="23" t="n"/>
      <c r="B70" s="24" t="n"/>
      <c r="C70" s="25" t="n"/>
      <c r="D70" s="25" t="n"/>
      <c r="E70" s="26" t="n"/>
      <c r="F70" s="27" t="n"/>
      <c r="G70" s="27" t="n"/>
      <c r="H70" s="27" t="n"/>
      <c r="I70" s="28">
        <f>IF(OR(ISBLANK(F70),ISBLANK(G70),ISBLANK(H70)),"",F70*G70*H70)</f>
      </c>
      <c r="J70" s="29">
        <f>IF(OR(ISBLANK(I70),I70=""),"",VLOOKUP(I70,'Ρυθμίσεις'!$A$18:$D$22,3,TRUE))</f>
      </c>
      <c r="K70" s="9">
        <f>IF(OR(ISBLANK(I70),I70=""),"",VLOOKUP(I70,'Ρυθμίσεις'!$A$18:$D$22,4,TRUE))</f>
      </c>
      <c r="L70" s="25" t="n"/>
      <c r="M70" s="26" t="n"/>
    </row>
    <row r="71" ht="21" customHeight="true">
      <c r="A71" s="29" t="n"/>
      <c r="B71" s="24" t="n"/>
      <c r="C71" s="25" t="n"/>
      <c r="D71" s="25" t="n"/>
      <c r="E71" s="26" t="n"/>
      <c r="F71" s="27" t="n"/>
      <c r="G71" s="27" t="n"/>
      <c r="H71" s="27" t="n"/>
      <c r="I71" s="28">
        <f>IF(OR(ISBLANK(F71),ISBLANK(G71),ISBLANK(H71)),"",F71*G71*H71)</f>
      </c>
      <c r="J71" s="29">
        <f>IF(OR(ISBLANK(I71),I71=""),"",VLOOKUP(I71,'Ρυθμίσεις'!$A$18:$D$22,3,TRUE))</f>
      </c>
      <c r="K71" s="9">
        <f>IF(OR(ISBLANK(I71),I71=""),"",VLOOKUP(I71,'Ρυθμίσεις'!$A$18:$D$22,4,TRUE))</f>
      </c>
      <c r="L71" s="25" t="n"/>
      <c r="M71" s="26" t="n"/>
    </row>
    <row r="72" ht="21" customHeight="true">
      <c r="A72" s="23" t="n"/>
      <c r="B72" s="24" t="n"/>
      <c r="C72" s="25" t="n"/>
      <c r="D72" s="25" t="n"/>
      <c r="E72" s="26" t="n"/>
      <c r="F72" s="27" t="n"/>
      <c r="G72" s="27" t="n"/>
      <c r="H72" s="27" t="n"/>
      <c r="I72" s="28">
        <f>IF(OR(ISBLANK(F72),ISBLANK(G72),ISBLANK(H72)),"",F72*G72*H72)</f>
      </c>
      <c r="J72" s="29">
        <f>IF(OR(ISBLANK(I72),I72=""),"",VLOOKUP(I72,'Ρυθμίσεις'!$A$18:$D$22,3,TRUE))</f>
      </c>
      <c r="K72" s="9">
        <f>IF(OR(ISBLANK(I72),I72=""),"",VLOOKUP(I72,'Ρυθμίσεις'!$A$18:$D$22,4,TRUE))</f>
      </c>
      <c r="L72" s="25" t="n"/>
      <c r="M72" s="26" t="n"/>
    </row>
    <row r="73" ht="21" customHeight="true">
      <c r="A73" s="29" t="n"/>
      <c r="B73" s="24" t="n"/>
      <c r="C73" s="25" t="n"/>
      <c r="D73" s="25" t="n"/>
      <c r="E73" s="26" t="n"/>
      <c r="F73" s="27" t="n"/>
      <c r="G73" s="27" t="n"/>
      <c r="H73" s="27" t="n"/>
      <c r="I73" s="28">
        <f>IF(OR(ISBLANK(F73),ISBLANK(G73),ISBLANK(H73)),"",F73*G73*H73)</f>
      </c>
      <c r="J73" s="29">
        <f>IF(OR(ISBLANK(I73),I73=""),"",VLOOKUP(I73,'Ρυθμίσεις'!$A$18:$D$22,3,TRUE))</f>
      </c>
      <c r="K73" s="9">
        <f>IF(OR(ISBLANK(I73),I73=""),"",VLOOKUP(I73,'Ρυθμίσεις'!$A$18:$D$22,4,TRUE))</f>
      </c>
      <c r="L73" s="25" t="n"/>
      <c r="M73" s="26" t="n"/>
    </row>
    <row r="74" ht="21" customHeight="true">
      <c r="A74" s="23" t="n"/>
      <c r="B74" s="24" t="n"/>
      <c r="C74" s="25" t="n"/>
      <c r="D74" s="25" t="n"/>
      <c r="E74" s="26" t="n"/>
      <c r="F74" s="27" t="n"/>
      <c r="G74" s="27" t="n"/>
      <c r="H74" s="27" t="n"/>
      <c r="I74" s="28">
        <f>IF(OR(ISBLANK(F74),ISBLANK(G74),ISBLANK(H74)),"",F74*G74*H74)</f>
      </c>
      <c r="J74" s="29">
        <f>IF(OR(ISBLANK(I74),I74=""),"",VLOOKUP(I74,'Ρυθμίσεις'!$A$18:$D$22,3,TRUE))</f>
      </c>
      <c r="K74" s="9">
        <f>IF(OR(ISBLANK(I74),I74=""),"",VLOOKUP(I74,'Ρυθμίσεις'!$A$18:$D$22,4,TRUE))</f>
      </c>
      <c r="L74" s="25" t="n"/>
      <c r="M74" s="26" t="n"/>
    </row>
    <row r="75" ht="21" customHeight="true">
      <c r="A75" s="29" t="n"/>
      <c r="B75" s="24" t="n"/>
      <c r="C75" s="25" t="n"/>
      <c r="D75" s="25" t="n"/>
      <c r="E75" s="26" t="n"/>
      <c r="F75" s="27" t="n"/>
      <c r="G75" s="27" t="n"/>
      <c r="H75" s="27" t="n"/>
      <c r="I75" s="28">
        <f>IF(OR(ISBLANK(F75),ISBLANK(G75),ISBLANK(H75)),"",F75*G75*H75)</f>
      </c>
      <c r="J75" s="29">
        <f>IF(OR(ISBLANK(I75),I75=""),"",VLOOKUP(I75,'Ρυθμίσεις'!$A$18:$D$22,3,TRUE))</f>
      </c>
      <c r="K75" s="9">
        <f>IF(OR(ISBLANK(I75),I75=""),"",VLOOKUP(I75,'Ρυθμίσεις'!$A$18:$D$22,4,TRUE))</f>
      </c>
      <c r="L75" s="25" t="n"/>
      <c r="M75" s="26" t="n"/>
    </row>
    <row r="76" ht="21" customHeight="true">
      <c r="A76" s="23" t="n"/>
      <c r="B76" s="24" t="n"/>
      <c r="C76" s="25" t="n"/>
      <c r="D76" s="25" t="n"/>
      <c r="E76" s="26" t="n"/>
      <c r="F76" s="27" t="n"/>
      <c r="G76" s="27" t="n"/>
      <c r="H76" s="27" t="n"/>
      <c r="I76" s="28">
        <f>IF(OR(ISBLANK(F76),ISBLANK(G76),ISBLANK(H76)),"",F76*G76*H76)</f>
      </c>
      <c r="J76" s="29">
        <f>IF(OR(ISBLANK(I76),I76=""),"",VLOOKUP(I76,'Ρυθμίσεις'!$A$18:$D$22,3,TRUE))</f>
      </c>
      <c r="K76" s="9">
        <f>IF(OR(ISBLANK(I76),I76=""),"",VLOOKUP(I76,'Ρυθμίσεις'!$A$18:$D$22,4,TRUE))</f>
      </c>
      <c r="L76" s="25" t="n"/>
      <c r="M76" s="26" t="n"/>
    </row>
    <row r="77" ht="21" customHeight="true">
      <c r="A77" s="29" t="n"/>
      <c r="B77" s="24" t="n"/>
      <c r="C77" s="25" t="n"/>
      <c r="D77" s="25" t="n"/>
      <c r="E77" s="26" t="n"/>
      <c r="F77" s="27" t="n"/>
      <c r="G77" s="27" t="n"/>
      <c r="H77" s="27" t="n"/>
      <c r="I77" s="28">
        <f>IF(OR(ISBLANK(F77),ISBLANK(G77),ISBLANK(H77)),"",F77*G77*H77)</f>
      </c>
      <c r="J77" s="29">
        <f>IF(OR(ISBLANK(I77),I77=""),"",VLOOKUP(I77,'Ρυθμίσεις'!$A$18:$D$22,3,TRUE))</f>
      </c>
      <c r="K77" s="9">
        <f>IF(OR(ISBLANK(I77),I77=""),"",VLOOKUP(I77,'Ρυθμίσεις'!$A$18:$D$22,4,TRUE))</f>
      </c>
      <c r="L77" s="25" t="n"/>
      <c r="M77" s="26" t="n"/>
    </row>
    <row r="78" ht="21" customHeight="true">
      <c r="A78" s="23" t="n"/>
      <c r="B78" s="24" t="n"/>
      <c r="C78" s="25" t="n"/>
      <c r="D78" s="25" t="n"/>
      <c r="E78" s="26" t="n"/>
      <c r="F78" s="27" t="n"/>
      <c r="G78" s="27" t="n"/>
      <c r="H78" s="27" t="n"/>
      <c r="I78" s="28">
        <f>IF(OR(ISBLANK(F78),ISBLANK(G78),ISBLANK(H78)),"",F78*G78*H78)</f>
      </c>
      <c r="J78" s="29">
        <f>IF(OR(ISBLANK(I78),I78=""),"",VLOOKUP(I78,'Ρυθμίσεις'!$A$18:$D$22,3,TRUE))</f>
      </c>
      <c r="K78" s="9">
        <f>IF(OR(ISBLANK(I78),I78=""),"",VLOOKUP(I78,'Ρυθμίσεις'!$A$18:$D$22,4,TRUE))</f>
      </c>
      <c r="L78" s="25" t="n"/>
      <c r="M78" s="26" t="n"/>
    </row>
    <row r="79" ht="21" customHeight="true">
      <c r="A79" s="29" t="n"/>
      <c r="B79" s="24" t="n"/>
      <c r="C79" s="25" t="n"/>
      <c r="D79" s="25" t="n"/>
      <c r="E79" s="26" t="n"/>
      <c r="F79" s="27" t="n"/>
      <c r="G79" s="27" t="n"/>
      <c r="H79" s="27" t="n"/>
      <c r="I79" s="28">
        <f>IF(OR(ISBLANK(F79),ISBLANK(G79),ISBLANK(H79)),"",F79*G79*H79)</f>
      </c>
      <c r="J79" s="29">
        <f>IF(OR(ISBLANK(I79),I79=""),"",VLOOKUP(I79,'Ρυθμίσεις'!$A$18:$D$22,3,TRUE))</f>
      </c>
      <c r="K79" s="9">
        <f>IF(OR(ISBLANK(I79),I79=""),"",VLOOKUP(I79,'Ρυθμίσεις'!$A$18:$D$22,4,TRUE))</f>
      </c>
      <c r="L79" s="25" t="n"/>
      <c r="M79" s="26" t="n"/>
    </row>
    <row r="80" ht="21" customHeight="true">
      <c r="A80" s="23" t="n"/>
      <c r="B80" s="24" t="n"/>
      <c r="C80" s="25" t="n"/>
      <c r="D80" s="25" t="n"/>
      <c r="E80" s="26" t="n"/>
      <c r="F80" s="27" t="n"/>
      <c r="G80" s="27" t="n"/>
      <c r="H80" s="27" t="n"/>
      <c r="I80" s="28">
        <f>IF(OR(ISBLANK(F80),ISBLANK(G80),ISBLANK(H80)),"",F80*G80*H80)</f>
      </c>
      <c r="J80" s="29">
        <f>IF(OR(ISBLANK(I80),I80=""),"",VLOOKUP(I80,'Ρυθμίσεις'!$A$18:$D$22,3,TRUE))</f>
      </c>
      <c r="K80" s="9">
        <f>IF(OR(ISBLANK(I80),I80=""),"",VLOOKUP(I80,'Ρυθμίσεις'!$A$18:$D$22,4,TRUE))</f>
      </c>
      <c r="L80" s="25" t="n"/>
      <c r="M80" s="26" t="n"/>
    </row>
    <row r="81" ht="21" customHeight="true">
      <c r="A81" s="29" t="n"/>
      <c r="B81" s="24" t="n"/>
      <c r="C81" s="25" t="n"/>
      <c r="D81" s="25" t="n"/>
      <c r="E81" s="26" t="n"/>
      <c r="F81" s="27" t="n"/>
      <c r="G81" s="27" t="n"/>
      <c r="H81" s="27" t="n"/>
      <c r="I81" s="28">
        <f>IF(OR(ISBLANK(F81),ISBLANK(G81),ISBLANK(H81)),"",F81*G81*H81)</f>
      </c>
      <c r="J81" s="29">
        <f>IF(OR(ISBLANK(I81),I81=""),"",VLOOKUP(I81,'Ρυθμίσεις'!$A$18:$D$22,3,TRUE))</f>
      </c>
      <c r="K81" s="9">
        <f>IF(OR(ISBLANK(I81),I81=""),"",VLOOKUP(I81,'Ρυθμίσεις'!$A$18:$D$22,4,TRUE))</f>
      </c>
      <c r="L81" s="25" t="n"/>
      <c r="M81" s="26" t="n"/>
    </row>
    <row r="82" ht="21" customHeight="true">
      <c r="A82" s="23" t="n"/>
      <c r="B82" s="24" t="n"/>
      <c r="C82" s="25" t="n"/>
      <c r="D82" s="25" t="n"/>
      <c r="E82" s="26" t="n"/>
      <c r="F82" s="27" t="n"/>
      <c r="G82" s="27" t="n"/>
      <c r="H82" s="27" t="n"/>
      <c r="I82" s="28">
        <f>IF(OR(ISBLANK(F82),ISBLANK(G82),ISBLANK(H82)),"",F82*G82*H82)</f>
      </c>
      <c r="J82" s="29">
        <f>IF(OR(ISBLANK(I82),I82=""),"",VLOOKUP(I82,'Ρυθμίσεις'!$A$18:$D$22,3,TRUE))</f>
      </c>
      <c r="K82" s="9">
        <f>IF(OR(ISBLANK(I82),I82=""),"",VLOOKUP(I82,'Ρυθμίσεις'!$A$18:$D$22,4,TRUE))</f>
      </c>
      <c r="L82" s="25" t="n"/>
      <c r="M82" s="26" t="n"/>
    </row>
    <row r="83" ht="21" customHeight="true">
      <c r="A83" s="29" t="n"/>
      <c r="B83" s="24" t="n"/>
      <c r="C83" s="25" t="n"/>
      <c r="D83" s="25" t="n"/>
      <c r="E83" s="26" t="n"/>
      <c r="F83" s="27" t="n"/>
      <c r="G83" s="27" t="n"/>
      <c r="H83" s="27" t="n"/>
      <c r="I83" s="28">
        <f>IF(OR(ISBLANK(F83),ISBLANK(G83),ISBLANK(H83)),"",F83*G83*H83)</f>
      </c>
      <c r="J83" s="29">
        <f>IF(OR(ISBLANK(I83),I83=""),"",VLOOKUP(I83,'Ρυθμίσεις'!$A$18:$D$22,3,TRUE))</f>
      </c>
      <c r="K83" s="9">
        <f>IF(OR(ISBLANK(I83),I83=""),"",VLOOKUP(I83,'Ρυθμίσεις'!$A$18:$D$22,4,TRUE))</f>
      </c>
      <c r="L83" s="25" t="n"/>
      <c r="M83" s="26" t="n"/>
    </row>
    <row r="84" ht="21" customHeight="true">
      <c r="A84" s="23" t="n"/>
      <c r="B84" s="24" t="n"/>
      <c r="C84" s="25" t="n"/>
      <c r="D84" s="25" t="n"/>
      <c r="E84" s="26" t="n"/>
      <c r="F84" s="27" t="n"/>
      <c r="G84" s="27" t="n"/>
      <c r="H84" s="27" t="n"/>
      <c r="I84" s="28">
        <f>IF(OR(ISBLANK(F84),ISBLANK(G84),ISBLANK(H84)),"",F84*G84*H84)</f>
      </c>
      <c r="J84" s="29">
        <f>IF(OR(ISBLANK(I84),I84=""),"",VLOOKUP(I84,'Ρυθμίσεις'!$A$18:$D$22,3,TRUE))</f>
      </c>
      <c r="K84" s="9">
        <f>IF(OR(ISBLANK(I84),I84=""),"",VLOOKUP(I84,'Ρυθμίσεις'!$A$18:$D$22,4,TRUE))</f>
      </c>
      <c r="L84" s="25" t="n"/>
      <c r="M84" s="26" t="n"/>
    </row>
    <row r="85" ht="21" customHeight="true">
      <c r="A85" s="29" t="n"/>
      <c r="B85" s="24" t="n"/>
      <c r="C85" s="25" t="n"/>
      <c r="D85" s="25" t="n"/>
      <c r="E85" s="26" t="n"/>
      <c r="F85" s="27" t="n"/>
      <c r="G85" s="27" t="n"/>
      <c r="H85" s="27" t="n"/>
      <c r="I85" s="28">
        <f>IF(OR(ISBLANK(F85),ISBLANK(G85),ISBLANK(H85)),"",F85*G85*H85)</f>
      </c>
      <c r="J85" s="29">
        <f>IF(OR(ISBLANK(I85),I85=""),"",VLOOKUP(I85,'Ρυθμίσεις'!$A$18:$D$22,3,TRUE))</f>
      </c>
      <c r="K85" s="9">
        <f>IF(OR(ISBLANK(I85),I85=""),"",VLOOKUP(I85,'Ρυθμίσεις'!$A$18:$D$22,4,TRUE))</f>
      </c>
      <c r="L85" s="25" t="n"/>
      <c r="M85" s="26" t="n"/>
    </row>
    <row r="86" ht="21" customHeight="true">
      <c r="A86" s="23" t="n"/>
      <c r="B86" s="24" t="n"/>
      <c r="C86" s="25" t="n"/>
      <c r="D86" s="25" t="n"/>
      <c r="E86" s="26" t="n"/>
      <c r="F86" s="27" t="n"/>
      <c r="G86" s="27" t="n"/>
      <c r="H86" s="27" t="n"/>
      <c r="I86" s="28">
        <f>IF(OR(ISBLANK(F86),ISBLANK(G86),ISBLANK(H86)),"",F86*G86*H86)</f>
      </c>
      <c r="J86" s="29">
        <f>IF(OR(ISBLANK(I86),I86=""),"",VLOOKUP(I86,'Ρυθμίσεις'!$A$18:$D$22,3,TRUE))</f>
      </c>
      <c r="K86" s="9">
        <f>IF(OR(ISBLANK(I86),I86=""),"",VLOOKUP(I86,'Ρυθμίσεις'!$A$18:$D$22,4,TRUE))</f>
      </c>
      <c r="L86" s="25" t="n"/>
      <c r="M86" s="26" t="n"/>
    </row>
    <row r="87" ht="21" customHeight="true">
      <c r="A87" s="29" t="n"/>
      <c r="B87" s="24" t="n"/>
      <c r="C87" s="25" t="n"/>
      <c r="D87" s="25" t="n"/>
      <c r="E87" s="26" t="n"/>
      <c r="F87" s="27" t="n"/>
      <c r="G87" s="27" t="n"/>
      <c r="H87" s="27" t="n"/>
      <c r="I87" s="28">
        <f>IF(OR(ISBLANK(F87),ISBLANK(G87),ISBLANK(H87)),"",F87*G87*H87)</f>
      </c>
      <c r="J87" s="29">
        <f>IF(OR(ISBLANK(I87),I87=""),"",VLOOKUP(I87,'Ρυθμίσεις'!$A$18:$D$22,3,TRUE))</f>
      </c>
      <c r="K87" s="9">
        <f>IF(OR(ISBLANK(I87),I87=""),"",VLOOKUP(I87,'Ρυθμίσεις'!$A$18:$D$22,4,TRUE))</f>
      </c>
      <c r="L87" s="25" t="n"/>
      <c r="M87" s="26" t="n"/>
    </row>
    <row r="88" ht="21" customHeight="true">
      <c r="A88" s="23" t="n"/>
      <c r="B88" s="24" t="n"/>
      <c r="C88" s="25" t="n"/>
      <c r="D88" s="25" t="n"/>
      <c r="E88" s="26" t="n"/>
      <c r="F88" s="27" t="n"/>
      <c r="G88" s="27" t="n"/>
      <c r="H88" s="27" t="n"/>
      <c r="I88" s="28">
        <f>IF(OR(ISBLANK(F88),ISBLANK(G88),ISBLANK(H88)),"",F88*G88*H88)</f>
      </c>
      <c r="J88" s="29">
        <f>IF(OR(ISBLANK(I88),I88=""),"",VLOOKUP(I88,'Ρυθμίσεις'!$A$18:$D$22,3,TRUE))</f>
      </c>
      <c r="K88" s="9">
        <f>IF(OR(ISBLANK(I88),I88=""),"",VLOOKUP(I88,'Ρυθμίσεις'!$A$18:$D$22,4,TRUE))</f>
      </c>
      <c r="L88" s="25" t="n"/>
      <c r="M88" s="26" t="n"/>
    </row>
    <row r="89" ht="21" customHeight="true">
      <c r="A89" s="29" t="n"/>
      <c r="B89" s="24" t="n"/>
      <c r="C89" s="25" t="n"/>
      <c r="D89" s="25" t="n"/>
      <c r="E89" s="26" t="n"/>
      <c r="F89" s="27" t="n"/>
      <c r="G89" s="27" t="n"/>
      <c r="H89" s="27" t="n"/>
      <c r="I89" s="28">
        <f>IF(OR(ISBLANK(F89),ISBLANK(G89),ISBLANK(H89)),"",F89*G89*H89)</f>
      </c>
      <c r="J89" s="29">
        <f>IF(OR(ISBLANK(I89),I89=""),"",VLOOKUP(I89,'Ρυθμίσεις'!$A$18:$D$22,3,TRUE))</f>
      </c>
      <c r="K89" s="9">
        <f>IF(OR(ISBLANK(I89),I89=""),"",VLOOKUP(I89,'Ρυθμίσεις'!$A$18:$D$22,4,TRUE))</f>
      </c>
      <c r="L89" s="25" t="n"/>
      <c r="M89" s="26" t="n"/>
    </row>
    <row r="90" ht="21" customHeight="true">
      <c r="A90" s="23" t="n"/>
      <c r="B90" s="24" t="n"/>
      <c r="C90" s="25" t="n"/>
      <c r="D90" s="25" t="n"/>
      <c r="E90" s="26" t="n"/>
      <c r="F90" s="27" t="n"/>
      <c r="G90" s="27" t="n"/>
      <c r="H90" s="27" t="n"/>
      <c r="I90" s="28">
        <f>IF(OR(ISBLANK(F90),ISBLANK(G90),ISBLANK(H90)),"",F90*G90*H90)</f>
      </c>
      <c r="J90" s="29">
        <f>IF(OR(ISBLANK(I90),I90=""),"",VLOOKUP(I90,'Ρυθμίσεις'!$A$18:$D$22,3,TRUE))</f>
      </c>
      <c r="K90" s="9">
        <f>IF(OR(ISBLANK(I90),I90=""),"",VLOOKUP(I90,'Ρυθμίσεις'!$A$18:$D$22,4,TRUE))</f>
      </c>
      <c r="L90" s="25" t="n"/>
      <c r="M90" s="26" t="n"/>
    </row>
    <row r="91" ht="21" customHeight="true">
      <c r="A91" s="29" t="n"/>
      <c r="B91" s="24" t="n"/>
      <c r="C91" s="25" t="n"/>
      <c r="D91" s="25" t="n"/>
      <c r="E91" s="26" t="n"/>
      <c r="F91" s="27" t="n"/>
      <c r="G91" s="27" t="n"/>
      <c r="H91" s="27" t="n"/>
      <c r="I91" s="28">
        <f>IF(OR(ISBLANK(F91),ISBLANK(G91),ISBLANK(H91)),"",F91*G91*H91)</f>
      </c>
      <c r="J91" s="29">
        <f>IF(OR(ISBLANK(I91),I91=""),"",VLOOKUP(I91,'Ρυθμίσεις'!$A$18:$D$22,3,TRUE))</f>
      </c>
      <c r="K91" s="9">
        <f>IF(OR(ISBLANK(I91),I91=""),"",VLOOKUP(I91,'Ρυθμίσεις'!$A$18:$D$22,4,TRUE))</f>
      </c>
      <c r="L91" s="25" t="n"/>
      <c r="M91" s="26" t="n"/>
    </row>
    <row r="92" ht="21" customHeight="true">
      <c r="A92" s="23" t="n"/>
      <c r="B92" s="24" t="n"/>
      <c r="C92" s="25" t="n"/>
      <c r="D92" s="25" t="n"/>
      <c r="E92" s="26" t="n"/>
      <c r="F92" s="27" t="n"/>
      <c r="G92" s="27" t="n"/>
      <c r="H92" s="27" t="n"/>
      <c r="I92" s="28">
        <f>IF(OR(ISBLANK(F92),ISBLANK(G92),ISBLANK(H92)),"",F92*G92*H92)</f>
      </c>
      <c r="J92" s="29">
        <f>IF(OR(ISBLANK(I92),I92=""),"",VLOOKUP(I92,'Ρυθμίσεις'!$A$18:$D$22,3,TRUE))</f>
      </c>
      <c r="K92" s="9">
        <f>IF(OR(ISBLANK(I92),I92=""),"",VLOOKUP(I92,'Ρυθμίσεις'!$A$18:$D$22,4,TRUE))</f>
      </c>
      <c r="L92" s="25" t="n"/>
      <c r="M92" s="26" t="n"/>
    </row>
    <row r="93" ht="21" customHeight="true">
      <c r="A93" s="29" t="n"/>
      <c r="B93" s="24" t="n"/>
      <c r="C93" s="25" t="n"/>
      <c r="D93" s="25" t="n"/>
      <c r="E93" s="26" t="n"/>
      <c r="F93" s="27" t="n"/>
      <c r="G93" s="27" t="n"/>
      <c r="H93" s="27" t="n"/>
      <c r="I93" s="28">
        <f>IF(OR(ISBLANK(F93),ISBLANK(G93),ISBLANK(H93)),"",F93*G93*H93)</f>
      </c>
      <c r="J93" s="29">
        <f>IF(OR(ISBLANK(I93),I93=""),"",VLOOKUP(I93,'Ρυθμίσεις'!$A$18:$D$22,3,TRUE))</f>
      </c>
      <c r="K93" s="9">
        <f>IF(OR(ISBLANK(I93),I93=""),"",VLOOKUP(I93,'Ρυθμίσεις'!$A$18:$D$22,4,TRUE))</f>
      </c>
      <c r="L93" s="25" t="n"/>
      <c r="M93" s="26" t="n"/>
    </row>
    <row r="94" ht="21" customHeight="true">
      <c r="A94" s="23" t="n"/>
      <c r="B94" s="24" t="n"/>
      <c r="C94" s="25" t="n"/>
      <c r="D94" s="25" t="n"/>
      <c r="E94" s="26" t="n"/>
      <c r="F94" s="27" t="n"/>
      <c r="G94" s="27" t="n"/>
      <c r="H94" s="27" t="n"/>
      <c r="I94" s="28">
        <f>IF(OR(ISBLANK(F94),ISBLANK(G94),ISBLANK(H94)),"",F94*G94*H94)</f>
      </c>
      <c r="J94" s="29">
        <f>IF(OR(ISBLANK(I94),I94=""),"",VLOOKUP(I94,'Ρυθμίσεις'!$A$18:$D$22,3,TRUE))</f>
      </c>
      <c r="K94" s="9">
        <f>IF(OR(ISBLANK(I94),I94=""),"",VLOOKUP(I94,'Ρυθμίσεις'!$A$18:$D$22,4,TRUE))</f>
      </c>
      <c r="L94" s="25" t="n"/>
      <c r="M94" s="26" t="n"/>
    </row>
    <row r="95" ht="21" customHeight="true">
      <c r="A95" s="29" t="n"/>
      <c r="B95" s="24" t="n"/>
      <c r="C95" s="25" t="n"/>
      <c r="D95" s="25" t="n"/>
      <c r="E95" s="26" t="n"/>
      <c r="F95" s="27" t="n"/>
      <c r="G95" s="27" t="n"/>
      <c r="H95" s="27" t="n"/>
      <c r="I95" s="28">
        <f>IF(OR(ISBLANK(F95),ISBLANK(G95),ISBLANK(H95)),"",F95*G95*H95)</f>
      </c>
      <c r="J95" s="29">
        <f>IF(OR(ISBLANK(I95),I95=""),"",VLOOKUP(I95,'Ρυθμίσεις'!$A$18:$D$22,3,TRUE))</f>
      </c>
      <c r="K95" s="9">
        <f>IF(OR(ISBLANK(I95),I95=""),"",VLOOKUP(I95,'Ρυθμίσεις'!$A$18:$D$22,4,TRUE))</f>
      </c>
      <c r="L95" s="25" t="n"/>
      <c r="M95" s="26" t="n"/>
    </row>
    <row r="96" ht="21" customHeight="true">
      <c r="A96" s="23" t="n"/>
      <c r="B96" s="24" t="n"/>
      <c r="C96" s="25" t="n"/>
      <c r="D96" s="25" t="n"/>
      <c r="E96" s="26" t="n"/>
      <c r="F96" s="27" t="n"/>
      <c r="G96" s="27" t="n"/>
      <c r="H96" s="27" t="n"/>
      <c r="I96" s="28">
        <f>IF(OR(ISBLANK(F96),ISBLANK(G96),ISBLANK(H96)),"",F96*G96*H96)</f>
      </c>
      <c r="J96" s="29">
        <f>IF(OR(ISBLANK(I96),I96=""),"",VLOOKUP(I96,'Ρυθμίσεις'!$A$18:$D$22,3,TRUE))</f>
      </c>
      <c r="K96" s="9">
        <f>IF(OR(ISBLANK(I96),I96=""),"",VLOOKUP(I96,'Ρυθμίσεις'!$A$18:$D$22,4,TRUE))</f>
      </c>
      <c r="L96" s="25" t="n"/>
      <c r="M96" s="26" t="n"/>
    </row>
    <row r="97" ht="21" customHeight="true">
      <c r="A97" s="29" t="n"/>
      <c r="B97" s="24" t="n"/>
      <c r="C97" s="25" t="n"/>
      <c r="D97" s="25" t="n"/>
      <c r="E97" s="26" t="n"/>
      <c r="F97" s="27" t="n"/>
      <c r="G97" s="27" t="n"/>
      <c r="H97" s="27" t="n"/>
      <c r="I97" s="28">
        <f>IF(OR(ISBLANK(F97),ISBLANK(G97),ISBLANK(H97)),"",F97*G97*H97)</f>
      </c>
      <c r="J97" s="29">
        <f>IF(OR(ISBLANK(I97),I97=""),"",VLOOKUP(I97,'Ρυθμίσεις'!$A$18:$D$22,3,TRUE))</f>
      </c>
      <c r="K97" s="9">
        <f>IF(OR(ISBLANK(I97),I97=""),"",VLOOKUP(I97,'Ρυθμίσεις'!$A$18:$D$22,4,TRUE))</f>
      </c>
      <c r="L97" s="25" t="n"/>
      <c r="M97" s="26" t="n"/>
    </row>
    <row r="98" ht="21" customHeight="true">
      <c r="A98" s="23" t="n"/>
      <c r="B98" s="24" t="n"/>
      <c r="C98" s="25" t="n"/>
      <c r="D98" s="25" t="n"/>
      <c r="E98" s="26" t="n"/>
      <c r="F98" s="27" t="n"/>
      <c r="G98" s="27" t="n"/>
      <c r="H98" s="27" t="n"/>
      <c r="I98" s="28">
        <f>IF(OR(ISBLANK(F98),ISBLANK(G98),ISBLANK(H98)),"",F98*G98*H98)</f>
      </c>
      <c r="J98" s="29">
        <f>IF(OR(ISBLANK(I98),I98=""),"",VLOOKUP(I98,'Ρυθμίσεις'!$A$18:$D$22,3,TRUE))</f>
      </c>
      <c r="K98" s="9">
        <f>IF(OR(ISBLANK(I98),I98=""),"",VLOOKUP(I98,'Ρυθμίσεις'!$A$18:$D$22,4,TRUE))</f>
      </c>
      <c r="L98" s="25" t="n"/>
      <c r="M98" s="26" t="n"/>
    </row>
    <row r="99" ht="21" customHeight="true">
      <c r="A99" s="29" t="n"/>
      <c r="B99" s="24" t="n"/>
      <c r="C99" s="25" t="n"/>
      <c r="D99" s="25" t="n"/>
      <c r="E99" s="26" t="n"/>
      <c r="F99" s="27" t="n"/>
      <c r="G99" s="27" t="n"/>
      <c r="H99" s="27" t="n"/>
      <c r="I99" s="28">
        <f>IF(OR(ISBLANK(F99),ISBLANK(G99),ISBLANK(H99)),"",F99*G99*H99)</f>
      </c>
      <c r="J99" s="29">
        <f>IF(OR(ISBLANK(I99),I99=""),"",VLOOKUP(I99,'Ρυθμίσεις'!$A$18:$D$22,3,TRUE))</f>
      </c>
      <c r="K99" s="9">
        <f>IF(OR(ISBLANK(I99),I99=""),"",VLOOKUP(I99,'Ρυθμίσεις'!$A$18:$D$22,4,TRUE))</f>
      </c>
      <c r="L99" s="25" t="n"/>
      <c r="M99" s="26" t="n"/>
    </row>
    <row r="100" ht="21" customHeight="true">
      <c r="A100" s="23" t="n"/>
      <c r="B100" s="24" t="n"/>
      <c r="C100" s="25" t="n"/>
      <c r="D100" s="25" t="n"/>
      <c r="E100" s="26" t="n"/>
      <c r="F100" s="27" t="n"/>
      <c r="G100" s="27" t="n"/>
      <c r="H100" s="27" t="n"/>
      <c r="I100" s="28">
        <f>IF(OR(ISBLANK(F100),ISBLANK(G100),ISBLANK(H100)),"",F100*G100*H100)</f>
      </c>
      <c r="J100" s="29">
        <f>IF(OR(ISBLANK(I100),I100=""),"",VLOOKUP(I100,'Ρυθμίσεις'!$A$18:$D$22,3,TRUE))</f>
      </c>
      <c r="K100" s="9">
        <f>IF(OR(ISBLANK(I100),I100=""),"",VLOOKUP(I100,'Ρυθμίσεις'!$A$18:$D$22,4,TRUE))</f>
      </c>
      <c r="L100" s="25" t="n"/>
      <c r="M100" s="26" t="n"/>
    </row>
    <row r="101" ht="21" customHeight="true">
      <c r="A101" s="29" t="n"/>
      <c r="B101" s="24" t="n"/>
      <c r="C101" s="25" t="n"/>
      <c r="D101" s="25" t="n"/>
      <c r="E101" s="26" t="n"/>
      <c r="F101" s="27" t="n"/>
      <c r="G101" s="27" t="n"/>
      <c r="H101" s="27" t="n"/>
      <c r="I101" s="28">
        <f>IF(OR(ISBLANK(F101),ISBLANK(G101),ISBLANK(H101)),"",F101*G101*H101)</f>
      </c>
      <c r="J101" s="29">
        <f>IF(OR(ISBLANK(I101),I101=""),"",VLOOKUP(I101,'Ρυθμίσεις'!$A$18:$D$22,3,TRUE))</f>
      </c>
      <c r="K101" s="9">
        <f>IF(OR(ISBLANK(I101),I101=""),"",VLOOKUP(I101,'Ρυθμίσεις'!$A$18:$D$22,4,TRUE))</f>
      </c>
      <c r="L101" s="25" t="n"/>
      <c r="M101" s="26" t="n"/>
    </row>
    <row r="102" ht="21" customHeight="true">
      <c r="A102" s="23" t="n"/>
      <c r="B102" s="24" t="n"/>
      <c r="C102" s="25" t="n"/>
      <c r="D102" s="25" t="n"/>
      <c r="E102" s="26" t="n"/>
      <c r="F102" s="27" t="n"/>
      <c r="G102" s="27" t="n"/>
      <c r="H102" s="27" t="n"/>
      <c r="I102" s="28">
        <f>IF(OR(ISBLANK(F102),ISBLANK(G102),ISBLANK(H102)),"",F102*G102*H102)</f>
      </c>
      <c r="J102" s="29">
        <f>IF(OR(ISBLANK(I102),I102=""),"",VLOOKUP(I102,'Ρυθμίσεις'!$A$18:$D$22,3,TRUE))</f>
      </c>
      <c r="K102" s="9">
        <f>IF(OR(ISBLANK(I102),I102=""),"",VLOOKUP(I102,'Ρυθμίσεις'!$A$18:$D$22,4,TRUE))</f>
      </c>
      <c r="L102" s="25" t="n"/>
      <c r="M102" s="26" t="n"/>
    </row>
    <row r="103" ht="21" customHeight="true">
      <c r="A103" s="29" t="n"/>
      <c r="B103" s="24" t="n"/>
      <c r="C103" s="25" t="n"/>
      <c r="D103" s="25" t="n"/>
      <c r="E103" s="26" t="n"/>
      <c r="F103" s="27" t="n"/>
      <c r="G103" s="27" t="n"/>
      <c r="H103" s="27" t="n"/>
      <c r="I103" s="28">
        <f>IF(OR(ISBLANK(F103),ISBLANK(G103),ISBLANK(H103)),"",F103*G103*H103)</f>
      </c>
      <c r="J103" s="29">
        <f>IF(OR(ISBLANK(I103),I103=""),"",VLOOKUP(I103,'Ρυθμίσεις'!$A$18:$D$22,3,TRUE))</f>
      </c>
      <c r="K103" s="9">
        <f>IF(OR(ISBLANK(I103),I103=""),"",VLOOKUP(I103,'Ρυθμίσεις'!$A$18:$D$22,4,TRUE))</f>
      </c>
      <c r="L103" s="25" t="n"/>
      <c r="M103" s="26" t="n"/>
    </row>
    <row r="104" ht="21" customHeight="true">
      <c r="A104" s="23" t="n"/>
      <c r="B104" s="24" t="n"/>
      <c r="C104" s="25" t="n"/>
      <c r="D104" s="25" t="n"/>
      <c r="E104" s="26" t="n"/>
      <c r="F104" s="27" t="n"/>
      <c r="G104" s="27" t="n"/>
      <c r="H104" s="27" t="n"/>
      <c r="I104" s="28">
        <f>IF(OR(ISBLANK(F104),ISBLANK(G104),ISBLANK(H104)),"",F104*G104*H104)</f>
      </c>
      <c r="J104" s="29">
        <f>IF(OR(ISBLANK(I104),I104=""),"",VLOOKUP(I104,'Ρυθμίσεις'!$A$18:$D$22,3,TRUE))</f>
      </c>
      <c r="K104" s="9">
        <f>IF(OR(ISBLANK(I104),I104=""),"",VLOOKUP(I104,'Ρυθμίσεις'!$A$18:$D$22,4,TRUE))</f>
      </c>
      <c r="L104" s="25" t="n"/>
      <c r="M104" s="26" t="n"/>
    </row>
    <row r="105" ht="21" customHeight="true">
      <c r="A105" s="29" t="n"/>
      <c r="B105" s="24" t="n"/>
      <c r="C105" s="25" t="n"/>
      <c r="D105" s="25" t="n"/>
      <c r="E105" s="26" t="n"/>
      <c r="F105" s="27" t="n"/>
      <c r="G105" s="27" t="n"/>
      <c r="H105" s="27" t="n"/>
      <c r="I105" s="28">
        <f>IF(OR(ISBLANK(F105),ISBLANK(G105),ISBLANK(H105)),"",F105*G105*H105)</f>
      </c>
      <c r="J105" s="29">
        <f>IF(OR(ISBLANK(I105),I105=""),"",VLOOKUP(I105,'Ρυθμίσεις'!$A$18:$D$22,3,TRUE))</f>
      </c>
      <c r="K105" s="9">
        <f>IF(OR(ISBLANK(I105),I105=""),"",VLOOKUP(I105,'Ρυθμίσεις'!$A$18:$D$22,4,TRUE))</f>
      </c>
      <c r="L105" s="25" t="n"/>
      <c r="M105" s="26" t="n"/>
    </row>
  </sheetData>
  <autoFilter ref="A5:M105"/>
  <mergeCells count="2">
    <mergeCell ref="A2:M2"/>
    <mergeCell ref="A1:M1"/>
  </mergeCells>
  <conditionalFormatting sqref="J6:J105">
    <cfRule type="expression" dxfId="0" priority="1">
      <formula>J6="極めて高いリスク"</formula>
    </cfRule>
    <cfRule type="expression" dxfId="1" priority="2">
      <formula>J6="Κρίσιμηなリスク"</formula>
    </cfRule>
    <cfRule type="expression" dxfId="2" priority="3">
      <formula>J6="中程度のリスク"</formula>
    </cfRule>
    <cfRule type="expression" dxfId="3" priority="4">
      <formula>J6="注意が必要なリスク"</formula>
    </cfRule>
    <cfRule type="expression" dxfId="4" priority="5">
      <formula>J6="許容可能なリスク"</formula>
    </cfRule>
  </conditionalFormatting>
  <conditionalFormatting sqref="M6:M105">
    <cfRule type="expression" dxfId="4" priority="6">
      <formula>M6="完了"</formula>
    </cfRule>
    <cfRule type="expression" dxfId="2" priority="7">
      <formula>M6="進行中"</formula>
    </cfRule>
    <cfRule type="expression" dxfId="5" priority="8">
      <formula>M6="未着手"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5">
    <dataValidation allowBlank="true" error="Ρυθμίσειςシートに登録された値から選択してください。" errorTitle="選択肢が無効です" prompt="担当部署を選択してください。" promptTitle="担当部署" showErrorMessage="true" showInputMessage="true" sqref="E6:E105" type="list">
      <formula1>=DepartmentList</formula1>
    </dataValidation>
    <dataValidation allowBlank="true" error="Ρυθμίσειςシートに登録された値から選択してください。" errorTitle="選択肢が無効です" prompt="発生Πιθανότηταの係数を選択してください。" promptTitle="Πιθανότητα L" showErrorMessage="true" showInputMessage="true" sqref="F6:F105" type="list">
      <formula1>=LList</formula1>
    </dataValidation>
    <dataValidation allowBlank="true" error="Ρυθμίσειςシートに登録された値から選択してください。" errorTitle="選択肢が無効です" prompt="暴露頻度の係数を選択してください。" promptTitle="Συχνότητα Έκθεσης E" showErrorMessage="true" showInputMessage="true" sqref="G6:G105" type="list">
      <formula1>=EList</formula1>
    </dataValidation>
    <dataValidation allowBlank="true" error="Ρυθμίσειςシートに登録された値から選択してください。" errorTitle="選択肢が無効です" prompt="結果のΚρίσιμη性の係数を選択してください。" promptTitle="Σοβαρότητα Συνεπειών C" showErrorMessage="true" showInputMessage="true" sqref="H6:H105" type="list">
      <formula1>=CList</formula1>
    </dataValidation>
    <dataValidation allowBlank="true" error="Ρυθμίσειςシートに登録された値から選択してください。" errorTitle="選択肢が無効です" prompt="未着手、進行中、完了から選択してください。" promptTitle="是正ステータス" showErrorMessage="true" showInputMessage="true" sqref="M6:M105" type="list">
      <formula1>=StatusList</formula1>
    </dataValidation>
  </dataValidations>
  <pageMargins left="0.75" right="0.75" top="1" bottom="1" header="0.5" footer="0.5"/>
  <pageSetup fitToHeight="0" fitToWidth="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I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52"/>
    <col customWidth="true" max="2" min="2" width="34"/>
    <col customWidth="true" max="3" min="3" width="52"/>
    <col customWidth="true" max="4" min="4" width="16"/>
    <col customWidth="true" max="6" min="5" width="14"/>
    <col customWidth="true" max="7" min="7" width="16"/>
    <col customWidth="true" max="8" min="8" width="14"/>
    <col customWidth="true" max="9" min="9" width="38"/>
  </cols>
  <sheetData>
    <row r="1" ht="38" customHeight="true">
      <c r="A1" s="1" t="s">
        <v>4</v>
      </c>
    </row>
    <row r="2" ht="28" customHeight="true">
      <c r="A2" s="2" t="s">
        <v>108</v>
      </c>
    </row>
    <row r="3"/>
    <row r="4"/>
    <row r="5" ht="28" customHeight="true">
      <c r="A5" s="5" t="s">
        <v>109</v>
      </c>
      <c r="B5" s="5" t="s">
        <v>85</v>
      </c>
      <c r="C5" s="5" t="s">
        <v>110</v>
      </c>
      <c r="D5" s="5" t="s">
        <v>111</v>
      </c>
      <c r="E5" s="5" t="s">
        <v>112</v>
      </c>
      <c r="F5" s="5" t="s">
        <v>113</v>
      </c>
      <c r="G5" s="5" t="s">
        <v>114</v>
      </c>
      <c r="H5" s="5" t="s">
        <v>115</v>
      </c>
      <c r="I5" s="5" t="s">
        <v>116</v>
      </c>
    </row>
    <row r="6" ht="21" customHeight="true">
      <c r="A6" s="26" t="n">
        <v>1</v>
      </c>
      <c r="B6" s="9">
        <f>IF(ISBLANK(A6),"",VLOOKUP(A6,'Αξιολόγηση Κινδύνων'!$A$6:$D$105,4,FALSE))</f>
      </c>
      <c r="C6" s="25" t="s">
        <v>117</v>
      </c>
      <c r="D6" s="23" t="s">
        <v>5</v>
      </c>
      <c r="E6" s="24" t="s">
        <v>118</v>
      </c>
      <c r="F6" s="24" t="n"/>
      <c r="G6" s="23" t="s">
        <v>6</v>
      </c>
      <c r="H6" s="26" t="s">
        <v>93</v>
      </c>
      <c r="I6" s="25" t="s">
        <v>119</v>
      </c>
    </row>
    <row r="7" ht="21" customHeight="true">
      <c r="A7" s="26" t="n">
        <v>2</v>
      </c>
      <c r="B7" s="9">
        <f>IF(ISBLANK(A7),"",VLOOKUP(A7,'Αξιολόγηση Κινδύνων'!$A$6:$D$105,4,FALSE))</f>
      </c>
      <c r="C7" s="25" t="s">
        <v>120</v>
      </c>
      <c r="D7" s="29" t="s">
        <v>121</v>
      </c>
      <c r="E7" s="24" t="s">
        <v>122</v>
      </c>
      <c r="F7" s="24" t="n"/>
      <c r="G7" s="29" t="s">
        <v>7</v>
      </c>
      <c r="H7" s="26" t="s">
        <v>98</v>
      </c>
      <c r="I7" s="25" t="s">
        <v>123</v>
      </c>
    </row>
    <row r="8" ht="21" customHeight="true">
      <c r="A8" s="26" t="n">
        <v>3</v>
      </c>
      <c r="B8" s="9">
        <f>IF(ISBLANK(A8),"",VLOOKUP(A8,'Αξιολόγηση Κινδύνων'!$A$6:$D$105,4,FALSE))</f>
      </c>
      <c r="C8" s="25" t="s">
        <v>124</v>
      </c>
      <c r="D8" s="23" t="s">
        <v>125</v>
      </c>
      <c r="E8" s="24" t="s">
        <v>126</v>
      </c>
      <c r="F8" s="24" t="n"/>
      <c r="G8" s="23" t="s">
        <v>6</v>
      </c>
      <c r="H8" s="26" t="s">
        <v>93</v>
      </c>
      <c r="I8" s="25" t="s">
        <v>127</v>
      </c>
    </row>
    <row r="9" ht="21" customHeight="true">
      <c r="A9" s="26" t="n">
        <v>4</v>
      </c>
      <c r="B9" s="9">
        <f>IF(ISBLANK(A9),"",VLOOKUP(A9,'Αξιολόγηση Κινδύνων'!$A$6:$D$105,4,FALSE))</f>
      </c>
      <c r="C9" s="25" t="s">
        <v>128</v>
      </c>
      <c r="D9" s="29" t="s">
        <v>8</v>
      </c>
      <c r="E9" s="24" t="s">
        <v>129</v>
      </c>
      <c r="F9" s="24" t="s">
        <v>130</v>
      </c>
      <c r="G9" s="29" t="s">
        <v>6</v>
      </c>
      <c r="H9" s="26" t="s">
        <v>107</v>
      </c>
      <c r="I9" s="25" t="s">
        <v>131</v>
      </c>
    </row>
    <row r="10" ht="21" customHeight="true">
      <c r="A10" s="26" t="n"/>
      <c r="B10" s="9">
        <f>IF(ISBLANK(A10),"",VLOOKUP(A10,'Αξιολόγηση Κινδύνων'!$A$6:$D$105,4,FALSE))</f>
      </c>
      <c r="C10" s="25" t="n"/>
      <c r="D10" s="23" t="n"/>
      <c r="E10" s="24" t="n"/>
      <c r="F10" s="24" t="n"/>
      <c r="G10" s="23" t="n"/>
      <c r="H10" s="26" t="n"/>
      <c r="I10" s="25" t="n"/>
    </row>
    <row r="11" ht="21" customHeight="true">
      <c r="A11" s="26" t="n"/>
      <c r="B11" s="9">
        <f>IF(ISBLANK(A11),"",VLOOKUP(A11,'Αξιολόγηση Κινδύνων'!$A$6:$D$105,4,FALSE))</f>
      </c>
      <c r="C11" s="25" t="n"/>
      <c r="D11" s="29" t="n"/>
      <c r="E11" s="24" t="n"/>
      <c r="F11" s="24" t="n"/>
      <c r="G11" s="29" t="n"/>
      <c r="H11" s="26" t="n"/>
      <c r="I11" s="25" t="n"/>
    </row>
    <row r="12" ht="21" customHeight="true">
      <c r="A12" s="26" t="n"/>
      <c r="B12" s="9">
        <f>IF(ISBLANK(A12),"",VLOOKUP(A12,'Αξιολόγηση Κινδύνων'!$A$6:$D$105,4,FALSE))</f>
      </c>
      <c r="C12" s="25" t="n"/>
      <c r="D12" s="23" t="n"/>
      <c r="E12" s="24" t="n"/>
      <c r="F12" s="24" t="n"/>
      <c r="G12" s="23" t="n"/>
      <c r="H12" s="26" t="n"/>
      <c r="I12" s="25" t="n"/>
    </row>
    <row r="13" ht="21" customHeight="true">
      <c r="A13" s="26" t="n"/>
      <c r="B13" s="9">
        <f>IF(ISBLANK(A13),"",VLOOKUP(A13,'Αξιολόγηση Κινδύνων'!$A$6:$D$105,4,FALSE))</f>
      </c>
      <c r="C13" s="25" t="n"/>
      <c r="D13" s="29" t="n"/>
      <c r="E13" s="24" t="n"/>
      <c r="F13" s="24" t="n"/>
      <c r="G13" s="29" t="n"/>
      <c r="H13" s="26" t="n"/>
      <c r="I13" s="25" t="n"/>
    </row>
    <row r="14" ht="21" customHeight="true">
      <c r="A14" s="26" t="n"/>
      <c r="B14" s="9">
        <f>IF(ISBLANK(A14),"",VLOOKUP(A14,'Αξιολόγηση Κινδύνων'!$A$6:$D$105,4,FALSE))</f>
      </c>
      <c r="C14" s="25" t="n"/>
      <c r="D14" s="23" t="n"/>
      <c r="E14" s="24" t="n"/>
      <c r="F14" s="24" t="n"/>
      <c r="G14" s="23" t="n"/>
      <c r="H14" s="26" t="n"/>
      <c r="I14" s="25" t="n"/>
    </row>
    <row r="15" ht="21" customHeight="true">
      <c r="A15" s="26" t="n"/>
      <c r="B15" s="9">
        <f>IF(ISBLANK(A15),"",VLOOKUP(A15,'Αξιολόγηση Κινδύνων'!$A$6:$D$105,4,FALSE))</f>
      </c>
      <c r="C15" s="25" t="n"/>
      <c r="D15" s="29" t="n"/>
      <c r="E15" s="24" t="n"/>
      <c r="F15" s="24" t="n"/>
      <c r="G15" s="29" t="n"/>
      <c r="H15" s="26" t="n"/>
      <c r="I15" s="25" t="n"/>
    </row>
    <row r="16" ht="21" customHeight="true">
      <c r="A16" s="26" t="n"/>
      <c r="B16" s="9">
        <f>IF(ISBLANK(A16),"",VLOOKUP(A16,'Αξιολόγηση Κινδύνων'!$A$6:$D$105,4,FALSE))</f>
      </c>
      <c r="C16" s="25" t="n"/>
      <c r="D16" s="23" t="n"/>
      <c r="E16" s="24" t="n"/>
      <c r="F16" s="24" t="n"/>
      <c r="G16" s="23" t="n"/>
      <c r="H16" s="26" t="n"/>
      <c r="I16" s="25" t="n"/>
    </row>
    <row r="17" ht="21" customHeight="true">
      <c r="A17" s="26" t="n"/>
      <c r="B17" s="9">
        <f>IF(ISBLANK(A17),"",VLOOKUP(A17,'Αξιολόγηση Κινδύνων'!$A$6:$D$105,4,FALSE))</f>
      </c>
      <c r="C17" s="25" t="n"/>
      <c r="D17" s="29" t="n"/>
      <c r="E17" s="24" t="n"/>
      <c r="F17" s="24" t="n"/>
      <c r="G17" s="29" t="n"/>
      <c r="H17" s="26" t="n"/>
      <c r="I17" s="25" t="n"/>
    </row>
    <row r="18" ht="21" customHeight="true">
      <c r="A18" s="26" t="n"/>
      <c r="B18" s="9">
        <f>IF(ISBLANK(A18),"",VLOOKUP(A18,'Αξιολόγηση Κινδύνων'!$A$6:$D$105,4,FALSE))</f>
      </c>
      <c r="C18" s="25" t="n"/>
      <c r="D18" s="23" t="n"/>
      <c r="E18" s="24" t="n"/>
      <c r="F18" s="24" t="n"/>
      <c r="G18" s="23" t="n"/>
      <c r="H18" s="26" t="n"/>
      <c r="I18" s="25" t="n"/>
    </row>
    <row r="19" ht="21" customHeight="true">
      <c r="A19" s="26" t="n"/>
      <c r="B19" s="9">
        <f>IF(ISBLANK(A19),"",VLOOKUP(A19,'Αξιολόγηση Κινδύνων'!$A$6:$D$105,4,FALSE))</f>
      </c>
      <c r="C19" s="25" t="n"/>
      <c r="D19" s="29" t="n"/>
      <c r="E19" s="24" t="n"/>
      <c r="F19" s="24" t="n"/>
      <c r="G19" s="29" t="n"/>
      <c r="H19" s="26" t="n"/>
      <c r="I19" s="25" t="n"/>
    </row>
    <row r="20" ht="21" customHeight="true">
      <c r="A20" s="26" t="n"/>
      <c r="B20" s="9">
        <f>IF(ISBLANK(A20),"",VLOOKUP(A20,'Αξιολόγηση Κινδύνων'!$A$6:$D$105,4,FALSE))</f>
      </c>
      <c r="C20" s="25" t="n"/>
      <c r="D20" s="23" t="n"/>
      <c r="E20" s="24" t="n"/>
      <c r="F20" s="24" t="n"/>
      <c r="G20" s="23" t="n"/>
      <c r="H20" s="26" t="n"/>
      <c r="I20" s="25" t="n"/>
    </row>
    <row r="21" ht="21" customHeight="true">
      <c r="A21" s="26" t="n"/>
      <c r="B21" s="9">
        <f>IF(ISBLANK(A21),"",VLOOKUP(A21,'Αξιολόγηση Κινδύνων'!$A$6:$D$105,4,FALSE))</f>
      </c>
      <c r="C21" s="25" t="n"/>
      <c r="D21" s="29" t="n"/>
      <c r="E21" s="24" t="n"/>
      <c r="F21" s="24" t="n"/>
      <c r="G21" s="29" t="n"/>
      <c r="H21" s="26" t="n"/>
      <c r="I21" s="25" t="n"/>
    </row>
    <row r="22" ht="21" customHeight="true">
      <c r="A22" s="26" t="n"/>
      <c r="B22" s="9">
        <f>IF(ISBLANK(A22),"",VLOOKUP(A22,'Αξιολόγηση Κινδύνων'!$A$6:$D$105,4,FALSE))</f>
      </c>
      <c r="C22" s="25" t="n"/>
      <c r="D22" s="23" t="n"/>
      <c r="E22" s="24" t="n"/>
      <c r="F22" s="24" t="n"/>
      <c r="G22" s="23" t="n"/>
      <c r="H22" s="26" t="n"/>
      <c r="I22" s="25" t="n"/>
    </row>
    <row r="23" ht="21" customHeight="true">
      <c r="A23" s="26" t="n"/>
      <c r="B23" s="9">
        <f>IF(ISBLANK(A23),"",VLOOKUP(A23,'Αξιολόγηση Κινδύνων'!$A$6:$D$105,4,FALSE))</f>
      </c>
      <c r="C23" s="25" t="n"/>
      <c r="D23" s="29" t="n"/>
      <c r="E23" s="24" t="n"/>
      <c r="F23" s="24" t="n"/>
      <c r="G23" s="29" t="n"/>
      <c r="H23" s="26" t="n"/>
      <c r="I23" s="25" t="n"/>
    </row>
    <row r="24" ht="21" customHeight="true">
      <c r="A24" s="26" t="n"/>
      <c r="B24" s="9">
        <f>IF(ISBLANK(A24),"",VLOOKUP(A24,'Αξιολόγηση Κινδύνων'!$A$6:$D$105,4,FALSE))</f>
      </c>
      <c r="C24" s="25" t="n"/>
      <c r="D24" s="23" t="n"/>
      <c r="E24" s="24" t="n"/>
      <c r="F24" s="24" t="n"/>
      <c r="G24" s="23" t="n"/>
      <c r="H24" s="26" t="n"/>
      <c r="I24" s="25" t="n"/>
    </row>
    <row r="25" ht="21" customHeight="true">
      <c r="A25" s="26" t="n"/>
      <c r="B25" s="9">
        <f>IF(ISBLANK(A25),"",VLOOKUP(A25,'Αξιολόγηση Κινδύνων'!$A$6:$D$105,4,FALSE))</f>
      </c>
      <c r="C25" s="25" t="n"/>
      <c r="D25" s="29" t="n"/>
      <c r="E25" s="24" t="n"/>
      <c r="F25" s="24" t="n"/>
      <c r="G25" s="29" t="n"/>
      <c r="H25" s="26" t="n"/>
      <c r="I25" s="25" t="n"/>
    </row>
    <row r="26" ht="21" customHeight="true">
      <c r="A26" s="26" t="n"/>
      <c r="B26" s="9">
        <f>IF(ISBLANK(A26),"",VLOOKUP(A26,'Αξιολόγηση Κινδύνων'!$A$6:$D$105,4,FALSE))</f>
      </c>
      <c r="C26" s="25" t="n"/>
      <c r="D26" s="23" t="n"/>
      <c r="E26" s="24" t="n"/>
      <c r="F26" s="24" t="n"/>
      <c r="G26" s="23" t="n"/>
      <c r="H26" s="26" t="n"/>
      <c r="I26" s="25" t="n"/>
    </row>
    <row r="27" ht="21" customHeight="true">
      <c r="A27" s="26" t="n"/>
      <c r="B27" s="9">
        <f>IF(ISBLANK(A27),"",VLOOKUP(A27,'Αξιολόγηση Κινδύνων'!$A$6:$D$105,4,FALSE))</f>
      </c>
      <c r="C27" s="25" t="n"/>
      <c r="D27" s="29" t="n"/>
      <c r="E27" s="24" t="n"/>
      <c r="F27" s="24" t="n"/>
      <c r="G27" s="29" t="n"/>
      <c r="H27" s="26" t="n"/>
      <c r="I27" s="25" t="n"/>
    </row>
    <row r="28" ht="21" customHeight="true">
      <c r="A28" s="26" t="n"/>
      <c r="B28" s="9">
        <f>IF(ISBLANK(A28),"",VLOOKUP(A28,'Αξιολόγηση Κινδύνων'!$A$6:$D$105,4,FALSE))</f>
      </c>
      <c r="C28" s="25" t="n"/>
      <c r="D28" s="23" t="n"/>
      <c r="E28" s="24" t="n"/>
      <c r="F28" s="24" t="n"/>
      <c r="G28" s="23" t="n"/>
      <c r="H28" s="26" t="n"/>
      <c r="I28" s="25" t="n"/>
    </row>
    <row r="29" ht="21" customHeight="true">
      <c r="A29" s="26" t="n"/>
      <c r="B29" s="9">
        <f>IF(ISBLANK(A29),"",VLOOKUP(A29,'Αξιολόγηση Κινδύνων'!$A$6:$D$105,4,FALSE))</f>
      </c>
      <c r="C29" s="25" t="n"/>
      <c r="D29" s="29" t="n"/>
      <c r="E29" s="24" t="n"/>
      <c r="F29" s="24" t="n"/>
      <c r="G29" s="29" t="n"/>
      <c r="H29" s="26" t="n"/>
      <c r="I29" s="25" t="n"/>
    </row>
    <row r="30" ht="21" customHeight="true">
      <c r="A30" s="26" t="n"/>
      <c r="B30" s="9">
        <f>IF(ISBLANK(A30),"",VLOOKUP(A30,'Αξιολόγηση Κινδύνων'!$A$6:$D$105,4,FALSE))</f>
      </c>
      <c r="C30" s="25" t="n"/>
      <c r="D30" s="23" t="n"/>
      <c r="E30" s="24" t="n"/>
      <c r="F30" s="24" t="n"/>
      <c r="G30" s="23" t="n"/>
      <c r="H30" s="26" t="n"/>
      <c r="I30" s="25" t="n"/>
    </row>
    <row r="31" ht="21" customHeight="true">
      <c r="A31" s="26" t="n"/>
      <c r="B31" s="9">
        <f>IF(ISBLANK(A31),"",VLOOKUP(A31,'Αξιολόγηση Κινδύνων'!$A$6:$D$105,4,FALSE))</f>
      </c>
      <c r="C31" s="25" t="n"/>
      <c r="D31" s="29" t="n"/>
      <c r="E31" s="24" t="n"/>
      <c r="F31" s="24" t="n"/>
      <c r="G31" s="29" t="n"/>
      <c r="H31" s="26" t="n"/>
      <c r="I31" s="25" t="n"/>
    </row>
    <row r="32" ht="21" customHeight="true">
      <c r="A32" s="26" t="n"/>
      <c r="B32" s="9">
        <f>IF(ISBLANK(A32),"",VLOOKUP(A32,'Αξιολόγηση Κινδύνων'!$A$6:$D$105,4,FALSE))</f>
      </c>
      <c r="C32" s="25" t="n"/>
      <c r="D32" s="23" t="n"/>
      <c r="E32" s="24" t="n"/>
      <c r="F32" s="24" t="n"/>
      <c r="G32" s="23" t="n"/>
      <c r="H32" s="26" t="n"/>
      <c r="I32" s="25" t="n"/>
    </row>
    <row r="33" ht="21" customHeight="true">
      <c r="A33" s="26" t="n"/>
      <c r="B33" s="9">
        <f>IF(ISBLANK(A33),"",VLOOKUP(A33,'Αξιολόγηση Κινδύνων'!$A$6:$D$105,4,FALSE))</f>
      </c>
      <c r="C33" s="25" t="n"/>
      <c r="D33" s="29" t="n"/>
      <c r="E33" s="24" t="n"/>
      <c r="F33" s="24" t="n"/>
      <c r="G33" s="29" t="n"/>
      <c r="H33" s="26" t="n"/>
      <c r="I33" s="25" t="n"/>
    </row>
    <row r="34" ht="21" customHeight="true">
      <c r="A34" s="26" t="n"/>
      <c r="B34" s="9">
        <f>IF(ISBLANK(A34),"",VLOOKUP(A34,'Αξιολόγηση Κινδύνων'!$A$6:$D$105,4,FALSE))</f>
      </c>
      <c r="C34" s="25" t="n"/>
      <c r="D34" s="23" t="n"/>
      <c r="E34" s="24" t="n"/>
      <c r="F34" s="24" t="n"/>
      <c r="G34" s="23" t="n"/>
      <c r="H34" s="26" t="n"/>
      <c r="I34" s="25" t="n"/>
    </row>
    <row r="35" ht="21" customHeight="true">
      <c r="A35" s="26" t="n"/>
      <c r="B35" s="9">
        <f>IF(ISBLANK(A35),"",VLOOKUP(A35,'Αξιολόγηση Κινδύνων'!$A$6:$D$105,4,FALSE))</f>
      </c>
      <c r="C35" s="25" t="n"/>
      <c r="D35" s="29" t="n"/>
      <c r="E35" s="24" t="n"/>
      <c r="F35" s="24" t="n"/>
      <c r="G35" s="29" t="n"/>
      <c r="H35" s="26" t="n"/>
      <c r="I35" s="25" t="n"/>
    </row>
    <row r="36" ht="21" customHeight="true">
      <c r="A36" s="26" t="n"/>
      <c r="B36" s="9">
        <f>IF(ISBLANK(A36),"",VLOOKUP(A36,'Αξιολόγηση Κινδύνων'!$A$6:$D$105,4,FALSE))</f>
      </c>
      <c r="C36" s="25" t="n"/>
      <c r="D36" s="23" t="n"/>
      <c r="E36" s="24" t="n"/>
      <c r="F36" s="24" t="n"/>
      <c r="G36" s="23" t="n"/>
      <c r="H36" s="26" t="n"/>
      <c r="I36" s="25" t="n"/>
    </row>
    <row r="37" ht="21" customHeight="true">
      <c r="A37" s="26" t="n"/>
      <c r="B37" s="9">
        <f>IF(ISBLANK(A37),"",VLOOKUP(A37,'Αξιολόγηση Κινδύνων'!$A$6:$D$105,4,FALSE))</f>
      </c>
      <c r="C37" s="25" t="n"/>
      <c r="D37" s="29" t="n"/>
      <c r="E37" s="24" t="n"/>
      <c r="F37" s="24" t="n"/>
      <c r="G37" s="29" t="n"/>
      <c r="H37" s="26" t="n"/>
      <c r="I37" s="25" t="n"/>
    </row>
    <row r="38" ht="21" customHeight="true">
      <c r="A38" s="26" t="n"/>
      <c r="B38" s="9">
        <f>IF(ISBLANK(A38),"",VLOOKUP(A38,'Αξιολόγηση Κινδύνων'!$A$6:$D$105,4,FALSE))</f>
      </c>
      <c r="C38" s="25" t="n"/>
      <c r="D38" s="23" t="n"/>
      <c r="E38" s="24" t="n"/>
      <c r="F38" s="24" t="n"/>
      <c r="G38" s="23" t="n"/>
      <c r="H38" s="26" t="n"/>
      <c r="I38" s="25" t="n"/>
    </row>
    <row r="39" ht="21" customHeight="true">
      <c r="A39" s="26" t="n"/>
      <c r="B39" s="9">
        <f>IF(ISBLANK(A39),"",VLOOKUP(A39,'Αξιολόγηση Κινδύνων'!$A$6:$D$105,4,FALSE))</f>
      </c>
      <c r="C39" s="25" t="n"/>
      <c r="D39" s="29" t="n"/>
      <c r="E39" s="24" t="n"/>
      <c r="F39" s="24" t="n"/>
      <c r="G39" s="29" t="n"/>
      <c r="H39" s="26" t="n"/>
      <c r="I39" s="25" t="n"/>
    </row>
    <row r="40" ht="21" customHeight="true">
      <c r="A40" s="26" t="n"/>
      <c r="B40" s="9">
        <f>IF(ISBLANK(A40),"",VLOOKUP(A40,'Αξιολόγηση Κινδύνων'!$A$6:$D$105,4,FALSE))</f>
      </c>
      <c r="C40" s="25" t="n"/>
      <c r="D40" s="23" t="n"/>
      <c r="E40" s="24" t="n"/>
      <c r="F40" s="24" t="n"/>
      <c r="G40" s="23" t="n"/>
      <c r="H40" s="26" t="n"/>
      <c r="I40" s="25" t="n"/>
    </row>
    <row r="41" ht="21" customHeight="true">
      <c r="A41" s="26" t="n"/>
      <c r="B41" s="9">
        <f>IF(ISBLANK(A41),"",VLOOKUP(A41,'Αξιολόγηση Κινδύνων'!$A$6:$D$105,4,FALSE))</f>
      </c>
      <c r="C41" s="25" t="n"/>
      <c r="D41" s="29" t="n"/>
      <c r="E41" s="24" t="n"/>
      <c r="F41" s="24" t="n"/>
      <c r="G41" s="29" t="n"/>
      <c r="H41" s="26" t="n"/>
      <c r="I41" s="25" t="n"/>
    </row>
    <row r="42" ht="21" customHeight="true">
      <c r="A42" s="26" t="n"/>
      <c r="B42" s="9">
        <f>IF(ISBLANK(A42),"",VLOOKUP(A42,'Αξιολόγηση Κινδύνων'!$A$6:$D$105,4,FALSE))</f>
      </c>
      <c r="C42" s="25" t="n"/>
      <c r="D42" s="23" t="n"/>
      <c r="E42" s="24" t="n"/>
      <c r="F42" s="24" t="n"/>
      <c r="G42" s="23" t="n"/>
      <c r="H42" s="26" t="n"/>
      <c r="I42" s="25" t="n"/>
    </row>
    <row r="43" ht="21" customHeight="true">
      <c r="A43" s="26" t="n"/>
      <c r="B43" s="9">
        <f>IF(ISBLANK(A43),"",VLOOKUP(A43,'Αξιολόγηση Κινδύνων'!$A$6:$D$105,4,FALSE))</f>
      </c>
      <c r="C43" s="25" t="n"/>
      <c r="D43" s="29" t="n"/>
      <c r="E43" s="24" t="n"/>
      <c r="F43" s="24" t="n"/>
      <c r="G43" s="29" t="n"/>
      <c r="H43" s="26" t="n"/>
      <c r="I43" s="25" t="n"/>
    </row>
    <row r="44" ht="21" customHeight="true">
      <c r="A44" s="26" t="n"/>
      <c r="B44" s="9">
        <f>IF(ISBLANK(A44),"",VLOOKUP(A44,'Αξιολόγηση Κινδύνων'!$A$6:$D$105,4,FALSE))</f>
      </c>
      <c r="C44" s="25" t="n"/>
      <c r="D44" s="23" t="n"/>
      <c r="E44" s="24" t="n"/>
      <c r="F44" s="24" t="n"/>
      <c r="G44" s="23" t="n"/>
      <c r="H44" s="26" t="n"/>
      <c r="I44" s="25" t="n"/>
    </row>
    <row r="45" ht="21" customHeight="true">
      <c r="A45" s="26" t="n"/>
      <c r="B45" s="9">
        <f>IF(ISBLANK(A45),"",VLOOKUP(A45,'Αξιολόγηση Κινδύνων'!$A$6:$D$105,4,FALSE))</f>
      </c>
      <c r="C45" s="25" t="n"/>
      <c r="D45" s="29" t="n"/>
      <c r="E45" s="24" t="n"/>
      <c r="F45" s="24" t="n"/>
      <c r="G45" s="29" t="n"/>
      <c r="H45" s="26" t="n"/>
      <c r="I45" s="25" t="n"/>
    </row>
    <row r="46" ht="21" customHeight="true">
      <c r="A46" s="26" t="n"/>
      <c r="B46" s="9">
        <f>IF(ISBLANK(A46),"",VLOOKUP(A46,'Αξιολόγηση Κινδύνων'!$A$6:$D$105,4,FALSE))</f>
      </c>
      <c r="C46" s="25" t="n"/>
      <c r="D46" s="23" t="n"/>
      <c r="E46" s="24" t="n"/>
      <c r="F46" s="24" t="n"/>
      <c r="G46" s="23" t="n"/>
      <c r="H46" s="26" t="n"/>
      <c r="I46" s="25" t="n"/>
    </row>
    <row r="47" ht="21" customHeight="true">
      <c r="A47" s="26" t="n"/>
      <c r="B47" s="9">
        <f>IF(ISBLANK(A47),"",VLOOKUP(A47,'Αξιολόγηση Κινδύνων'!$A$6:$D$105,4,FALSE))</f>
      </c>
      <c r="C47" s="25" t="n"/>
      <c r="D47" s="29" t="n"/>
      <c r="E47" s="24" t="n"/>
      <c r="F47" s="24" t="n"/>
      <c r="G47" s="29" t="n"/>
      <c r="H47" s="26" t="n"/>
      <c r="I47" s="25" t="n"/>
    </row>
    <row r="48" ht="21" customHeight="true">
      <c r="A48" s="26" t="n"/>
      <c r="B48" s="9">
        <f>IF(ISBLANK(A48),"",VLOOKUP(A48,'Αξιολόγηση Κινδύνων'!$A$6:$D$105,4,FALSE))</f>
      </c>
      <c r="C48" s="25" t="n"/>
      <c r="D48" s="23" t="n"/>
      <c r="E48" s="24" t="n"/>
      <c r="F48" s="24" t="n"/>
      <c r="G48" s="23" t="n"/>
      <c r="H48" s="26" t="n"/>
      <c r="I48" s="25" t="n"/>
    </row>
    <row r="49" ht="21" customHeight="true">
      <c r="A49" s="26" t="n"/>
      <c r="B49" s="9">
        <f>IF(ISBLANK(A49),"",VLOOKUP(A49,'Αξιολόγηση Κινδύνων'!$A$6:$D$105,4,FALSE))</f>
      </c>
      <c r="C49" s="25" t="n"/>
      <c r="D49" s="29" t="n"/>
      <c r="E49" s="24" t="n"/>
      <c r="F49" s="24" t="n"/>
      <c r="G49" s="29" t="n"/>
      <c r="H49" s="26" t="n"/>
      <c r="I49" s="25" t="n"/>
    </row>
    <row r="50" ht="21" customHeight="true">
      <c r="A50" s="26" t="n"/>
      <c r="B50" s="9">
        <f>IF(ISBLANK(A50),"",VLOOKUP(A50,'Αξιολόγηση Κινδύνων'!$A$6:$D$105,4,FALSE))</f>
      </c>
      <c r="C50" s="25" t="n"/>
      <c r="D50" s="23" t="n"/>
      <c r="E50" s="24" t="n"/>
      <c r="F50" s="24" t="n"/>
      <c r="G50" s="23" t="n"/>
      <c r="H50" s="26" t="n"/>
      <c r="I50" s="25" t="n"/>
    </row>
    <row r="51" ht="21" customHeight="true">
      <c r="A51" s="26" t="n"/>
      <c r="B51" s="9">
        <f>IF(ISBLANK(A51),"",VLOOKUP(A51,'Αξιολόγηση Κινδύνων'!$A$6:$D$105,4,FALSE))</f>
      </c>
      <c r="C51" s="25" t="n"/>
      <c r="D51" s="29" t="n"/>
      <c r="E51" s="24" t="n"/>
      <c r="F51" s="24" t="n"/>
      <c r="G51" s="29" t="n"/>
      <c r="H51" s="26" t="n"/>
      <c r="I51" s="25" t="n"/>
    </row>
    <row r="52" ht="21" customHeight="true">
      <c r="A52" s="26" t="n"/>
      <c r="B52" s="9">
        <f>IF(ISBLANK(A52),"",VLOOKUP(A52,'Αξιολόγηση Κινδύνων'!$A$6:$D$105,4,FALSE))</f>
      </c>
      <c r="C52" s="25" t="n"/>
      <c r="D52" s="23" t="n"/>
      <c r="E52" s="24" t="n"/>
      <c r="F52" s="24" t="n"/>
      <c r="G52" s="23" t="n"/>
      <c r="H52" s="26" t="n"/>
      <c r="I52" s="25" t="n"/>
    </row>
    <row r="53" ht="21" customHeight="true">
      <c r="A53" s="26" t="n"/>
      <c r="B53" s="9">
        <f>IF(ISBLANK(A53),"",VLOOKUP(A53,'Αξιολόγηση Κινδύνων'!$A$6:$D$105,4,FALSE))</f>
      </c>
      <c r="C53" s="25" t="n"/>
      <c r="D53" s="29" t="n"/>
      <c r="E53" s="24" t="n"/>
      <c r="F53" s="24" t="n"/>
      <c r="G53" s="29" t="n"/>
      <c r="H53" s="26" t="n"/>
      <c r="I53" s="25" t="n"/>
    </row>
    <row r="54" ht="21" customHeight="true">
      <c r="A54" s="26" t="n"/>
      <c r="B54" s="9">
        <f>IF(ISBLANK(A54),"",VLOOKUP(A54,'Αξιολόγηση Κινδύνων'!$A$6:$D$105,4,FALSE))</f>
      </c>
      <c r="C54" s="25" t="n"/>
      <c r="D54" s="23" t="n"/>
      <c r="E54" s="24" t="n"/>
      <c r="F54" s="24" t="n"/>
      <c r="G54" s="23" t="n"/>
      <c r="H54" s="26" t="n"/>
      <c r="I54" s="25" t="n"/>
    </row>
    <row r="55" ht="21" customHeight="true">
      <c r="A55" s="26" t="n"/>
      <c r="B55" s="9">
        <f>IF(ISBLANK(A55),"",VLOOKUP(A55,'Αξιολόγηση Κινδύνων'!$A$6:$D$105,4,FALSE))</f>
      </c>
      <c r="C55" s="25" t="n"/>
      <c r="D55" s="29" t="n"/>
      <c r="E55" s="24" t="n"/>
      <c r="F55" s="24" t="n"/>
      <c r="G55" s="29" t="n"/>
      <c r="H55" s="26" t="n"/>
      <c r="I55" s="25" t="n"/>
    </row>
    <row r="56" ht="21" customHeight="true">
      <c r="A56" s="26" t="n"/>
      <c r="B56" s="9">
        <f>IF(ISBLANK(A56),"",VLOOKUP(A56,'Αξιολόγηση Κινδύνων'!$A$6:$D$105,4,FALSE))</f>
      </c>
      <c r="C56" s="25" t="n"/>
      <c r="D56" s="23" t="n"/>
      <c r="E56" s="24" t="n"/>
      <c r="F56" s="24" t="n"/>
      <c r="G56" s="23" t="n"/>
      <c r="H56" s="26" t="n"/>
      <c r="I56" s="25" t="n"/>
    </row>
    <row r="57" ht="21" customHeight="true">
      <c r="A57" s="26" t="n"/>
      <c r="B57" s="9">
        <f>IF(ISBLANK(A57),"",VLOOKUP(A57,'Αξιολόγηση Κινδύνων'!$A$6:$D$105,4,FALSE))</f>
      </c>
      <c r="C57" s="25" t="n"/>
      <c r="D57" s="29" t="n"/>
      <c r="E57" s="24" t="n"/>
      <c r="F57" s="24" t="n"/>
      <c r="G57" s="29" t="n"/>
      <c r="H57" s="26" t="n"/>
      <c r="I57" s="25" t="n"/>
    </row>
    <row r="58" ht="21" customHeight="true">
      <c r="A58" s="26" t="n"/>
      <c r="B58" s="9">
        <f>IF(ISBLANK(A58),"",VLOOKUP(A58,'Αξιολόγηση Κινδύνων'!$A$6:$D$105,4,FALSE))</f>
      </c>
      <c r="C58" s="25" t="n"/>
      <c r="D58" s="23" t="n"/>
      <c r="E58" s="24" t="n"/>
      <c r="F58" s="24" t="n"/>
      <c r="G58" s="23" t="n"/>
      <c r="H58" s="26" t="n"/>
      <c r="I58" s="25" t="n"/>
    </row>
    <row r="59" ht="21" customHeight="true">
      <c r="A59" s="26" t="n"/>
      <c r="B59" s="9">
        <f>IF(ISBLANK(A59),"",VLOOKUP(A59,'Αξιολόγηση Κινδύνων'!$A$6:$D$105,4,FALSE))</f>
      </c>
      <c r="C59" s="25" t="n"/>
      <c r="D59" s="29" t="n"/>
      <c r="E59" s="24" t="n"/>
      <c r="F59" s="24" t="n"/>
      <c r="G59" s="29" t="n"/>
      <c r="H59" s="26" t="n"/>
      <c r="I59" s="25" t="n"/>
    </row>
    <row r="60" ht="21" customHeight="true">
      <c r="A60" s="26" t="n"/>
      <c r="B60" s="9">
        <f>IF(ISBLANK(A60),"",VLOOKUP(A60,'Αξιολόγηση Κινδύνων'!$A$6:$D$105,4,FALSE))</f>
      </c>
      <c r="C60" s="25" t="n"/>
      <c r="D60" s="23" t="n"/>
      <c r="E60" s="24" t="n"/>
      <c r="F60" s="24" t="n"/>
      <c r="G60" s="23" t="n"/>
      <c r="H60" s="26" t="n"/>
      <c r="I60" s="25" t="n"/>
    </row>
    <row r="61" ht="21" customHeight="true">
      <c r="A61" s="26" t="n"/>
      <c r="B61" s="9">
        <f>IF(ISBLANK(A61),"",VLOOKUP(A61,'Αξιολόγηση Κινδύνων'!$A$6:$D$105,4,FALSE))</f>
      </c>
      <c r="C61" s="25" t="n"/>
      <c r="D61" s="29" t="n"/>
      <c r="E61" s="24" t="n"/>
      <c r="F61" s="24" t="n"/>
      <c r="G61" s="29" t="n"/>
      <c r="H61" s="26" t="n"/>
      <c r="I61" s="25" t="n"/>
    </row>
    <row r="62" ht="21" customHeight="true">
      <c r="A62" s="26" t="n"/>
      <c r="B62" s="9">
        <f>IF(ISBLANK(A62),"",VLOOKUP(A62,'Αξιολόγηση Κινδύνων'!$A$6:$D$105,4,FALSE))</f>
      </c>
      <c r="C62" s="25" t="n"/>
      <c r="D62" s="23" t="n"/>
      <c r="E62" s="24" t="n"/>
      <c r="F62" s="24" t="n"/>
      <c r="G62" s="23" t="n"/>
      <c r="H62" s="26" t="n"/>
      <c r="I62" s="25" t="n"/>
    </row>
    <row r="63" ht="21" customHeight="true">
      <c r="A63" s="26" t="n"/>
      <c r="B63" s="9">
        <f>IF(ISBLANK(A63),"",VLOOKUP(A63,'Αξιολόγηση Κινδύνων'!$A$6:$D$105,4,FALSE))</f>
      </c>
      <c r="C63" s="25" t="n"/>
      <c r="D63" s="29" t="n"/>
      <c r="E63" s="24" t="n"/>
      <c r="F63" s="24" t="n"/>
      <c r="G63" s="29" t="n"/>
      <c r="H63" s="26" t="n"/>
      <c r="I63" s="25" t="n"/>
    </row>
    <row r="64" ht="21" customHeight="true">
      <c r="A64" s="26" t="n"/>
      <c r="B64" s="9">
        <f>IF(ISBLANK(A64),"",VLOOKUP(A64,'Αξιολόγηση Κινδύνων'!$A$6:$D$105,4,FALSE))</f>
      </c>
      <c r="C64" s="25" t="n"/>
      <c r="D64" s="23" t="n"/>
      <c r="E64" s="24" t="n"/>
      <c r="F64" s="24" t="n"/>
      <c r="G64" s="23" t="n"/>
      <c r="H64" s="26" t="n"/>
      <c r="I64" s="25" t="n"/>
    </row>
    <row r="65" ht="21" customHeight="true">
      <c r="A65" s="26" t="n"/>
      <c r="B65" s="9">
        <f>IF(ISBLANK(A65),"",VLOOKUP(A65,'Αξιολόγηση Κινδύνων'!$A$6:$D$105,4,FALSE))</f>
      </c>
      <c r="C65" s="25" t="n"/>
      <c r="D65" s="29" t="n"/>
      <c r="E65" s="24" t="n"/>
      <c r="F65" s="24" t="n"/>
      <c r="G65" s="29" t="n"/>
      <c r="H65" s="26" t="n"/>
      <c r="I65" s="25" t="n"/>
    </row>
    <row r="66" ht="21" customHeight="true">
      <c r="A66" s="26" t="n"/>
      <c r="B66" s="9">
        <f>IF(ISBLANK(A66),"",VLOOKUP(A66,'Αξιολόγηση Κινδύνων'!$A$6:$D$105,4,FALSE))</f>
      </c>
      <c r="C66" s="25" t="n"/>
      <c r="D66" s="23" t="n"/>
      <c r="E66" s="24" t="n"/>
      <c r="F66" s="24" t="n"/>
      <c r="G66" s="23" t="n"/>
      <c r="H66" s="26" t="n"/>
      <c r="I66" s="25" t="n"/>
    </row>
    <row r="67" ht="21" customHeight="true">
      <c r="A67" s="26" t="n"/>
      <c r="B67" s="9">
        <f>IF(ISBLANK(A67),"",VLOOKUP(A67,'Αξιολόγηση Κινδύνων'!$A$6:$D$105,4,FALSE))</f>
      </c>
      <c r="C67" s="25" t="n"/>
      <c r="D67" s="29" t="n"/>
      <c r="E67" s="24" t="n"/>
      <c r="F67" s="24" t="n"/>
      <c r="G67" s="29" t="n"/>
      <c r="H67" s="26" t="n"/>
      <c r="I67" s="25" t="n"/>
    </row>
    <row r="68" ht="21" customHeight="true">
      <c r="A68" s="26" t="n"/>
      <c r="B68" s="9">
        <f>IF(ISBLANK(A68),"",VLOOKUP(A68,'Αξιολόγηση Κινδύνων'!$A$6:$D$105,4,FALSE))</f>
      </c>
      <c r="C68" s="25" t="n"/>
      <c r="D68" s="23" t="n"/>
      <c r="E68" s="24" t="n"/>
      <c r="F68" s="24" t="n"/>
      <c r="G68" s="23" t="n"/>
      <c r="H68" s="26" t="n"/>
      <c r="I68" s="25" t="n"/>
    </row>
    <row r="69" ht="21" customHeight="true">
      <c r="A69" s="26" t="n"/>
      <c r="B69" s="9">
        <f>IF(ISBLANK(A69),"",VLOOKUP(A69,'Αξιολόγηση Κινδύνων'!$A$6:$D$105,4,FALSE))</f>
      </c>
      <c r="C69" s="25" t="n"/>
      <c r="D69" s="29" t="n"/>
      <c r="E69" s="24" t="n"/>
      <c r="F69" s="24" t="n"/>
      <c r="G69" s="29" t="n"/>
      <c r="H69" s="26" t="n"/>
      <c r="I69" s="25" t="n"/>
    </row>
    <row r="70" ht="21" customHeight="true">
      <c r="A70" s="26" t="n"/>
      <c r="B70" s="9">
        <f>IF(ISBLANK(A70),"",VLOOKUP(A70,'Αξιολόγηση Κινδύνων'!$A$6:$D$105,4,FALSE))</f>
      </c>
      <c r="C70" s="25" t="n"/>
      <c r="D70" s="23" t="n"/>
      <c r="E70" s="24" t="n"/>
      <c r="F70" s="24" t="n"/>
      <c r="G70" s="23" t="n"/>
      <c r="H70" s="26" t="n"/>
      <c r="I70" s="25" t="n"/>
    </row>
    <row r="71" ht="21" customHeight="true">
      <c r="A71" s="26" t="n"/>
      <c r="B71" s="9">
        <f>IF(ISBLANK(A71),"",VLOOKUP(A71,'Αξιολόγηση Κινδύνων'!$A$6:$D$105,4,FALSE))</f>
      </c>
      <c r="C71" s="25" t="n"/>
      <c r="D71" s="29" t="n"/>
      <c r="E71" s="24" t="n"/>
      <c r="F71" s="24" t="n"/>
      <c r="G71" s="29" t="n"/>
      <c r="H71" s="26" t="n"/>
      <c r="I71" s="25" t="n"/>
    </row>
    <row r="72" ht="21" customHeight="true">
      <c r="A72" s="26" t="n"/>
      <c r="B72" s="9">
        <f>IF(ISBLANK(A72),"",VLOOKUP(A72,'Αξιολόγηση Κινδύνων'!$A$6:$D$105,4,FALSE))</f>
      </c>
      <c r="C72" s="25" t="n"/>
      <c r="D72" s="23" t="n"/>
      <c r="E72" s="24" t="n"/>
      <c r="F72" s="24" t="n"/>
      <c r="G72" s="23" t="n"/>
      <c r="H72" s="26" t="n"/>
      <c r="I72" s="25" t="n"/>
    </row>
    <row r="73" ht="21" customHeight="true">
      <c r="A73" s="26" t="n"/>
      <c r="B73" s="9">
        <f>IF(ISBLANK(A73),"",VLOOKUP(A73,'Αξιολόγηση Κινδύνων'!$A$6:$D$105,4,FALSE))</f>
      </c>
      <c r="C73" s="25" t="n"/>
      <c r="D73" s="29" t="n"/>
      <c r="E73" s="24" t="n"/>
      <c r="F73" s="24" t="n"/>
      <c r="G73" s="29" t="n"/>
      <c r="H73" s="26" t="n"/>
      <c r="I73" s="25" t="n"/>
    </row>
    <row r="74" ht="21" customHeight="true">
      <c r="A74" s="26" t="n"/>
      <c r="B74" s="9">
        <f>IF(ISBLANK(A74),"",VLOOKUP(A74,'Αξιολόγηση Κινδύνων'!$A$6:$D$105,4,FALSE))</f>
      </c>
      <c r="C74" s="25" t="n"/>
      <c r="D74" s="23" t="n"/>
      <c r="E74" s="24" t="n"/>
      <c r="F74" s="24" t="n"/>
      <c r="G74" s="23" t="n"/>
      <c r="H74" s="26" t="n"/>
      <c r="I74" s="25" t="n"/>
    </row>
    <row r="75" ht="21" customHeight="true">
      <c r="A75" s="26" t="n"/>
      <c r="B75" s="9">
        <f>IF(ISBLANK(A75),"",VLOOKUP(A75,'Αξιολόγηση Κινδύνων'!$A$6:$D$105,4,FALSE))</f>
      </c>
      <c r="C75" s="25" t="n"/>
      <c r="D75" s="29" t="n"/>
      <c r="E75" s="24" t="n"/>
      <c r="F75" s="24" t="n"/>
      <c r="G75" s="29" t="n"/>
      <c r="H75" s="26" t="n"/>
      <c r="I75" s="25" t="n"/>
    </row>
    <row r="76" ht="21" customHeight="true">
      <c r="A76" s="26" t="n"/>
      <c r="B76" s="9">
        <f>IF(ISBLANK(A76),"",VLOOKUP(A76,'Αξιολόγηση Κινδύνων'!$A$6:$D$105,4,FALSE))</f>
      </c>
      <c r="C76" s="25" t="n"/>
      <c r="D76" s="23" t="n"/>
      <c r="E76" s="24" t="n"/>
      <c r="F76" s="24" t="n"/>
      <c r="G76" s="23" t="n"/>
      <c r="H76" s="26" t="n"/>
      <c r="I76" s="25" t="n"/>
    </row>
    <row r="77" ht="21" customHeight="true">
      <c r="A77" s="26" t="n"/>
      <c r="B77" s="9">
        <f>IF(ISBLANK(A77),"",VLOOKUP(A77,'Αξιολόγηση Κινδύνων'!$A$6:$D$105,4,FALSE))</f>
      </c>
      <c r="C77" s="25" t="n"/>
      <c r="D77" s="29" t="n"/>
      <c r="E77" s="24" t="n"/>
      <c r="F77" s="24" t="n"/>
      <c r="G77" s="29" t="n"/>
      <c r="H77" s="26" t="n"/>
      <c r="I77" s="25" t="n"/>
    </row>
    <row r="78" ht="21" customHeight="true">
      <c r="A78" s="26" t="n"/>
      <c r="B78" s="9">
        <f>IF(ISBLANK(A78),"",VLOOKUP(A78,'Αξιολόγηση Κινδύνων'!$A$6:$D$105,4,FALSE))</f>
      </c>
      <c r="C78" s="25" t="n"/>
      <c r="D78" s="23" t="n"/>
      <c r="E78" s="24" t="n"/>
      <c r="F78" s="24" t="n"/>
      <c r="G78" s="23" t="n"/>
      <c r="H78" s="26" t="n"/>
      <c r="I78" s="25" t="n"/>
    </row>
    <row r="79" ht="21" customHeight="true">
      <c r="A79" s="26" t="n"/>
      <c r="B79" s="9">
        <f>IF(ISBLANK(A79),"",VLOOKUP(A79,'Αξιολόγηση Κινδύνων'!$A$6:$D$105,4,FALSE))</f>
      </c>
      <c r="C79" s="25" t="n"/>
      <c r="D79" s="29" t="n"/>
      <c r="E79" s="24" t="n"/>
      <c r="F79" s="24" t="n"/>
      <c r="G79" s="29" t="n"/>
      <c r="H79" s="26" t="n"/>
      <c r="I79" s="25" t="n"/>
    </row>
    <row r="80" ht="21" customHeight="true">
      <c r="A80" s="26" t="n"/>
      <c r="B80" s="9">
        <f>IF(ISBLANK(A80),"",VLOOKUP(A80,'Αξιολόγηση Κινδύνων'!$A$6:$D$105,4,FALSE))</f>
      </c>
      <c r="C80" s="25" t="n"/>
      <c r="D80" s="23" t="n"/>
      <c r="E80" s="24" t="n"/>
      <c r="F80" s="24" t="n"/>
      <c r="G80" s="23" t="n"/>
      <c r="H80" s="26" t="n"/>
      <c r="I80" s="25" t="n"/>
    </row>
    <row r="81" ht="21" customHeight="true">
      <c r="A81" s="26" t="n"/>
      <c r="B81" s="9">
        <f>IF(ISBLANK(A81),"",VLOOKUP(A81,'Αξιολόγηση Κινδύνων'!$A$6:$D$105,4,FALSE))</f>
      </c>
      <c r="C81" s="25" t="n"/>
      <c r="D81" s="29" t="n"/>
      <c r="E81" s="24" t="n"/>
      <c r="F81" s="24" t="n"/>
      <c r="G81" s="29" t="n"/>
      <c r="H81" s="26" t="n"/>
      <c r="I81" s="25" t="n"/>
    </row>
    <row r="82" ht="21" customHeight="true">
      <c r="A82" s="26" t="n"/>
      <c r="B82" s="9">
        <f>IF(ISBLANK(A82),"",VLOOKUP(A82,'Αξιολόγηση Κινδύνων'!$A$6:$D$105,4,FALSE))</f>
      </c>
      <c r="C82" s="25" t="n"/>
      <c r="D82" s="23" t="n"/>
      <c r="E82" s="24" t="n"/>
      <c r="F82" s="24" t="n"/>
      <c r="G82" s="23" t="n"/>
      <c r="H82" s="26" t="n"/>
      <c r="I82" s="25" t="n"/>
    </row>
    <row r="83" ht="21" customHeight="true">
      <c r="A83" s="26" t="n"/>
      <c r="B83" s="9">
        <f>IF(ISBLANK(A83),"",VLOOKUP(A83,'Αξιολόγηση Κινδύνων'!$A$6:$D$105,4,FALSE))</f>
      </c>
      <c r="C83" s="25" t="n"/>
      <c r="D83" s="29" t="n"/>
      <c r="E83" s="24" t="n"/>
      <c r="F83" s="24" t="n"/>
      <c r="G83" s="29" t="n"/>
      <c r="H83" s="26" t="n"/>
      <c r="I83" s="25" t="n"/>
    </row>
    <row r="84" ht="21" customHeight="true">
      <c r="A84" s="26" t="n"/>
      <c r="B84" s="9">
        <f>IF(ISBLANK(A84),"",VLOOKUP(A84,'Αξιολόγηση Κινδύνων'!$A$6:$D$105,4,FALSE))</f>
      </c>
      <c r="C84" s="25" t="n"/>
      <c r="D84" s="23" t="n"/>
      <c r="E84" s="24" t="n"/>
      <c r="F84" s="24" t="n"/>
      <c r="G84" s="23" t="n"/>
      <c r="H84" s="26" t="n"/>
      <c r="I84" s="25" t="n"/>
    </row>
    <row r="85" ht="21" customHeight="true">
      <c r="A85" s="26" t="n"/>
      <c r="B85" s="9">
        <f>IF(ISBLANK(A85),"",VLOOKUP(A85,'Αξιολόγηση Κινδύνων'!$A$6:$D$105,4,FALSE))</f>
      </c>
      <c r="C85" s="25" t="n"/>
      <c r="D85" s="29" t="n"/>
      <c r="E85" s="24" t="n"/>
      <c r="F85" s="24" t="n"/>
      <c r="G85" s="29" t="n"/>
      <c r="H85" s="26" t="n"/>
      <c r="I85" s="25" t="n"/>
    </row>
    <row r="86" ht="21" customHeight="true">
      <c r="A86" s="26" t="n"/>
      <c r="B86" s="9">
        <f>IF(ISBLANK(A86),"",VLOOKUP(A86,'Αξιολόγηση Κινδύνων'!$A$6:$D$105,4,FALSE))</f>
      </c>
      <c r="C86" s="25" t="n"/>
      <c r="D86" s="23" t="n"/>
      <c r="E86" s="24" t="n"/>
      <c r="F86" s="24" t="n"/>
      <c r="G86" s="23" t="n"/>
      <c r="H86" s="26" t="n"/>
      <c r="I86" s="25" t="n"/>
    </row>
    <row r="87" ht="21" customHeight="true">
      <c r="A87" s="26" t="n"/>
      <c r="B87" s="9">
        <f>IF(ISBLANK(A87),"",VLOOKUP(A87,'Αξιολόγηση Κινδύνων'!$A$6:$D$105,4,FALSE))</f>
      </c>
      <c r="C87" s="25" t="n"/>
      <c r="D87" s="29" t="n"/>
      <c r="E87" s="24" t="n"/>
      <c r="F87" s="24" t="n"/>
      <c r="G87" s="29" t="n"/>
      <c r="H87" s="26" t="n"/>
      <c r="I87" s="25" t="n"/>
    </row>
    <row r="88" ht="21" customHeight="true">
      <c r="A88" s="26" t="n"/>
      <c r="B88" s="9">
        <f>IF(ISBLANK(A88),"",VLOOKUP(A88,'Αξιολόγηση Κινδύνων'!$A$6:$D$105,4,FALSE))</f>
      </c>
      <c r="C88" s="25" t="n"/>
      <c r="D88" s="23" t="n"/>
      <c r="E88" s="24" t="n"/>
      <c r="F88" s="24" t="n"/>
      <c r="G88" s="23" t="n"/>
      <c r="H88" s="26" t="n"/>
      <c r="I88" s="25" t="n"/>
    </row>
    <row r="89" ht="21" customHeight="true">
      <c r="A89" s="26" t="n"/>
      <c r="B89" s="9">
        <f>IF(ISBLANK(A89),"",VLOOKUP(A89,'Αξιολόγηση Κινδύνων'!$A$6:$D$105,4,FALSE))</f>
      </c>
      <c r="C89" s="25" t="n"/>
      <c r="D89" s="29" t="n"/>
      <c r="E89" s="24" t="n"/>
      <c r="F89" s="24" t="n"/>
      <c r="G89" s="29" t="n"/>
      <c r="H89" s="26" t="n"/>
      <c r="I89" s="25" t="n"/>
    </row>
    <row r="90" ht="21" customHeight="true">
      <c r="A90" s="26" t="n"/>
      <c r="B90" s="9">
        <f>IF(ISBLANK(A90),"",VLOOKUP(A90,'Αξιολόγηση Κινδύνων'!$A$6:$D$105,4,FALSE))</f>
      </c>
      <c r="C90" s="25" t="n"/>
      <c r="D90" s="23" t="n"/>
      <c r="E90" s="24" t="n"/>
      <c r="F90" s="24" t="n"/>
      <c r="G90" s="23" t="n"/>
      <c r="H90" s="26" t="n"/>
      <c r="I90" s="25" t="n"/>
    </row>
    <row r="91" ht="21" customHeight="true">
      <c r="A91" s="26" t="n"/>
      <c r="B91" s="9">
        <f>IF(ISBLANK(A91),"",VLOOKUP(A91,'Αξιολόγηση Κινδύνων'!$A$6:$D$105,4,FALSE))</f>
      </c>
      <c r="C91" s="25" t="n"/>
      <c r="D91" s="29" t="n"/>
      <c r="E91" s="24" t="n"/>
      <c r="F91" s="24" t="n"/>
      <c r="G91" s="29" t="n"/>
      <c r="H91" s="26" t="n"/>
      <c r="I91" s="25" t="n"/>
    </row>
    <row r="92" ht="21" customHeight="true">
      <c r="A92" s="26" t="n"/>
      <c r="B92" s="9">
        <f>IF(ISBLANK(A92),"",VLOOKUP(A92,'Αξιολόγηση Κινδύνων'!$A$6:$D$105,4,FALSE))</f>
      </c>
      <c r="C92" s="25" t="n"/>
      <c r="D92" s="23" t="n"/>
      <c r="E92" s="24" t="n"/>
      <c r="F92" s="24" t="n"/>
      <c r="G92" s="23" t="n"/>
      <c r="H92" s="26" t="n"/>
      <c r="I92" s="25" t="n"/>
    </row>
    <row r="93" ht="21" customHeight="true">
      <c r="A93" s="26" t="n"/>
      <c r="B93" s="9">
        <f>IF(ISBLANK(A93),"",VLOOKUP(A93,'Αξιολόγηση Κινδύνων'!$A$6:$D$105,4,FALSE))</f>
      </c>
      <c r="C93" s="25" t="n"/>
      <c r="D93" s="29" t="n"/>
      <c r="E93" s="24" t="n"/>
      <c r="F93" s="24" t="n"/>
      <c r="G93" s="29" t="n"/>
      <c r="H93" s="26" t="n"/>
      <c r="I93" s="25" t="n"/>
    </row>
    <row r="94" ht="21" customHeight="true">
      <c r="A94" s="26" t="n"/>
      <c r="B94" s="9">
        <f>IF(ISBLANK(A94),"",VLOOKUP(A94,'Αξιολόγηση Κινδύνων'!$A$6:$D$105,4,FALSE))</f>
      </c>
      <c r="C94" s="25" t="n"/>
      <c r="D94" s="23" t="n"/>
      <c r="E94" s="24" t="n"/>
      <c r="F94" s="24" t="n"/>
      <c r="G94" s="23" t="n"/>
      <c r="H94" s="26" t="n"/>
      <c r="I94" s="25" t="n"/>
    </row>
    <row r="95" ht="21" customHeight="true">
      <c r="A95" s="26" t="n"/>
      <c r="B95" s="9">
        <f>IF(ISBLANK(A95),"",VLOOKUP(A95,'Αξιολόγηση Κινδύνων'!$A$6:$D$105,4,FALSE))</f>
      </c>
      <c r="C95" s="25" t="n"/>
      <c r="D95" s="29" t="n"/>
      <c r="E95" s="24" t="n"/>
      <c r="F95" s="24" t="n"/>
      <c r="G95" s="29" t="n"/>
      <c r="H95" s="26" t="n"/>
      <c r="I95" s="25" t="n"/>
    </row>
    <row r="96" ht="21" customHeight="true">
      <c r="A96" s="26" t="n"/>
      <c r="B96" s="9">
        <f>IF(ISBLANK(A96),"",VLOOKUP(A96,'Αξιολόγηση Κινδύνων'!$A$6:$D$105,4,FALSE))</f>
      </c>
      <c r="C96" s="25" t="n"/>
      <c r="D96" s="23" t="n"/>
      <c r="E96" s="24" t="n"/>
      <c r="F96" s="24" t="n"/>
      <c r="G96" s="23" t="n"/>
      <c r="H96" s="26" t="n"/>
      <c r="I96" s="25" t="n"/>
    </row>
    <row r="97" ht="21" customHeight="true">
      <c r="A97" s="26" t="n"/>
      <c r="B97" s="9">
        <f>IF(ISBLANK(A97),"",VLOOKUP(A97,'Αξιολόγηση Κινδύνων'!$A$6:$D$105,4,FALSE))</f>
      </c>
      <c r="C97" s="25" t="n"/>
      <c r="D97" s="29" t="n"/>
      <c r="E97" s="24" t="n"/>
      <c r="F97" s="24" t="n"/>
      <c r="G97" s="29" t="n"/>
      <c r="H97" s="26" t="n"/>
      <c r="I97" s="25" t="n"/>
    </row>
    <row r="98" ht="21" customHeight="true">
      <c r="A98" s="26" t="n"/>
      <c r="B98" s="9">
        <f>IF(ISBLANK(A98),"",VLOOKUP(A98,'Αξιολόγηση Κινδύνων'!$A$6:$D$105,4,FALSE))</f>
      </c>
      <c r="C98" s="25" t="n"/>
      <c r="D98" s="23" t="n"/>
      <c r="E98" s="24" t="n"/>
      <c r="F98" s="24" t="n"/>
      <c r="G98" s="23" t="n"/>
      <c r="H98" s="26" t="n"/>
      <c r="I98" s="25" t="n"/>
    </row>
    <row r="99" ht="21" customHeight="true">
      <c r="A99" s="26" t="n"/>
      <c r="B99" s="9">
        <f>IF(ISBLANK(A99),"",VLOOKUP(A99,'Αξιολόγηση Κινδύνων'!$A$6:$D$105,4,FALSE))</f>
      </c>
      <c r="C99" s="25" t="n"/>
      <c r="D99" s="29" t="n"/>
      <c r="E99" s="24" t="n"/>
      <c r="F99" s="24" t="n"/>
      <c r="G99" s="29" t="n"/>
      <c r="H99" s="26" t="n"/>
      <c r="I99" s="25" t="n"/>
    </row>
    <row r="100" ht="21" customHeight="true">
      <c r="A100" s="26" t="n"/>
      <c r="B100" s="9">
        <f>IF(ISBLANK(A100),"",VLOOKUP(A100,'Αξιολόγηση Κινδύνων'!$A$6:$D$105,4,FALSE))</f>
      </c>
      <c r="C100" s="25" t="n"/>
      <c r="D100" s="23" t="n"/>
      <c r="E100" s="24" t="n"/>
      <c r="F100" s="24" t="n"/>
      <c r="G100" s="23" t="n"/>
      <c r="H100" s="26" t="n"/>
      <c r="I100" s="25" t="n"/>
    </row>
    <row r="101" ht="21" customHeight="true">
      <c r="A101" s="26" t="n"/>
      <c r="B101" s="9">
        <f>IF(ISBLANK(A101),"",VLOOKUP(A101,'Αξιολόγηση Κινδύνων'!$A$6:$D$105,4,FALSE))</f>
      </c>
      <c r="C101" s="25" t="n"/>
      <c r="D101" s="29" t="n"/>
      <c r="E101" s="24" t="n"/>
      <c r="F101" s="24" t="n"/>
      <c r="G101" s="29" t="n"/>
      <c r="H101" s="26" t="n"/>
      <c r="I101" s="25" t="n"/>
    </row>
    <row r="102" ht="21" customHeight="true">
      <c r="A102" s="26" t="n"/>
      <c r="B102" s="9">
        <f>IF(ISBLANK(A102),"",VLOOKUP(A102,'Αξιολόγηση Κινδύνων'!$A$6:$D$105,4,FALSE))</f>
      </c>
      <c r="C102" s="25" t="n"/>
      <c r="D102" s="23" t="n"/>
      <c r="E102" s="24" t="n"/>
      <c r="F102" s="24" t="n"/>
      <c r="G102" s="23" t="n"/>
      <c r="H102" s="26" t="n"/>
      <c r="I102" s="25" t="n"/>
    </row>
    <row r="103" ht="21" customHeight="true">
      <c r="A103" s="26" t="n"/>
      <c r="B103" s="9">
        <f>IF(ISBLANK(A103),"",VLOOKUP(A103,'Αξιολόγηση Κινδύνων'!$A$6:$D$105,4,FALSE))</f>
      </c>
      <c r="C103" s="25" t="n"/>
      <c r="D103" s="29" t="n"/>
      <c r="E103" s="24" t="n"/>
      <c r="F103" s="24" t="n"/>
      <c r="G103" s="29" t="n"/>
      <c r="H103" s="26" t="n"/>
      <c r="I103" s="25" t="n"/>
    </row>
    <row r="104" ht="21" customHeight="true">
      <c r="A104" s="26" t="n"/>
      <c r="B104" s="9">
        <f>IF(ISBLANK(A104),"",VLOOKUP(A104,'Αξιολόγηση Κινδύνων'!$A$6:$D$105,4,FALSE))</f>
      </c>
      <c r="C104" s="25" t="n"/>
      <c r="D104" s="23" t="n"/>
      <c r="E104" s="24" t="n"/>
      <c r="F104" s="24" t="n"/>
      <c r="G104" s="23" t="n"/>
      <c r="H104" s="26" t="n"/>
      <c r="I104" s="25" t="n"/>
    </row>
    <row r="105" ht="21" customHeight="true">
      <c r="A105" s="26" t="n"/>
      <c r="B105" s="9">
        <f>IF(ISBLANK(A105),"",VLOOKUP(A105,'Αξιολόγηση Κινδύνων'!$A$6:$D$105,4,FALSE))</f>
      </c>
      <c r="C105" s="25" t="n"/>
      <c r="D105" s="29" t="n"/>
      <c r="E105" s="24" t="n"/>
      <c r="F105" s="24" t="n"/>
      <c r="G105" s="29" t="n"/>
      <c r="H105" s="26" t="n"/>
      <c r="I105" s="25" t="n"/>
    </row>
  </sheetData>
  <autoFilter ref="A5:I105"/>
  <mergeCells count="2">
    <mergeCell ref="A1:I1"/>
    <mergeCell ref="A2:I2"/>
  </mergeCells>
  <conditionalFormatting sqref="H6:H105">
    <cfRule type="expression" dxfId="4" priority="1">
      <formula>H6="完了"</formula>
    </cfRule>
    <cfRule type="expression" dxfId="2" priority="2">
      <formula>H6="進行中"</formula>
    </cfRule>
    <cfRule type="expression" dxfId="5" priority="3">
      <formula>H6="未着手"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Ρυθμίσειςシートに登録された値から選択してください。" errorTitle="選択肢が無効です" prompt="未着手、進行中、完了から選択してください。" promptTitle="ステータス" showErrorMessage="true" showInputMessage="true" sqref="H6:H105" type="list">
      <formula1>=StatusList</formula1>
    </dataValidation>
  </dataValidations>
  <pageMargins left="0.75" right="0.75" top="1" bottom="1" header="0.5" footer="0.5"/>
  <pageSetup fitToHeight="0" fitToWidth="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22"/>
  <sheetViews>
    <sheetView showGridLines="true" zoomScale="90" workbookViewId="0">
      <selection activeCell="A1" sqref="A1"/>
    </sheetView>
  </sheetViews>
  <sheetFormatPr baseColWidth="8" defaultRowHeight="15"/>
  <cols>
    <col customWidth="true" max="1" min="1" width="50"/>
    <col customWidth="true" max="2" min="2" width="33"/>
    <col customWidth="true" max="3" min="3" width="29"/>
    <col customWidth="true" max="4" min="4" width="39"/>
    <col customWidth="true" max="5" min="5" width="36"/>
    <col customWidth="true" max="6" min="6" width="35"/>
    <col customWidth="true" max="7" min="7" width="31"/>
    <col customWidth="true" max="8" min="8" width="28"/>
    <col customWidth="true" max="9" min="9" width="26"/>
    <col customWidth="true" max="10" min="10" width="28"/>
  </cols>
  <sheetData>
    <row r="1" ht="38" customHeight="true">
      <c r="A1" s="1" t="s">
        <v>9</v>
      </c>
    </row>
    <row r="2" ht="28" customHeight="true">
      <c r="A2" s="2" t="s">
        <v>132</v>
      </c>
    </row>
    <row r="3" ht="24" customHeight="true">
      <c r="A3" s="3" t="s">
        <v>133</v>
      </c>
      <c r="D3" s="3" t="s">
        <v>134</v>
      </c>
      <c r="G3" s="3" t="s">
        <v>135</v>
      </c>
    </row>
    <row r="4" ht="28" customHeight="true">
      <c r="A4" s="5" t="s">
        <v>136</v>
      </c>
      <c r="B4" s="5" t="s">
        <v>137</v>
      </c>
      <c r="C4" s="5" t="s">
        <v>138</v>
      </c>
      <c r="D4" s="5" t="s">
        <v>136</v>
      </c>
      <c r="E4" s="5" t="s">
        <v>137</v>
      </c>
      <c r="F4" s="5" t="s">
        <v>138</v>
      </c>
      <c r="G4" s="5" t="s">
        <v>136</v>
      </c>
      <c r="H4" s="5" t="s">
        <v>137</v>
      </c>
      <c r="I4" s="5" t="s">
        <v>139</v>
      </c>
      <c r="J4" s="5" t="s">
        <v>138</v>
      </c>
    </row>
    <row r="5" ht="21" customHeight="true">
      <c r="A5" s="30" t="n">
        <v>10</v>
      </c>
      <c r="B5" s="10" t="s">
        <v>140</v>
      </c>
      <c r="C5" s="10" t="s">
        <v>141</v>
      </c>
      <c r="D5" s="30" t="n">
        <v>10</v>
      </c>
      <c r="E5" s="10" t="s">
        <v>142</v>
      </c>
      <c r="F5" s="10" t="s">
        <v>143</v>
      </c>
      <c r="G5" s="30" t="n">
        <v>100</v>
      </c>
      <c r="H5" s="10" t="s">
        <v>144</v>
      </c>
      <c r="I5" s="10" t="s">
        <v>145</v>
      </c>
      <c r="J5" s="10" t="s">
        <v>146</v>
      </c>
    </row>
    <row r="6" ht="21" customHeight="true">
      <c r="A6" s="31" t="n">
        <v>6</v>
      </c>
      <c r="B6" s="16" t="s">
        <v>147</v>
      </c>
      <c r="C6" s="16" t="s">
        <v>148</v>
      </c>
      <c r="D6" s="31" t="n">
        <v>6</v>
      </c>
      <c r="E6" s="16" t="s">
        <v>149</v>
      </c>
      <c r="F6" s="16" t="s">
        <v>150</v>
      </c>
      <c r="G6" s="31" t="n">
        <v>40</v>
      </c>
      <c r="H6" s="16" t="s">
        <v>151</v>
      </c>
      <c r="I6" s="16" t="s">
        <v>152</v>
      </c>
      <c r="J6" s="16" t="s">
        <v>153</v>
      </c>
    </row>
    <row r="7" ht="21" customHeight="true">
      <c r="A7" s="30" t="n">
        <v>3</v>
      </c>
      <c r="B7" s="10" t="s">
        <v>154</v>
      </c>
      <c r="C7" s="10" t="s">
        <v>155</v>
      </c>
      <c r="D7" s="30" t="n">
        <v>3</v>
      </c>
      <c r="E7" s="10" t="s">
        <v>156</v>
      </c>
      <c r="F7" s="10" t="s">
        <v>157</v>
      </c>
      <c r="G7" s="30" t="n">
        <v>15</v>
      </c>
      <c r="H7" s="10" t="s">
        <v>158</v>
      </c>
      <c r="I7" s="10" t="s">
        <v>159</v>
      </c>
      <c r="J7" s="10" t="s">
        <v>160</v>
      </c>
    </row>
    <row r="8" ht="21" customHeight="true">
      <c r="A8" s="31" t="n">
        <v>1</v>
      </c>
      <c r="B8" s="16" t="s">
        <v>161</v>
      </c>
      <c r="C8" s="16" t="s">
        <v>162</v>
      </c>
      <c r="D8" s="31" t="n">
        <v>2</v>
      </c>
      <c r="E8" s="16" t="s">
        <v>163</v>
      </c>
      <c r="F8" s="16" t="s">
        <v>164</v>
      </c>
      <c r="G8" s="31" t="n">
        <v>7</v>
      </c>
      <c r="H8" s="16" t="s">
        <v>165</v>
      </c>
      <c r="I8" s="16" t="s">
        <v>166</v>
      </c>
      <c r="J8" s="16" t="s">
        <v>167</v>
      </c>
    </row>
    <row r="9" ht="21" customHeight="true">
      <c r="A9" s="30" t="n">
        <v>0.5</v>
      </c>
      <c r="B9" s="10" t="s">
        <v>168</v>
      </c>
      <c r="C9" s="10" t="s">
        <v>169</v>
      </c>
      <c r="D9" s="30" t="n">
        <v>1</v>
      </c>
      <c r="E9" s="10" t="s">
        <v>170</v>
      </c>
      <c r="F9" s="10" t="s">
        <v>171</v>
      </c>
      <c r="G9" s="30" t="n">
        <v>3</v>
      </c>
      <c r="H9" s="10" t="s">
        <v>172</v>
      </c>
      <c r="I9" s="10" t="s">
        <v>173</v>
      </c>
      <c r="J9" s="10" t="s">
        <v>174</v>
      </c>
    </row>
    <row r="10" ht="21" customHeight="true">
      <c r="A10" s="31" t="n">
        <v>0.2</v>
      </c>
      <c r="B10" s="16" t="s">
        <v>175</v>
      </c>
      <c r="C10" s="16" t="s">
        <v>176</v>
      </c>
      <c r="D10" s="31" t="n">
        <v>0.5</v>
      </c>
      <c r="E10" s="16" t="s">
        <v>177</v>
      </c>
      <c r="F10" s="16" t="s">
        <v>178</v>
      </c>
      <c r="G10" s="31" t="n">
        <v>1</v>
      </c>
      <c r="H10" s="16" t="s">
        <v>179</v>
      </c>
      <c r="I10" s="16" t="s">
        <v>180</v>
      </c>
      <c r="J10" s="16" t="s">
        <v>181</v>
      </c>
    </row>
    <row r="11" ht="21" customHeight="true">
      <c r="A11" s="30" t="n">
        <v>0.1</v>
      </c>
      <c r="B11" s="10" t="s">
        <v>182</v>
      </c>
      <c r="C11" s="10" t="s">
        <v>183</v>
      </c>
      <c r="D11" s="32" t="n"/>
      <c r="G11" s="32" t="n"/>
    </row>
    <row r="12">
      <c r="A12" s="32" t="n"/>
      <c r="D12" s="32" t="n"/>
      <c r="G12" s="32" t="n"/>
    </row>
    <row r="13">
      <c r="A13" s="32" t="n"/>
      <c r="D13" s="32" t="n"/>
      <c r="G13" s="32" t="n"/>
    </row>
    <row r="14">
      <c r="A14" s="32" t="n"/>
      <c r="D14" s="32" t="n"/>
      <c r="G14" s="32" t="n"/>
    </row>
    <row r="15">
      <c r="A15" s="32" t="n"/>
      <c r="D15" s="32" t="n"/>
      <c r="G15" s="32" t="n"/>
    </row>
    <row r="16" ht="24" customHeight="true">
      <c r="A16" s="33" t="s">
        <v>184</v>
      </c>
      <c r="D16" s="32" t="n"/>
      <c r="F16" s="3" t="s">
        <v>185</v>
      </c>
      <c r="G16" s="32" t="n"/>
      <c r="H16" s="3" t="s">
        <v>186</v>
      </c>
    </row>
    <row r="17" ht="28" customHeight="true">
      <c r="A17" s="34" t="s">
        <v>187</v>
      </c>
      <c r="B17" s="5" t="s">
        <v>188</v>
      </c>
      <c r="C17" s="5" t="s">
        <v>41</v>
      </c>
      <c r="D17" s="34" t="s">
        <v>42</v>
      </c>
      <c r="F17" s="5" t="s">
        <v>71</v>
      </c>
      <c r="G17" s="32" t="n"/>
      <c r="H17" s="5" t="s">
        <v>115</v>
      </c>
    </row>
    <row r="18" ht="21" customHeight="true">
      <c r="A18" s="35" t="n">
        <v>0</v>
      </c>
      <c r="B18" s="17" t="n">
        <v>19</v>
      </c>
      <c r="C18" s="16" t="s">
        <v>56</v>
      </c>
      <c r="D18" s="31" t="s">
        <v>57</v>
      </c>
      <c r="F18" s="16" t="s">
        <v>76</v>
      </c>
      <c r="G18" s="32" t="n"/>
      <c r="H18" s="16" t="s">
        <v>98</v>
      </c>
    </row>
    <row r="19" ht="21" customHeight="true">
      <c r="A19" s="36" t="n">
        <v>20</v>
      </c>
      <c r="B19" s="20" t="n">
        <v>69</v>
      </c>
      <c r="C19" s="10" t="s">
        <v>53</v>
      </c>
      <c r="D19" s="30" t="s">
        <v>54</v>
      </c>
      <c r="F19" s="10" t="s">
        <v>77</v>
      </c>
      <c r="G19" s="32" t="n"/>
      <c r="H19" s="10" t="s">
        <v>93</v>
      </c>
    </row>
    <row r="20" ht="21" customHeight="true">
      <c r="A20" s="35" t="n">
        <v>70</v>
      </c>
      <c r="B20" s="17" t="n">
        <v>159</v>
      </c>
      <c r="C20" s="16" t="s">
        <v>50</v>
      </c>
      <c r="D20" s="31" t="s">
        <v>51</v>
      </c>
      <c r="F20" s="16" t="s">
        <v>78</v>
      </c>
      <c r="G20" s="32" t="n"/>
      <c r="H20" s="16" t="s">
        <v>107</v>
      </c>
    </row>
    <row r="21" ht="21" customHeight="true">
      <c r="A21" s="36" t="n">
        <v>160</v>
      </c>
      <c r="B21" s="20" t="n">
        <v>319</v>
      </c>
      <c r="C21" s="10" t="s">
        <v>47</v>
      </c>
      <c r="D21" s="30" t="s">
        <v>48</v>
      </c>
      <c r="F21" s="10" t="s">
        <v>79</v>
      </c>
      <c r="G21" s="32" t="n"/>
    </row>
    <row r="22" ht="21" customHeight="true">
      <c r="A22" s="35" t="n">
        <v>320</v>
      </c>
      <c r="B22" s="17" t="s">
        <v>189</v>
      </c>
      <c r="C22" s="16" t="s">
        <v>44</v>
      </c>
      <c r="D22" s="31" t="s">
        <v>45</v>
      </c>
      <c r="F22" s="16" t="s">
        <v>80</v>
      </c>
      <c r="G22" s="32" t="n"/>
    </row>
  </sheetData>
  <mergeCells count="8">
    <mergeCell ref="A1:J1"/>
    <mergeCell ref="G3:J3"/>
    <mergeCell ref="F16"/>
    <mergeCell ref="D3:F3"/>
    <mergeCell ref="A3:C3"/>
    <mergeCell ref="A16:D16"/>
    <mergeCell ref="A2:J2"/>
    <mergeCell ref="H16"/>
  </mergeCells>
  <conditionalFormatting sqref="C18:C22">
    <cfRule type="expression" dxfId="0" priority="1">
      <formula>C18="極めて高いリスク"</formula>
    </cfRule>
    <cfRule type="expression" dxfId="1" priority="2">
      <formula>C18="Κρίσιμηなリスク"</formula>
    </cfRule>
    <cfRule type="expression" dxfId="2" priority="3">
      <formula>C18="中程度のリスク"</formula>
    </cfRule>
    <cfRule type="expression" dxfId="3" priority="4">
      <formula>C18="注意が必要なリスク"</formula>
    </cfRule>
    <cfRule type="expression" dxfId="4" priority="5">
      <formula>C18="許容可能なリスク"</formula>
    </cfRule>
  </conditionalFormatting>
  <conditionalFormatting sqref="H18:H20">
    <cfRule type="expression" dxfId="4" priority="6">
      <formula>H18="完了"</formula>
    </cfRule>
    <cfRule type="expression" dxfId="2" priority="7">
      <formula>H18="進行中"</formula>
    </cfRule>
    <cfRule type="expression" dxfId="5" priority="8">
      <formula>H18="未着手"</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LEC Risk Assessment Auto Scoring Scorecard Template</dc:title>
  <dc:creator>Finite Field</dc:creator>
  <dc:description>Excel template for LEC Risk Assessment Auto Scoring Scorecard.</dc:description>
  <lastModifiedBy/>
  <dcterms:created xsi:type="dcterms:W3CDTF">2026-06-15T08:28:43Z</dcterms:created>
  <dcterms:modified xsi:type="dcterms:W3CDTF">2026-06-15T08:28:43Z</dcterms:modified>
  <category>Safety Management</category>
</coreProperties>
</file>