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Verwendung" sheetId="1" r:id="rId1" state="visible"/>
    <sheet name="Dashboard" sheetId="2" r:id="rId2" state="visible"/>
    <sheet name="Verlauf Protokolle" sheetId="4" r:id="rId4" state="visible"/>
    <sheet name="Verlauf Protokolle" sheetId="5" r:id="rId5" state="visible"/>
    <sheet name="Verlauf Protokolle" sheetId="6" r:id="rId6" state="visible"/>
    <sheet name="Verlauf Protokolle" sheetId="7" r:id="rId7" state="visible"/>
    <sheet name="Verlauf Protokolle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'Verlauf Protokolle'!$A$5:$K$205</definedName>
    <definedName hidden="true" localSheetId="3" name="_xlnm._FilterDatabase">'Verlauf Protokolle'!$A$5:$J$205</definedName>
    <definedName hidden="true" localSheetId="4" name="_xlnm._FilterDatabase">'Verlauf Protokolle'!$A$5:$H$205</definedName>
    <definedName hidden="true" localSheetId="5" name="_xlnm._FilterDatabase">'Verlauf Protokolle'!$A$5:$C$50</definedName>
    <definedName hidden="true" localSheetId="6" name="_xlnm._FilterDatabase">'Verlauf Protokolle'!$A$5:$G$205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<sst xmlns="http://schemas.openxmlformats.org/spreadsheetml/2006/main" count="279" uniqueCount="159">
  <si>
    <t>Dashboard</t>
  </si>
  <si>
    <t>Eingabezellen</t>
  </si>
  <si>
    <t>Tanaka</t>
  </si>
  <si>
    <t>Settings</t>
  </si>
  <si>
    <t>EHS Regulatory &amp; Permit Expiry Reminder Instructions</t>
  </si>
  <si>
    <t>Eine Vorlage, die die Ablaufdaten von EHS-Genehmigungen und behördlichen Inspektionen mit HEUTE() vergleicht, um automatisch 30 Tage vor Ablauf und bei Überfälligkeit Warnungen anzuzeigen.</t>
  </si>
  <si>
    <t>4 Operational Steps</t>
  </si>
  <si>
    <t>Step</t>
  </si>
  <si>
    <t>Steuerung</t>
  </si>
  <si>
    <t>Inhalt</t>
  </si>
  <si>
    <t>Zielblatt</t>
  </si>
  <si>
    <t>[Adjust Parameters]</t>
  </si>
  <si>
    <t>Überprüfen und bearbeiten Sie die Abteilungen Ihres Unternehmens und Auslöser für Warnbenachrichtigungen in den Stammeinstellungen und Benachrichtigungseinstellungen.</t>
  </si>
  <si>
    <t>Master Settings / Notification Settings</t>
  </si>
  <si>
    <t>[Register in Ledgers]</t>
  </si>
  <si>
    <t>Tragen Sie Ihre Lizenzen, gesetzlichen Prüfpunkte und deren Ablaufdaten ein.</t>
  </si>
  <si>
    <t>License Registry / Regulatory Compliance Management</t>
  </si>
  <si>
    <t>[Monitor Alerts]</t>
  </si>
  <si>
    <t>Die verbleibenden Tage bis zur Frist werden automatisch berechnet, wobei ein Zeitraum von unter 30 Tagen gelb und Überfälligkeit rot hervorgehoben wird.</t>
  </si>
  <si>
    <t>[Correction &amp; Renewal]</t>
  </si>
  <si>
    <t>Verwalten Sie für terminnahe Punkte den Fortschritt im Korrekturmaßnahmen-Protokoll. Sobald die Erneuerung abgeschlossen ist, aktualisieren Sie das Erwerbs- und Ablaufdatum.</t>
  </si>
  <si>
    <t>Corrective Action Log / License Registry</t>
  </si>
  <si>
    <t>Cell Color-Coding Legend</t>
  </si>
  <si>
    <t>Wann welche Variante verwenden</t>
  </si>
  <si>
    <t>Color</t>
  </si>
  <si>
    <t>Hinweise</t>
  </si>
  <si>
    <t>Light Blue #E6F0FA</t>
  </si>
  <si>
    <t>Enter ID, name, date, remarks, etc. directly.</t>
  </si>
  <si>
    <t>Selection (Dropdown) Cell</t>
  </si>
  <si>
    <t>Light Green #EAF7EA</t>
  </si>
  <si>
    <t>Wählen Sie Abteilung, Status, Häufigkeit usw. aus der Liste aus.</t>
  </si>
  <si>
    <t>Formula / Auto Calculation Cell</t>
  </si>
  <si>
    <t>No Fill / White</t>
  </si>
  <si>
    <t>Verbleibende Tage und Ablaufstatus werden automatisch über Formeln angezeigt.</t>
  </si>
  <si>
    <t>Expiry Status Evaluation Logic</t>
  </si>
  <si>
    <t>Judgment</t>
  </si>
  <si>
    <t>Bedingung</t>
  </si>
  <si>
    <t>Anzeigefarbe</t>
  </si>
  <si>
    <t>Empfohlene Aktion</t>
  </si>
  <si>
    <t>Uberfallig</t>
  </si>
  <si>
    <t>Days Remaining &lt; 0</t>
  </si>
  <si>
    <t>Light Red / Dark Red</t>
  </si>
  <si>
    <t>Sofortige Eskalation und Registrierung im Korrekturmaßnahmen-Protokoll</t>
  </si>
  <si>
    <t>Soon Expiring</t>
  </si>
  <si>
    <t>Zwischen 0 und 30 Tagen</t>
  </si>
  <si>
    <t>Light Yellow / Dark Yellow</t>
  </si>
  <si>
    <t>Check application/renewal preparation status</t>
  </si>
  <si>
    <t>Aktiviert</t>
  </si>
  <si>
    <t>31 Days or More</t>
  </si>
  <si>
    <t>Light Green / Dark Green</t>
  </si>
  <si>
    <t>Normal Monitoring</t>
  </si>
  <si>
    <t>Aggregiert Ablaufstatus aus dem Lizenzregister und dem gesetzlichen Compliance-Management, um prioritäre Erneuerungsziele anzuzeigen.</t>
  </si>
  <si>
    <t>Total Registered</t>
  </si>
  <si>
    <t>Kategorie</t>
  </si>
  <si>
    <t>Eintrags-ID</t>
  </si>
  <si>
    <t>Name</t>
  </si>
  <si>
    <t>Department</t>
  </si>
  <si>
    <t>Falligkeitsdatum</t>
  </si>
  <si>
    <t>Resttage</t>
  </si>
  <si>
    <t>Expiry Status</t>
  </si>
  <si>
    <t>Expiry Status by Department</t>
  </si>
  <si>
    <t>Registered</t>
  </si>
  <si>
    <t>EHS-Abteilung</t>
  </si>
  <si>
    <t>General Affairs</t>
  </si>
  <si>
    <t>Produktionsabteilung</t>
  </si>
  <si>
    <t>Equipment Maintenance Dept</t>
  </si>
  <si>
    <t>Qualität</t>
  </si>
  <si>
    <t>Forschungs- und Entwicklungsabteilung</t>
  </si>
  <si>
    <t>Logistikabteilung</t>
  </si>
  <si>
    <t>Regulatory Obligations (Company-wide)</t>
  </si>
  <si>
    <t>Priority Renewal List (Top 5 within 30 days)</t>
  </si>
  <si>
    <t>Nein</t>
  </si>
  <si>
    <t>Zustand</t>
  </si>
  <si>
    <t>Expiry Status Distribution</t>
  </si>
  <si>
    <t>Anzahl</t>
  </si>
  <si>
    <t>History / Logs</t>
  </si>
  <si>
    <t>Führt Aufzeichnungen über zuvor erworbene/erneuerte Freigaben und Implementierungsprotokolle erfüllter gesetzlicher Verpflichtungen.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</si>
  <si>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</si>
  <si>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</si>
  <si>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</si>
  <si>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</si>
  <si>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</si>
  <si>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</si>
  <si>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Fortschritt</t>
  </si>
  <si>
    <t>Implementation Status</t>
  </si>
  <si>
    <t>HIS-001</t>
  </si>
  <si>
    <t>Hazardous Materials Facility Installation Permit</t>
  </si>
  <si>
    <t>2026/02/15</t>
  </si>
  <si>
    <t>2026/02/15〜2026/09/13</t>
  </si>
  <si>
    <t>¥25,000</t>
  </si>
  <si>
    <t>Set renewal notification lead time to 90 days</t>
  </si>
  <si>
    <t>Kostenvoranschlag bei der Messstelle angefordert</t>
  </si>
  <si>
    <t>Inspektionsprotokolle für die nächste Erneuerung prüfen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</si>
  <si>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</si>
  <si>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</si>
  <si>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</si>
  <si>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</si>
  <si>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</si>
  <si>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</si>
  <si>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Inspektionsbericht im freigegebenen Ordner speichern</t>
  </si>
  <si>
    <t>Terminabstimmung mit dem Inspektionsunternehmen erforderlich</t>
  </si>
  <si>
    <t>Final verification of attached documents is required</t>
  </si>
  <si>
    <t>Deadline Day</t>
  </si>
  <si>
    <t>Insufficient preparation for firefighting equipment inspection</t>
  </si>
  <si>
    <t>Bestätigung des Abschlusses am Stichtag. Falls unvollständig, sofort die verantwortliche Person kontaktieren.</t>
  </si>
  <si>
    <t>Passen Sie den Jahresplan mit dem Inspektionsunternehmen neu an</t>
  </si>
  <si>
    <t>General Affairs Dept / Takahashi</t>
  </si>
  <si>
    <t>2026/07/30</t>
  </si>
  <si>
    <t>2026/06/10</t>
  </si>
  <si>
    <t>Überfällig. Maßnahme mit der Personalabteilung abstimmen.</t>
  </si>
  <si>
    <t>Überfällig. Im Korrekturmaßnahmen-Protokoll registrieren.</t>
  </si>
  <si>
    <t>Waste Management Law Article 12-3</t>
  </si>
  <si>
    <t>Registrieren Sie den Überfälligkeitsstatus im Korrekturmaßnahmen-Protokoll und prüfen Sie Maßnahmen zur Verhinderung des Wiederauftretens.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</si>
  <si>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</si>
  <si>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</si>
  <si>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</si>
  <si>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</si>
  <si>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</si>
  <si>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</si>
  <si>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Verordnung über Sicherheit und Gesundheitsschutz am Arbeitsplatz, Artikel 276</t>
  </si>
  <si>
    <t>2027/01/01</t>
  </si>
  <si>
    <t>2026/06/30</t>
  </si>
  <si>
    <t>Spiegeln Sie den nächsten Inspektionsplan im Wartungsplan wider</t>
  </si>
  <si>
    <t>Ausstehende Antwort der ausstellenden Behörde</t>
  </si>
  <si>
    <t>In Vorbereitung</t>
  </si>
  <si>
    <t>Nicht begonnen</t>
  </si>
  <si>
    <t>Abgeschlossen</t>
  </si>
  <si>
    <t>In Bearbeitung</t>
  </si>
  <si>
    <t>Verwaltet zugewiesene Abteilungen, Aufsichtsbehörden, Statuswerte, Inspektionshäufigkeiten und Benachrichtigungseinstellungen. Verwenden Sie dieses Blatt, um Dropdown-Optionen hinzuzufügen oder zu ändern.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</si>
  <si>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</si>
  <si>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</si>
  <si>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</si>
  <si>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</si>
  <si>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</si>
  <si>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</si>
  <si>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Labor Standards Inspection Office</t>
  </si>
  <si>
    <t>Monatlich</t>
  </si>
  <si>
    <t>1st Advance Notice</t>
  </si>
  <si>
    <t>Fire Station</t>
  </si>
  <si>
    <t>Vierteljährlich</t>
  </si>
  <si>
    <t>2nd Advance Notice</t>
  </si>
  <si>
    <t>Prefectural Environmental Dept</t>
  </si>
  <si>
    <t>Pending Application</t>
  </si>
  <si>
    <t>Geschlossen</t>
  </si>
  <si>
    <t>Biannual (Every 6 Months)</t>
  </si>
  <si>
    <t>Municipal Government Office</t>
  </si>
  <si>
    <t>Health Center</t>
  </si>
  <si>
    <t>Biannual (Twice a Year)</t>
  </si>
  <si>
    <t>Amt für Wirtschaft, Handel und Industrie</t>
  </si>
  <si>
    <t>Once Every 3 Years</t>
  </si>
  <si>
    <t>Logistics Dept</t>
  </si>
  <si>
    <t>Umweltministerium</t>
  </si>
  <si>
    <t>Once Every 5 Years</t>
  </si>
  <si>
    <t>Einkaufsabteilung</t>
  </si>
  <si>
    <t>Labor Bureau</t>
  </si>
  <si>
    <t>Ad-hoc</t>
  </si>
  <si>
    <t>Personalabteilung</t>
  </si>
  <si>
    <t>Third-Party Inspection Agency</t>
  </si>
  <si>
    <t>Unternehmen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</si>
</sst>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'Dashboard'!$A$31:$A$33</f>
            </numRef>
          </cat>
          <val>
            <numRef>
              <f>'Dashboard'!$B$31:$B$33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5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6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7</v>
      </c>
      <c r="B7" s="4" t="s">
        <v>8</v>
      </c>
      <c r="C7" s="4" t="s">
        <v>9</v>
      </c>
      <c r="D7" s="4" t="s">
        <v>10</v>
      </c>
    </row>
    <row r="8" ht="42" customHeight="true">
      <c r="A8" s="5" t="n">
        <v>1</v>
      </c>
      <c r="B8" s="6" t="s">
        <v>11</v>
      </c>
      <c r="C8" s="6" t="s">
        <v>12</v>
      </c>
      <c r="D8" s="6" t="s">
        <v>13</v>
      </c>
    </row>
    <row r="9" ht="42" customHeight="true">
      <c r="A9" s="7" t="n">
        <v>2</v>
      </c>
      <c r="B9" s="8" t="s">
        <v>14</v>
      </c>
      <c r="C9" s="8" t="s">
        <v>15</v>
      </c>
      <c r="D9" s="8" t="s">
        <v>16</v>
      </c>
    </row>
    <row r="10" ht="42" customHeight="true">
      <c r="A10" s="5" t="n">
        <v>3</v>
      </c>
      <c r="B10" s="6" t="s">
        <v>17</v>
      </c>
      <c r="C10" s="6" t="s">
        <v>18</v>
      </c>
      <c r="D10" s="6" t="s">
        <v>0</v>
      </c>
    </row>
    <row r="11" ht="42" customHeight="true">
      <c r="A11" s="7" t="n">
        <v>4</v>
      </c>
      <c r="B11" s="8" t="s">
        <v>19</v>
      </c>
      <c r="C11" s="8" t="s">
        <v>20</v>
      </c>
      <c r="D11" s="8" t="s">
        <v>21</v>
      </c>
    </row>
    <row r="12"/>
    <row r="13"/>
    <row r="14">
      <c r="A14" s="3" t="s">
        <v>22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23</v>
      </c>
      <c r="B15" s="4" t="s">
        <v>24</v>
      </c>
      <c r="C15" s="4" t="s">
        <v>25</v>
      </c>
    </row>
    <row r="16" ht="24" customHeight="true">
      <c r="A16" s="6" t="s">
        <v>1</v>
      </c>
      <c r="B16" s="9" t="s">
        <v>26</v>
      </c>
      <c r="C16" s="6" t="s">
        <v>27</v>
      </c>
    </row>
    <row r="17" ht="24" customHeight="true">
      <c r="A17" s="8" t="s">
        <v>28</v>
      </c>
      <c r="B17" s="10" t="s">
        <v>29</v>
      </c>
      <c r="C17" s="8" t="s">
        <v>30</v>
      </c>
    </row>
    <row r="18" ht="24" customHeight="true">
      <c r="A18" s="6" t="s">
        <v>31</v>
      </c>
      <c r="B18" s="8" t="s">
        <v>32</v>
      </c>
      <c r="C18" s="6" t="s">
        <v>33</v>
      </c>
    </row>
    <row r="19"/>
    <row r="20"/>
    <row r="21">
      <c r="A21" s="3" t="s">
        <v>34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35</v>
      </c>
      <c r="B22" s="4" t="s">
        <v>36</v>
      </c>
      <c r="C22" s="4" t="s">
        <v>37</v>
      </c>
      <c r="D22" s="4" t="s">
        <v>38</v>
      </c>
    </row>
    <row r="23" ht="26" customHeight="true">
      <c r="A23" s="11" t="s">
        <v>39</v>
      </c>
      <c r="B23" s="8" t="s">
        <v>40</v>
      </c>
      <c r="C23" s="11" t="s">
        <v>41</v>
      </c>
      <c r="D23" s="8" t="s">
        <v>42</v>
      </c>
    </row>
    <row r="24" ht="26" customHeight="true">
      <c r="A24" s="12" t="s">
        <v>43</v>
      </c>
      <c r="B24" s="8" t="s">
        <v>44</v>
      </c>
      <c r="C24" s="12" t="s">
        <v>45</v>
      </c>
      <c r="D24" s="8" t="s">
        <v>46</v>
      </c>
    </row>
    <row r="25" ht="26" customHeight="true">
      <c r="A25" s="13" t="s">
        <v>47</v>
      </c>
      <c r="B25" s="8" t="s">
        <v>48</v>
      </c>
      <c r="C25" s="13" t="s">
        <v>49</v>
      </c>
      <c r="D25" s="8" t="s">
        <v>50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51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52</v>
      </c>
      <c r="B4" s="4" t="n"/>
      <c r="C4" s="4" t="s">
        <v>39</v>
      </c>
      <c r="D4" s="4" t="n"/>
      <c r="E4" s="4" t="s">
        <v>43</v>
      </c>
      <c r="F4" s="4" t="n"/>
      <c r="G4" s="4" t="s">
        <v>47</v>
      </c>
      <c r="H4" s="4" t="n"/>
    </row>
    <row r="5" ht="24" customHeight="true">
      <c r="A5" s="14">
        <f>COUNTA('Verlauf Protokolle'!$A$6:$A$205)+COUNTA('Verlauf Protokolle'!$A$6:$A$205)</f>
      </c>
      <c r="B5" s="15" t="n"/>
      <c r="C5" s="16">
        <f>COUNTIF('Verlauf Protokolle'!$I$6:$I$205,"期限超過")+COUNTIF('Verlauf Protokolle'!$H$6:$H$205,"期限超過")</f>
      </c>
      <c r="D5" s="17" t="n"/>
      <c r="E5" s="18">
        <f>COUNTIF('Verlauf Protokolle'!$I$6:$I$205,"期限切迫")+COUNTIF('Verlauf Protokolle'!$H$6:$H$205,"期限切迫")</f>
      </c>
      <c r="F5" s="19" t="n"/>
      <c r="G5" s="20">
        <f>COUNTIF('Verlauf Protokolle'!$I$6:$I$205,"有効")+COUNTIF('Verlauf Protokolle'!$H$6:$H$205,"有効")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53</v>
      </c>
      <c r="L6" s="4" t="s">
        <v>54</v>
      </c>
      <c r="M6" s="4" t="s">
        <v>55</v>
      </c>
      <c r="N6" s="4" t="s">
        <v>56</v>
      </c>
      <c r="O6" s="4" t="s">
        <v>57</v>
      </c>
      <c r="P6" s="4" t="s">
        <v>58</v>
      </c>
      <c r="Q6" s="4" t="s">
        <v>59</v>
      </c>
      <c r="R6" s="4" t="s">
        <v>38</v>
      </c>
    </row>
    <row r="7">
      <c r="K7">
        <f>IF('Verlauf Protokolle'!A6="","","許認可")</f>
      </c>
      <c r="L7">
        <f>IF($K7="","",'Verlauf Protokolle'!A6)</f>
      </c>
      <c r="M7">
        <f>IF($K7="","",'Verlauf Protokolle'!B6)</f>
      </c>
      <c r="N7">
        <f>IF($K7="","",'Verlauf Protokolle'!D6)</f>
      </c>
      <c r="O7" s="22">
        <f>IF($K7="","",'Verlauf Protokolle'!G6)</f>
      </c>
      <c r="P7" s="23">
        <f>IF($K7="","",'Verlauf Protokolle'!H6)</f>
      </c>
      <c r="Q7">
        <f>IF($K7="","",'Verlauf Protokolle'!I6)</f>
      </c>
      <c r="R7">
        <f>IF(Q7="期限超過","即時更新・是正対応",IF(Q7="期限切迫","更新準備・申請状況確認",""))</f>
      </c>
    </row>
    <row r="8">
      <c r="A8" s="3" t="s">
        <v>60</v>
      </c>
      <c r="B8" s="3" t="n"/>
      <c r="C8" s="3" t="n"/>
      <c r="D8" s="3" t="n"/>
      <c r="E8" s="3" t="n"/>
      <c r="K8">
        <f>IF('Verlauf Protokolle'!A7="","","許認可")</f>
      </c>
      <c r="L8">
        <f>IF($K8="","",'Verlauf Protokolle'!A7)</f>
      </c>
      <c r="M8">
        <f>IF($K8="","",'Verlauf Protokolle'!B7)</f>
      </c>
      <c r="N8">
        <f>IF($K8="","",'Verlauf Protokolle'!D7)</f>
      </c>
      <c r="O8" s="22">
        <f>IF($K8="","",'Verlauf Protokolle'!G7)</f>
      </c>
      <c r="P8" s="23">
        <f>IF($K8="","",'Verlauf Protokolle'!H7)</f>
      </c>
      <c r="Q8">
        <f>IF($K8="","",'Verlauf Protokolle'!I7)</f>
      </c>
      <c r="R8">
        <f>IF(Q8="期限超過","即時更新・是正対応",IF(Q8="期限切迫","更新準備・申請状況確認",""))</f>
      </c>
    </row>
    <row r="9" ht="28" customHeight="true">
      <c r="A9" s="4" t="s">
        <v>56</v>
      </c>
      <c r="B9" s="4" t="s">
        <v>61</v>
      </c>
      <c r="C9" s="4" t="s">
        <v>39</v>
      </c>
      <c r="D9" s="4" t="s">
        <v>43</v>
      </c>
      <c r="E9" s="4" t="s">
        <v>47</v>
      </c>
      <c r="K9">
        <f>IF('Verlauf Protokolle'!A8="","","許認可")</f>
      </c>
      <c r="L9">
        <f>IF($K9="","",'Verlauf Protokolle'!A8)</f>
      </c>
      <c r="M9">
        <f>IF($K9="","",'Verlauf Protokolle'!B8)</f>
      </c>
      <c r="N9">
        <f>IF($K9="","",'Verlauf Protokolle'!D8)</f>
      </c>
      <c r="O9" s="22">
        <f>IF($K9="","",'Verlauf Protokolle'!G8)</f>
      </c>
      <c r="P9" s="23">
        <f>IF($K9="","",'Verlauf Protokolle'!H8)</f>
      </c>
      <c r="Q9">
        <f>IF($K9="","",'Verlauf Protokolle'!I8)</f>
      </c>
      <c r="R9">
        <f>IF(Q9="期限超過","即時更新・是正対応",IF(Q9="期限切迫","更新準備・申請状況確認",""))</f>
      </c>
    </row>
    <row r="10" ht="21" customHeight="true">
      <c r="A10" s="6" t="s">
        <v>62</v>
      </c>
      <c r="B10" s="24">
        <f>COUNTIF('Verlauf Protokolle'!$D$6:$D$205,A10)</f>
      </c>
      <c r="C10" s="24">
        <f>COUNTIFS('Verlauf Protokolle'!$D$6:$D$205,A10,'Verlauf Protokolle'!$I$6:$I$205,"期限超過")</f>
      </c>
      <c r="D10" s="24">
        <f>COUNTIFS('Verlauf Protokolle'!$D$6:$D$205,A10,'Verlauf Protokolle'!$I$6:$I$205,"期限切迫")</f>
      </c>
      <c r="E10" s="24">
        <f>COUNTIFS('Verlauf Protokolle'!$D$6:$D$205,A10,'Verlauf Protokolle'!$I$6:$I$205,"有効")</f>
      </c>
      <c r="K10">
        <f>IF('Verlauf Protokolle'!A9="","","許認可")</f>
      </c>
      <c r="L10">
        <f>IF($K10="","",'Verlauf Protokolle'!A9)</f>
      </c>
      <c r="M10">
        <f>IF($K10="","",'Verlauf Protokolle'!B9)</f>
      </c>
      <c r="N10">
        <f>IF($K10="","",'Verlauf Protokolle'!D9)</f>
      </c>
      <c r="O10" s="22">
        <f>IF($K10="","",'Verlauf Protokolle'!G9)</f>
      </c>
      <c r="P10" s="23">
        <f>IF($K10="","",'Verlauf Protokolle'!H9)</f>
      </c>
      <c r="Q10">
        <f>IF($K10="","",'Verlauf Protokolle'!I9)</f>
      </c>
      <c r="R10">
        <f>IF(Q10="期限超過","即時更新・是正対応",IF(Q10="期限切迫","更新準備・申請状況確認",""))</f>
      </c>
    </row>
    <row r="11" ht="21" customHeight="true">
      <c r="A11" s="8" t="s">
        <v>63</v>
      </c>
      <c r="B11" s="25">
        <f>COUNTIF('Verlauf Protokolle'!$D$6:$D$205,A11)</f>
      </c>
      <c r="C11" s="25">
        <f>COUNTIFS('Verlauf Protokolle'!$D$6:$D$205,A11,'Verlauf Protokolle'!$I$6:$I$205,"期限超過")</f>
      </c>
      <c r="D11" s="25">
        <f>COUNTIFS('Verlauf Protokolle'!$D$6:$D$205,A11,'Verlauf Protokolle'!$I$6:$I$205,"期限切迫")</f>
      </c>
      <c r="E11" s="25">
        <f>COUNTIFS('Verlauf Protokolle'!$D$6:$D$205,A11,'Verlauf Protokolle'!$I$6:$I$205,"有効")</f>
      </c>
      <c r="K11">
        <f>IF('Verlauf Protokolle'!A10="","","許認可")</f>
      </c>
      <c r="L11">
        <f>IF($K11="","",'Verlauf Protokolle'!A10)</f>
      </c>
      <c r="M11">
        <f>IF($K11="","",'Verlauf Protokolle'!B10)</f>
      </c>
      <c r="N11">
        <f>IF($K11="","",'Verlauf Protokolle'!D10)</f>
      </c>
      <c r="O11" s="22">
        <f>IF($K11="","",'Verlauf Protokolle'!G10)</f>
      </c>
      <c r="P11" s="23">
        <f>IF($K11="","",'Verlauf Protokolle'!H10)</f>
      </c>
      <c r="Q11">
        <f>IF($K11="","",'Verlauf Protokolle'!I10)</f>
      </c>
      <c r="R11">
        <f>IF(Q11="期限超過","即時更新・是正対応",IF(Q11="期限切迫","更新準備・申請状況確認",""))</f>
      </c>
    </row>
    <row r="12" ht="21" customHeight="true">
      <c r="A12" s="6" t="s">
        <v>64</v>
      </c>
      <c r="B12" s="24">
        <f>COUNTIF('Verlauf Protokolle'!$D$6:$D$205,A12)</f>
      </c>
      <c r="C12" s="24">
        <f>COUNTIFS('Verlauf Protokolle'!$D$6:$D$205,A12,'Verlauf Protokolle'!$I$6:$I$205,"期限超過")</f>
      </c>
      <c r="D12" s="24">
        <f>COUNTIFS('Verlauf Protokolle'!$D$6:$D$205,A12,'Verlauf Protokolle'!$I$6:$I$205,"期限切迫")</f>
      </c>
      <c r="E12" s="24">
        <f>COUNTIFS('Verlauf Protokolle'!$D$6:$D$205,A12,'Verlauf Protokolle'!$I$6:$I$205,"有効")</f>
      </c>
      <c r="K12">
        <f>IF('Verlauf Protokolle'!A11="","","許認可")</f>
      </c>
      <c r="L12">
        <f>IF($K12="","",'Verlauf Protokolle'!A11)</f>
      </c>
      <c r="M12">
        <f>IF($K12="","",'Verlauf Protokolle'!B11)</f>
      </c>
      <c r="N12">
        <f>IF($K12="","",'Verlauf Protokolle'!D11)</f>
      </c>
      <c r="O12" s="22">
        <f>IF($K12="","",'Verlauf Protokolle'!G11)</f>
      </c>
      <c r="P12" s="23">
        <f>IF($K12="","",'Verlauf Protokolle'!H11)</f>
      </c>
      <c r="Q12">
        <f>IF($K12="","",'Verlauf Protokolle'!I11)</f>
      </c>
      <c r="R12">
        <f>IF(Q12="期限超過","即時更新・是正対応",IF(Q12="期限切迫","更新準備・申請状況確認",""))</f>
      </c>
    </row>
    <row r="13" ht="21" customHeight="true">
      <c r="A13" s="8" t="s">
        <v>65</v>
      </c>
      <c r="B13" s="25">
        <f>COUNTIF('Verlauf Protokolle'!$D$6:$D$205,A13)</f>
      </c>
      <c r="C13" s="25">
        <f>COUNTIFS('Verlauf Protokolle'!$D$6:$D$205,A13,'Verlauf Protokolle'!$I$6:$I$205,"期限超過")</f>
      </c>
      <c r="D13" s="25">
        <f>COUNTIFS('Verlauf Protokolle'!$D$6:$D$205,A13,'Verlauf Protokolle'!$I$6:$I$205,"期限切迫")</f>
      </c>
      <c r="E13" s="25">
        <f>COUNTIFS('Verlauf Protokolle'!$D$6:$D$205,A13,'Verlauf Protokolle'!$I$6:$I$205,"有効")</f>
      </c>
      <c r="K13">
        <f>IF('Verlauf Protokolle'!A12="","","許認可")</f>
      </c>
      <c r="L13">
        <f>IF($K13="","",'Verlauf Protokolle'!A12)</f>
      </c>
      <c r="M13">
        <f>IF($K13="","",'Verlauf Protokolle'!B12)</f>
      </c>
      <c r="N13">
        <f>IF($K13="","",'Verlauf Protokolle'!D12)</f>
      </c>
      <c r="O13" s="22">
        <f>IF($K13="","",'Verlauf Protokolle'!G12)</f>
      </c>
      <c r="P13" s="23">
        <f>IF($K13="","",'Verlauf Protokolle'!H12)</f>
      </c>
      <c r="Q13">
        <f>IF($K13="","",'Verlauf Protokolle'!I12)</f>
      </c>
      <c r="R13">
        <f>IF(Q13="期限超過","即時更新・是正対応",IF(Q13="期限切迫","更新準備・申請状況確認",""))</f>
      </c>
    </row>
    <row r="14" ht="21" customHeight="true">
      <c r="A14" s="6" t="s">
        <v>66</v>
      </c>
      <c r="B14" s="24">
        <f>COUNTIF('Verlauf Protokolle'!$D$6:$D$205,A14)</f>
      </c>
      <c r="C14" s="24">
        <f>COUNTIFS('Verlauf Protokolle'!$D$6:$D$205,A14,'Verlauf Protokolle'!$I$6:$I$205,"期限超過")</f>
      </c>
      <c r="D14" s="24">
        <f>COUNTIFS('Verlauf Protokolle'!$D$6:$D$205,A14,'Verlauf Protokolle'!$I$6:$I$205,"期限切迫")</f>
      </c>
      <c r="E14" s="24">
        <f>COUNTIFS('Verlauf Protokolle'!$D$6:$D$205,A14,'Verlauf Protokolle'!$I$6:$I$205,"有効")</f>
      </c>
      <c r="K14">
        <f>IF('Verlauf Protokolle'!A13="","","許認可")</f>
      </c>
      <c r="L14">
        <f>IF($K14="","",'Verlauf Protokolle'!A13)</f>
      </c>
      <c r="M14">
        <f>IF($K14="","",'Verlauf Protokolle'!B13)</f>
      </c>
      <c r="N14">
        <f>IF($K14="","",'Verlauf Protokolle'!D13)</f>
      </c>
      <c r="O14" s="22">
        <f>IF($K14="","",'Verlauf Protokolle'!G13)</f>
      </c>
      <c r="P14" s="23">
        <f>IF($K14="","",'Verlauf Protokolle'!H13)</f>
      </c>
      <c r="Q14">
        <f>IF($K14="","",'Verlauf Protokolle'!I13)</f>
      </c>
      <c r="R14">
        <f>IF(Q14="期限超過","即時更新・是正対応",IF(Q14="期限切迫","更新準備・申請状況確認",""))</f>
      </c>
    </row>
    <row r="15" ht="21" customHeight="true">
      <c r="A15" s="8" t="s">
        <v>67</v>
      </c>
      <c r="B15" s="25">
        <f>COUNTIF('Verlauf Protokolle'!$D$6:$D$205,A15)</f>
      </c>
      <c r="C15" s="25">
        <f>COUNTIFS('Verlauf Protokolle'!$D$6:$D$205,A15,'Verlauf Protokolle'!$I$6:$I$205,"期限超過")</f>
      </c>
      <c r="D15" s="25">
        <f>COUNTIFS('Verlauf Protokolle'!$D$6:$D$205,A15,'Verlauf Protokolle'!$I$6:$I$205,"期限切迫")</f>
      </c>
      <c r="E15" s="25">
        <f>COUNTIFS('Verlauf Protokolle'!$D$6:$D$205,A15,'Verlauf Protokolle'!$I$6:$I$205,"有効")</f>
      </c>
      <c r="K15">
        <f>IF('Verlauf Protokolle'!A14="","","許認可")</f>
      </c>
      <c r="L15">
        <f>IF($K15="","",'Verlauf Protokolle'!A14)</f>
      </c>
      <c r="M15">
        <f>IF($K15="","",'Verlauf Protokolle'!B14)</f>
      </c>
      <c r="N15">
        <f>IF($K15="","",'Verlauf Protokolle'!D14)</f>
      </c>
      <c r="O15" s="22">
        <f>IF($K15="","",'Verlauf Protokolle'!G14)</f>
      </c>
      <c r="P15" s="23">
        <f>IF($K15="","",'Verlauf Protokolle'!H14)</f>
      </c>
      <c r="Q15">
        <f>IF($K15="","",'Verlauf Protokolle'!I14)</f>
      </c>
      <c r="R15">
        <f>IF(Q15="期限超過","即時更新・是正対応",IF(Q15="期限切迫","更新準備・申請状況確認",""))</f>
      </c>
    </row>
    <row r="16" ht="21" customHeight="true">
      <c r="A16" s="6" t="s">
        <v>68</v>
      </c>
      <c r="B16" s="24">
        <f>COUNTIF('Verlauf Protokolle'!$D$6:$D$205,A16)</f>
      </c>
      <c r="C16" s="24">
        <f>COUNTIFS('Verlauf Protokolle'!$D$6:$D$205,A16,'Verlauf Protokolle'!$I$6:$I$205,"期限超過")</f>
      </c>
      <c r="D16" s="24">
        <f>COUNTIFS('Verlauf Protokolle'!$D$6:$D$205,A16,'Verlauf Protokolle'!$I$6:$I$205,"期限切迫")</f>
      </c>
      <c r="E16" s="24">
        <f>COUNTIFS('Verlauf Protokolle'!$D$6:$D$205,A16,'Verlauf Protokolle'!$I$6:$I$205,"有効")</f>
      </c>
      <c r="K16">
        <f>IF('Verlauf Protokolle'!A15="","","許認可")</f>
      </c>
      <c r="L16">
        <f>IF($K16="","",'Verlauf Protokolle'!A15)</f>
      </c>
      <c r="M16">
        <f>IF($K16="","",'Verlauf Protokolle'!B15)</f>
      </c>
      <c r="N16">
        <f>IF($K16="","",'Verlauf Protokolle'!D15)</f>
      </c>
      <c r="O16" s="22">
        <f>IF($K16="","",'Verlauf Protokolle'!G15)</f>
      </c>
      <c r="P16" s="23">
        <f>IF($K16="","",'Verlauf Protokolle'!H15)</f>
      </c>
      <c r="Q16">
        <f>IF($K16="","",'Verlauf Protokolle'!I15)</f>
      </c>
      <c r="R16">
        <f>IF(Q16="期限超過","即時更新・是正対応",IF(Q16="期限切迫","更新準備・申請状況確認",""))</f>
      </c>
    </row>
    <row r="17" ht="21" customHeight="true">
      <c r="A17" s="8" t="s">
        <v>69</v>
      </c>
      <c r="B17" s="25">
        <f>COUNTA('Verlauf Protokolle'!$A$6:$A$205)</f>
      </c>
      <c r="C17" s="25">
        <f>COUNTIF('Verlauf Protokolle'!$H$6:$H$205,"期限超過")</f>
      </c>
      <c r="D17" s="25">
        <f>COUNTIF('Verlauf Protokolle'!$H$6:$H$205,"期限切迫")</f>
      </c>
      <c r="E17" s="25">
        <f>COUNTIF('Verlauf Protokolle'!$H$6:$H$205,"有効")</f>
      </c>
      <c r="K17">
        <f>IF('Verlauf Protokolle'!A16="","","許認可")</f>
      </c>
      <c r="L17">
        <f>IF($K17="","",'Verlauf Protokolle'!A16)</f>
      </c>
      <c r="M17">
        <f>IF($K17="","",'Verlauf Protokolle'!B16)</f>
      </c>
      <c r="N17">
        <f>IF($K17="","",'Verlauf Protokolle'!D16)</f>
      </c>
      <c r="O17" s="22">
        <f>IF($K17="","",'Verlauf Protokolle'!G16)</f>
      </c>
      <c r="P17" s="23">
        <f>IF($K17="","",'Verlauf Protokolle'!H16)</f>
      </c>
      <c r="Q17">
        <f>IF($K17="","",'Verlauf Protokolle'!I16)</f>
      </c>
      <c r="R17">
        <f>IF(Q17="期限超過","即時更新・是正対応",IF(Q17="期限切迫","更新準備・申請状況確認",""))</f>
      </c>
    </row>
    <row r="18">
      <c r="K18">
        <f>IF('Verlauf Protokolle'!A17="","","許認可")</f>
      </c>
      <c r="L18">
        <f>IF($K18="","",'Verlauf Protokolle'!A17)</f>
      </c>
      <c r="M18">
        <f>IF($K18="","",'Verlauf Protokolle'!B17)</f>
      </c>
      <c r="N18">
        <f>IF($K18="","",'Verlauf Protokolle'!D17)</f>
      </c>
      <c r="O18" s="22">
        <f>IF($K18="","",'Verlauf Protokolle'!G17)</f>
      </c>
      <c r="P18" s="23">
        <f>IF($K18="","",'Verlauf Protokolle'!H17)</f>
      </c>
      <c r="Q18">
        <f>IF($K18="","",'Verlauf Protokolle'!I17)</f>
      </c>
      <c r="R18">
        <f>IF(Q18="期限超過","即時更新・是正対応",IF(Q18="期限切迫","更新準備・申請状況確認",""))</f>
      </c>
    </row>
    <row r="19">
      <c r="K19">
        <f>IF('Verlauf Protokolle'!A18="","","許認可")</f>
      </c>
      <c r="L19">
        <f>IF($K19="","",'Verlauf Protokolle'!A18)</f>
      </c>
      <c r="M19">
        <f>IF($K19="","",'Verlauf Protokolle'!B18)</f>
      </c>
      <c r="N19">
        <f>IF($K19="","",'Verlauf Protokolle'!D18)</f>
      </c>
      <c r="O19" s="22">
        <f>IF($K19="","",'Verlauf Protokolle'!G18)</f>
      </c>
      <c r="P19" s="23">
        <f>IF($K19="","",'Verlauf Protokolle'!H18)</f>
      </c>
      <c r="Q19">
        <f>IF($K19="","",'Verlauf Protokolle'!I18)</f>
      </c>
      <c r="R19">
        <f>IF(Q19="期限超過","即時更新・是正対応",IF(Q19="期限切迫","更新準備・申請状況確認",""))</f>
      </c>
    </row>
    <row r="20">
      <c r="A20" s="3" t="s">
        <v>70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IF('Verlauf Protokolle'!A19="","","許認可")</f>
      </c>
      <c r="L20">
        <f>IF($K20="","",'Verlauf Protokolle'!A19)</f>
      </c>
      <c r="M20">
        <f>IF($K20="","",'Verlauf Protokolle'!B19)</f>
      </c>
      <c r="N20">
        <f>IF($K20="","",'Verlauf Protokolle'!D19)</f>
      </c>
      <c r="O20" s="22">
        <f>IF($K20="","",'Verlauf Protokolle'!G19)</f>
      </c>
      <c r="P20" s="23">
        <f>IF($K20="","",'Verlauf Protokolle'!H19)</f>
      </c>
      <c r="Q20">
        <f>IF($K20="","",'Verlauf Protokolle'!I19)</f>
      </c>
      <c r="R20">
        <f>IF(Q20="期限超過","即時更新・是正対応",IF(Q20="期限切迫","更新準備・申請状況確認",""))</f>
      </c>
    </row>
    <row r="21" ht="28" customHeight="true">
      <c r="A21" s="4" t="s">
        <v>71</v>
      </c>
      <c r="B21" s="4" t="s">
        <v>53</v>
      </c>
      <c r="C21" s="4" t="s">
        <v>54</v>
      </c>
      <c r="D21" s="4" t="s">
        <v>55</v>
      </c>
      <c r="E21" s="4" t="s">
        <v>56</v>
      </c>
      <c r="F21" s="4" t="s">
        <v>57</v>
      </c>
      <c r="G21" s="4" t="s">
        <v>58</v>
      </c>
      <c r="H21" s="4" t="s">
        <v>72</v>
      </c>
      <c r="I21" s="4" t="s">
        <v>38</v>
      </c>
      <c r="K21">
        <f>IF('Verlauf Protokolle'!A20="","","許認可")</f>
      </c>
      <c r="L21">
        <f>IF($K21="","",'Verlauf Protokolle'!A20)</f>
      </c>
      <c r="M21">
        <f>IF($K21="","",'Verlauf Protokolle'!B20)</f>
      </c>
      <c r="N21">
        <f>IF($K21="","",'Verlauf Protokolle'!D20)</f>
      </c>
      <c r="O21" s="22">
        <f>IF($K21="","",'Verlauf Protokolle'!G20)</f>
      </c>
      <c r="P21" s="23">
        <f>IF($K21="","",'Verlauf Protokolle'!H20)</f>
      </c>
      <c r="Q21">
        <f>IF($K21="","",'Verlauf Protokolle'!I20)</f>
      </c>
      <c r="R21">
        <f>IF(Q21="期限超過","即時更新・是正対応",IF(Q21="期限切迫","更新準備・申請状況確認",""))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IF('Verlauf Protokolle'!A21="","","許認可")</f>
      </c>
      <c r="L22">
        <f>IF($K22="","",'Verlauf Protokolle'!A21)</f>
      </c>
      <c r="M22">
        <f>IF($K22="","",'Verlauf Protokolle'!B21)</f>
      </c>
      <c r="N22">
        <f>IF($K22="","",'Verlauf Protokolle'!D21)</f>
      </c>
      <c r="O22" s="22">
        <f>IF($K22="","",'Verlauf Protokolle'!G21)</f>
      </c>
      <c r="P22" s="23">
        <f>IF($K22="","",'Verlauf Protokolle'!H21)</f>
      </c>
      <c r="Q22">
        <f>IF($K22="","",'Verlauf Protokolle'!I21)</f>
      </c>
      <c r="R22">
        <f>IF(Q22="期限超過","即時更新・是正対応",IF(Q22="期限切迫","更新準備・申請状況確認",""))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IF('Verlauf Protokolle'!A22="","","許認可")</f>
      </c>
      <c r="L23">
        <f>IF($K23="","",'Verlauf Protokolle'!A22)</f>
      </c>
      <c r="M23">
        <f>IF($K23="","",'Verlauf Protokolle'!B22)</f>
      </c>
      <c r="N23">
        <f>IF($K23="","",'Verlauf Protokolle'!D22)</f>
      </c>
      <c r="O23" s="22">
        <f>IF($K23="","",'Verlauf Protokolle'!G22)</f>
      </c>
      <c r="P23" s="23">
        <f>IF($K23="","",'Verlauf Protokolle'!H22)</f>
      </c>
      <c r="Q23">
        <f>IF($K23="","",'Verlauf Protokolle'!I22)</f>
      </c>
      <c r="R23">
        <f>IF(Q23="期限超過","即時更新・是正対応",IF(Q23="期限切迫","更新準備・申請状況確認",""))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IF('Verlauf Protokolle'!A23="","","許認可")</f>
      </c>
      <c r="L24">
        <f>IF($K24="","",'Verlauf Protokolle'!A23)</f>
      </c>
      <c r="M24">
        <f>IF($K24="","",'Verlauf Protokolle'!B23)</f>
      </c>
      <c r="N24">
        <f>IF($K24="","",'Verlauf Protokolle'!D23)</f>
      </c>
      <c r="O24" s="22">
        <f>IF($K24="","",'Verlauf Protokolle'!G23)</f>
      </c>
      <c r="P24" s="23">
        <f>IF($K24="","",'Verlauf Protokolle'!H23)</f>
      </c>
      <c r="Q24">
        <f>IF($K24="","",'Verlauf Protokolle'!I23)</f>
      </c>
      <c r="R24">
        <f>IF(Q24="期限超過","即時更新・是正対応",IF(Q24="期限切迫","更新準備・申請状況確認",""))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IF('Verlauf Protokolle'!A24="","","許認可")</f>
      </c>
      <c r="L25">
        <f>IF($K25="","",'Verlauf Protokolle'!A24)</f>
      </c>
      <c r="M25">
        <f>IF($K25="","",'Verlauf Protokolle'!B24)</f>
      </c>
      <c r="N25">
        <f>IF($K25="","",'Verlauf Protokolle'!D24)</f>
      </c>
      <c r="O25" s="22">
        <f>IF($K25="","",'Verlauf Protokolle'!G24)</f>
      </c>
      <c r="P25" s="23">
        <f>IF($K25="","",'Verlauf Protokolle'!H24)</f>
      </c>
      <c r="Q25">
        <f>IF($K25="","",'Verlauf Protokolle'!I24)</f>
      </c>
      <c r="R25">
        <f>IF(Q25="期限超過","即時更新・是正対応",IF(Q25="期限切迫","更新準備・申請状況確認",""))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IF('Verlauf Protokolle'!A25="","","許認可")</f>
      </c>
      <c r="L26">
        <f>IF($K26="","",'Verlauf Protokolle'!A25)</f>
      </c>
      <c r="M26">
        <f>IF($K26="","",'Verlauf Protokolle'!B25)</f>
      </c>
      <c r="N26">
        <f>IF($K26="","",'Verlauf Protokolle'!D25)</f>
      </c>
      <c r="O26" s="22">
        <f>IF($K26="","",'Verlauf Protokolle'!G25)</f>
      </c>
      <c r="P26" s="23">
        <f>IF($K26="","",'Verlauf Protokolle'!H25)</f>
      </c>
      <c r="Q26">
        <f>IF($K26="","",'Verlauf Protokolle'!I25)</f>
      </c>
      <c r="R26">
        <f>IF(Q26="期限超過","即時更新・是正対応",IF(Q26="期限切迫","更新準備・申請状況確認",""))</f>
      </c>
    </row>
    <row r="27">
      <c r="K27">
        <f>IF('Verlauf Protokolle'!A26="","","許認可")</f>
      </c>
      <c r="L27">
        <f>IF($K27="","",'Verlauf Protokolle'!A26)</f>
      </c>
      <c r="M27">
        <f>IF($K27="","",'Verlauf Protokolle'!B26)</f>
      </c>
      <c r="N27">
        <f>IF($K27="","",'Verlauf Protokolle'!D26)</f>
      </c>
      <c r="O27" s="22">
        <f>IF($K27="","",'Verlauf Protokolle'!G26)</f>
      </c>
      <c r="P27" s="23">
        <f>IF($K27="","",'Verlauf Protokolle'!H26)</f>
      </c>
      <c r="Q27">
        <f>IF($K27="","",'Verlauf Protokolle'!I26)</f>
      </c>
      <c r="R27">
        <f>IF(Q27="期限超過","即時更新・是正対応",IF(Q27="期限切迫","更新準備・申請状況確認",""))</f>
      </c>
    </row>
    <row r="28">
      <c r="K28">
        <f>IF('Verlauf Protokolle'!A27="","","許認可")</f>
      </c>
      <c r="L28">
        <f>IF($K28="","",'Verlauf Protokolle'!A27)</f>
      </c>
      <c r="M28">
        <f>IF($K28="","",'Verlauf Protokolle'!B27)</f>
      </c>
      <c r="N28">
        <f>IF($K28="","",'Verlauf Protokolle'!D27)</f>
      </c>
      <c r="O28" s="22">
        <f>IF($K28="","",'Verlauf Protokolle'!G27)</f>
      </c>
      <c r="P28" s="23">
        <f>IF($K28="","",'Verlauf Protokolle'!H27)</f>
      </c>
      <c r="Q28">
        <f>IF($K28="","",'Verlauf Protokolle'!I27)</f>
      </c>
      <c r="R28">
        <f>IF(Q28="期限超過","即時更新・是正対応",IF(Q28="期限切迫","更新準備・申請状況確認",""))</f>
      </c>
    </row>
    <row r="29">
      <c r="A29" s="3" t="s">
        <v>73</v>
      </c>
      <c r="B29" s="3" t="n"/>
      <c r="K29">
        <f>IF('Verlauf Protokolle'!A28="","","許認可")</f>
      </c>
      <c r="L29">
        <f>IF($K29="","",'Verlauf Protokolle'!A28)</f>
      </c>
      <c r="M29">
        <f>IF($K29="","",'Verlauf Protokolle'!B28)</f>
      </c>
      <c r="N29">
        <f>IF($K29="","",'Verlauf Protokolle'!D28)</f>
      </c>
      <c r="O29" s="22">
        <f>IF($K29="","",'Verlauf Protokolle'!G28)</f>
      </c>
      <c r="P29" s="23">
        <f>IF($K29="","",'Verlauf Protokolle'!H28)</f>
      </c>
      <c r="Q29">
        <f>IF($K29="","",'Verlauf Protokolle'!I28)</f>
      </c>
      <c r="R29">
        <f>IF(Q29="期限超過","即時更新・是正対応",IF(Q29="期限切迫","更新準備・申請状況確認",""))</f>
      </c>
    </row>
    <row r="30" ht="28" customHeight="true">
      <c r="A30" s="4" t="s">
        <v>72</v>
      </c>
      <c r="B30" s="4" t="s">
        <v>74</v>
      </c>
      <c r="K30">
        <f>IF('Verlauf Protokolle'!A29="","","許認可")</f>
      </c>
      <c r="L30">
        <f>IF($K30="","",'Verlauf Protokolle'!A29)</f>
      </c>
      <c r="M30">
        <f>IF($K30="","",'Verlauf Protokolle'!B29)</f>
      </c>
      <c r="N30">
        <f>IF($K30="","",'Verlauf Protokolle'!D29)</f>
      </c>
      <c r="O30" s="22">
        <f>IF($K30="","",'Verlauf Protokolle'!G29)</f>
      </c>
      <c r="P30" s="23">
        <f>IF($K30="","",'Verlauf Protokolle'!H29)</f>
      </c>
      <c r="Q30">
        <f>IF($K30="","",'Verlauf Protokolle'!I29)</f>
      </c>
      <c r="R30">
        <f>IF(Q30="期限超過","即時更新・是正対応",IF(Q30="期限切迫","更新準備・申請状況確認",""))</f>
      </c>
    </row>
    <row r="31">
      <c r="A31" s="8" t="s">
        <v>39</v>
      </c>
      <c r="B31" s="25">
        <f>C5</f>
      </c>
      <c r="K31">
        <f>IF('Verlauf Protokolle'!A30="","","許認可")</f>
      </c>
      <c r="L31">
        <f>IF($K31="","",'Verlauf Protokolle'!A30)</f>
      </c>
      <c r="M31">
        <f>IF($K31="","",'Verlauf Protokolle'!B30)</f>
      </c>
      <c r="N31">
        <f>IF($K31="","",'Verlauf Protokolle'!D30)</f>
      </c>
      <c r="O31" s="22">
        <f>IF($K31="","",'Verlauf Protokolle'!G30)</f>
      </c>
      <c r="P31" s="23">
        <f>IF($K31="","",'Verlauf Protokolle'!H30)</f>
      </c>
      <c r="Q31">
        <f>IF($K31="","",'Verlauf Protokolle'!I30)</f>
      </c>
      <c r="R31">
        <f>IF(Q31="期限超過","即時更新・是正対応",IF(Q31="期限切迫","更新準備・申請状況確認",""))</f>
      </c>
    </row>
    <row r="32">
      <c r="A32" s="6" t="s">
        <v>43</v>
      </c>
      <c r="B32" s="24">
        <f>E5</f>
      </c>
      <c r="K32">
        <f>IF('Verlauf Protokolle'!A31="","","許認可")</f>
      </c>
      <c r="L32">
        <f>IF($K32="","",'Verlauf Protokolle'!A31)</f>
      </c>
      <c r="M32">
        <f>IF($K32="","",'Verlauf Protokolle'!B31)</f>
      </c>
      <c r="N32">
        <f>IF($K32="","",'Verlauf Protokolle'!D31)</f>
      </c>
      <c r="O32" s="22">
        <f>IF($K32="","",'Verlauf Protokolle'!G31)</f>
      </c>
      <c r="P32" s="23">
        <f>IF($K32="","",'Verlauf Protokolle'!H31)</f>
      </c>
      <c r="Q32">
        <f>IF($K32="","",'Verlauf Protokolle'!I31)</f>
      </c>
      <c r="R32">
        <f>IF(Q32="期限超過","即時更新・是正対応",IF(Q32="期限切迫","更新準備・申請状況確認",""))</f>
      </c>
    </row>
    <row r="33">
      <c r="A33" s="8" t="s">
        <v>47</v>
      </c>
      <c r="B33" s="25">
        <f>G5</f>
      </c>
      <c r="K33">
        <f>IF('Verlauf Protokolle'!A32="","","許認可")</f>
      </c>
      <c r="L33">
        <f>IF($K33="","",'Verlauf Protokolle'!A32)</f>
      </c>
      <c r="M33">
        <f>IF($K33="","",'Verlauf Protokolle'!B32)</f>
      </c>
      <c r="N33">
        <f>IF($K33="","",'Verlauf Protokolle'!D32)</f>
      </c>
      <c r="O33" s="22">
        <f>IF($K33="","",'Verlauf Protokolle'!G32)</f>
      </c>
      <c r="P33" s="23">
        <f>IF($K33="","",'Verlauf Protokolle'!H32)</f>
      </c>
      <c r="Q33">
        <f>IF($K33="","",'Verlauf Protokolle'!I32)</f>
      </c>
      <c r="R33">
        <f>IF(Q33="期限超過","即時更新・是正対応",IF(Q33="期限切迫","更新準備・申請状況確認",""))</f>
      </c>
    </row>
    <row r="34">
      <c r="K34">
        <f>IF('Verlauf Protokolle'!A33="","","許認可")</f>
      </c>
      <c r="L34">
        <f>IF($K34="","",'Verlauf Protokolle'!A33)</f>
      </c>
      <c r="M34">
        <f>IF($K34="","",'Verlauf Protokolle'!B33)</f>
      </c>
      <c r="N34">
        <f>IF($K34="","",'Verlauf Protokolle'!D33)</f>
      </c>
      <c r="O34" s="22">
        <f>IF($K34="","",'Verlauf Protokolle'!G33)</f>
      </c>
      <c r="P34" s="23">
        <f>IF($K34="","",'Verlauf Protokolle'!H33)</f>
      </c>
      <c r="Q34">
        <f>IF($K34="","",'Verlauf Protokolle'!I33)</f>
      </c>
      <c r="R34">
        <f>IF(Q34="期限超過","即時更新・是正対応",IF(Q34="期限切迫","更新準備・申請状況確認",""))</f>
      </c>
    </row>
    <row r="35">
      <c r="K35">
        <f>IF('Verlauf Protokolle'!A34="","","許認可")</f>
      </c>
      <c r="L35">
        <f>IF($K35="","",'Verlauf Protokolle'!A34)</f>
      </c>
      <c r="M35">
        <f>IF($K35="","",'Verlauf Protokolle'!B34)</f>
      </c>
      <c r="N35">
        <f>IF($K35="","",'Verlauf Protokolle'!D34)</f>
      </c>
      <c r="O35" s="22">
        <f>IF($K35="","",'Verlauf Protokolle'!G34)</f>
      </c>
      <c r="P35" s="23">
        <f>IF($K35="","",'Verlauf Protokolle'!H34)</f>
      </c>
      <c r="Q35">
        <f>IF($K35="","",'Verlauf Protokolle'!I34)</f>
      </c>
      <c r="R35">
        <f>IF(Q35="期限超過","即時更新・是正対応",IF(Q35="期限切迫","更新準備・申請状況確認",""))</f>
      </c>
    </row>
    <row r="36">
      <c r="K36">
        <f>IF('Verlauf Protokolle'!A35="","","許認可")</f>
      </c>
      <c r="L36">
        <f>IF($K36="","",'Verlauf Protokolle'!A35)</f>
      </c>
      <c r="M36">
        <f>IF($K36="","",'Verlauf Protokolle'!B35)</f>
      </c>
      <c r="N36">
        <f>IF($K36="","",'Verlauf Protokolle'!D35)</f>
      </c>
      <c r="O36" s="22">
        <f>IF($K36="","",'Verlauf Protokolle'!G35)</f>
      </c>
      <c r="P36" s="23">
        <f>IF($K36="","",'Verlauf Protokolle'!H35)</f>
      </c>
      <c r="Q36">
        <f>IF($K36="","",'Verlauf Protokolle'!I35)</f>
      </c>
      <c r="R36">
        <f>IF(Q36="期限超過","即時更新・是正対応",IF(Q36="期限切迫","更新準備・申請状況確認",""))</f>
      </c>
    </row>
    <row r="37">
      <c r="K37">
        <f>IF('Verlauf Protokolle'!A36="","","許認可")</f>
      </c>
      <c r="L37">
        <f>IF($K37="","",'Verlauf Protokolle'!A36)</f>
      </c>
      <c r="M37">
        <f>IF($K37="","",'Verlauf Protokolle'!B36)</f>
      </c>
      <c r="N37">
        <f>IF($K37="","",'Verlauf Protokolle'!D36)</f>
      </c>
      <c r="O37" s="22">
        <f>IF($K37="","",'Verlauf Protokolle'!G36)</f>
      </c>
      <c r="P37" s="23">
        <f>IF($K37="","",'Verlauf Protokolle'!H36)</f>
      </c>
      <c r="Q37">
        <f>IF($K37="","",'Verlauf Protokolle'!I36)</f>
      </c>
      <c r="R37">
        <f>IF(Q37="期限超過","即時更新・是正対応",IF(Q37="期限切迫","更新準備・申請状況確認",""))</f>
      </c>
    </row>
    <row r="38">
      <c r="K38">
        <f>IF('Verlauf Protokolle'!A37="","","許認可")</f>
      </c>
      <c r="L38">
        <f>IF($K38="","",'Verlauf Protokolle'!A37)</f>
      </c>
      <c r="M38">
        <f>IF($K38="","",'Verlauf Protokolle'!B37)</f>
      </c>
      <c r="N38">
        <f>IF($K38="","",'Verlauf Protokolle'!D37)</f>
      </c>
      <c r="O38" s="22">
        <f>IF($K38="","",'Verlauf Protokolle'!G37)</f>
      </c>
      <c r="P38" s="23">
        <f>IF($K38="","",'Verlauf Protokolle'!H37)</f>
      </c>
      <c r="Q38">
        <f>IF($K38="","",'Verlauf Protokolle'!I37)</f>
      </c>
      <c r="R38">
        <f>IF(Q38="期限超過","即時更新・是正対応",IF(Q38="期限切迫","更新準備・申請状況確認",""))</f>
      </c>
    </row>
    <row r="39">
      <c r="K39">
        <f>IF('Verlauf Protokolle'!A38="","","許認可")</f>
      </c>
      <c r="L39">
        <f>IF($K39="","",'Verlauf Protokolle'!A38)</f>
      </c>
      <c r="M39">
        <f>IF($K39="","",'Verlauf Protokolle'!B38)</f>
      </c>
      <c r="N39">
        <f>IF($K39="","",'Verlauf Protokolle'!D38)</f>
      </c>
      <c r="O39" s="22">
        <f>IF($K39="","",'Verlauf Protokolle'!G38)</f>
      </c>
      <c r="P39" s="23">
        <f>IF($K39="","",'Verlauf Protokolle'!H38)</f>
      </c>
      <c r="Q39">
        <f>IF($K39="","",'Verlauf Protokolle'!I38)</f>
      </c>
      <c r="R39">
        <f>IF(Q39="期限超過","即時更新・是正対応",IF(Q39="期限切迫","更新準備・申請状況確認",""))</f>
      </c>
    </row>
    <row r="40">
      <c r="K40">
        <f>IF('Verlauf Protokolle'!A39="","","許認可")</f>
      </c>
      <c r="L40">
        <f>IF($K40="","",'Verlauf Protokolle'!A39)</f>
      </c>
      <c r="M40">
        <f>IF($K40="","",'Verlauf Protokolle'!B39)</f>
      </c>
      <c r="N40">
        <f>IF($K40="","",'Verlauf Protokolle'!D39)</f>
      </c>
      <c r="O40" s="22">
        <f>IF($K40="","",'Verlauf Protokolle'!G39)</f>
      </c>
      <c r="P40" s="23">
        <f>IF($K40="","",'Verlauf Protokolle'!H39)</f>
      </c>
      <c r="Q40">
        <f>IF($K40="","",'Verlauf Protokolle'!I39)</f>
      </c>
      <c r="R40">
        <f>IF(Q40="期限超過","即時更新・是正対応",IF(Q40="期限切迫","更新準備・申請状況確認",""))</f>
      </c>
    </row>
    <row r="41">
      <c r="K41">
        <f>IF('Verlauf Protokolle'!A40="","","許認可")</f>
      </c>
      <c r="L41">
        <f>IF($K41="","",'Verlauf Protokolle'!A40)</f>
      </c>
      <c r="M41">
        <f>IF($K41="","",'Verlauf Protokolle'!B40)</f>
      </c>
      <c r="N41">
        <f>IF($K41="","",'Verlauf Protokolle'!D40)</f>
      </c>
      <c r="O41" s="22">
        <f>IF($K41="","",'Verlauf Protokolle'!G40)</f>
      </c>
      <c r="P41" s="23">
        <f>IF($K41="","",'Verlauf Protokolle'!H40)</f>
      </c>
      <c r="Q41">
        <f>IF($K41="","",'Verlauf Protokolle'!I40)</f>
      </c>
      <c r="R41">
        <f>IF(Q41="期限超過","即時更新・是正対応",IF(Q41="期限切迫","更新準備・申請状況確認",""))</f>
      </c>
    </row>
    <row r="42">
      <c r="K42">
        <f>IF('Verlauf Protokolle'!A41="","","許認可")</f>
      </c>
      <c r="L42">
        <f>IF($K42="","",'Verlauf Protokolle'!A41)</f>
      </c>
      <c r="M42">
        <f>IF($K42="","",'Verlauf Protokolle'!B41)</f>
      </c>
      <c r="N42">
        <f>IF($K42="","",'Verlauf Protokolle'!D41)</f>
      </c>
      <c r="O42" s="22">
        <f>IF($K42="","",'Verlauf Protokolle'!G41)</f>
      </c>
      <c r="P42" s="23">
        <f>IF($K42="","",'Verlauf Protokolle'!H41)</f>
      </c>
      <c r="Q42">
        <f>IF($K42="","",'Verlauf Protokolle'!I41)</f>
      </c>
      <c r="R42">
        <f>IF(Q42="期限超過","即時更新・是正対応",IF(Q42="期限切迫","更新準備・申請状況確認",""))</f>
      </c>
    </row>
    <row r="43">
      <c r="K43">
        <f>IF('Verlauf Protokolle'!A42="","","許認可")</f>
      </c>
      <c r="L43">
        <f>IF($K43="","",'Verlauf Protokolle'!A42)</f>
      </c>
      <c r="M43">
        <f>IF($K43="","",'Verlauf Protokolle'!B42)</f>
      </c>
      <c r="N43">
        <f>IF($K43="","",'Verlauf Protokolle'!D42)</f>
      </c>
      <c r="O43" s="22">
        <f>IF($K43="","",'Verlauf Protokolle'!G42)</f>
      </c>
      <c r="P43" s="23">
        <f>IF($K43="","",'Verlauf Protokolle'!H42)</f>
      </c>
      <c r="Q43">
        <f>IF($K43="","",'Verlauf Protokolle'!I42)</f>
      </c>
      <c r="R43">
        <f>IF(Q43="期限超過","即時更新・是正対応",IF(Q43="期限切迫","更新準備・申請状況確認",""))</f>
      </c>
    </row>
    <row r="44">
      <c r="K44">
        <f>IF('Verlauf Protokolle'!A43="","","許認可")</f>
      </c>
      <c r="L44">
        <f>IF($K44="","",'Verlauf Protokolle'!A43)</f>
      </c>
      <c r="M44">
        <f>IF($K44="","",'Verlauf Protokolle'!B43)</f>
      </c>
      <c r="N44">
        <f>IF($K44="","",'Verlauf Protokolle'!D43)</f>
      </c>
      <c r="O44" s="22">
        <f>IF($K44="","",'Verlauf Protokolle'!G43)</f>
      </c>
      <c r="P44" s="23">
        <f>IF($K44="","",'Verlauf Protokolle'!H43)</f>
      </c>
      <c r="Q44">
        <f>IF($K44="","",'Verlauf Protokolle'!I43)</f>
      </c>
      <c r="R44">
        <f>IF(Q44="期限超過","即時更新・是正対応",IF(Q44="期限切迫","更新準備・申請状況確認",""))</f>
      </c>
    </row>
    <row r="45">
      <c r="K45">
        <f>IF('Verlauf Protokolle'!A44="","","許認可")</f>
      </c>
      <c r="L45">
        <f>IF($K45="","",'Verlauf Protokolle'!A44)</f>
      </c>
      <c r="M45">
        <f>IF($K45="","",'Verlauf Protokolle'!B44)</f>
      </c>
      <c r="N45">
        <f>IF($K45="","",'Verlauf Protokolle'!D44)</f>
      </c>
      <c r="O45" s="22">
        <f>IF($K45="","",'Verlauf Protokolle'!G44)</f>
      </c>
      <c r="P45" s="23">
        <f>IF($K45="","",'Verlauf Protokolle'!H44)</f>
      </c>
      <c r="Q45">
        <f>IF($K45="","",'Verlauf Protokolle'!I44)</f>
      </c>
      <c r="R45">
        <f>IF(Q45="期限超過","即時更新・是正対応",IF(Q45="期限切迫","更新準備・申請状況確認",""))</f>
      </c>
    </row>
    <row r="46">
      <c r="K46">
        <f>IF('Verlauf Protokolle'!A45="","","許認可")</f>
      </c>
      <c r="L46">
        <f>IF($K46="","",'Verlauf Protokolle'!A45)</f>
      </c>
      <c r="M46">
        <f>IF($K46="","",'Verlauf Protokolle'!B45)</f>
      </c>
      <c r="N46">
        <f>IF($K46="","",'Verlauf Protokolle'!D45)</f>
      </c>
      <c r="O46" s="22">
        <f>IF($K46="","",'Verlauf Protokolle'!G45)</f>
      </c>
      <c r="P46" s="23">
        <f>IF($K46="","",'Verlauf Protokolle'!H45)</f>
      </c>
      <c r="Q46">
        <f>IF($K46="","",'Verlauf Protokolle'!I45)</f>
      </c>
      <c r="R46">
        <f>IF(Q46="期限超過","即時更新・是正対応",IF(Q46="期限切迫","更新準備・申請状況確認",""))</f>
      </c>
    </row>
    <row r="47">
      <c r="K47">
        <f>IF('Verlauf Protokolle'!A46="","","許認可")</f>
      </c>
      <c r="L47">
        <f>IF($K47="","",'Verlauf Protokolle'!A46)</f>
      </c>
      <c r="M47">
        <f>IF($K47="","",'Verlauf Protokolle'!B46)</f>
      </c>
      <c r="N47">
        <f>IF($K47="","",'Verlauf Protokolle'!D46)</f>
      </c>
      <c r="O47" s="22">
        <f>IF($K47="","",'Verlauf Protokolle'!G46)</f>
      </c>
      <c r="P47" s="23">
        <f>IF($K47="","",'Verlauf Protokolle'!H46)</f>
      </c>
      <c r="Q47">
        <f>IF($K47="","",'Verlauf Protokolle'!I46)</f>
      </c>
      <c r="R47">
        <f>IF(Q47="期限超過","即時更新・是正対応",IF(Q47="期限切迫","更新準備・申請状況確認",""))</f>
      </c>
    </row>
    <row r="48">
      <c r="K48">
        <f>IF('Verlauf Protokolle'!A47="","","許認可")</f>
      </c>
      <c r="L48">
        <f>IF($K48="","",'Verlauf Protokolle'!A47)</f>
      </c>
      <c r="M48">
        <f>IF($K48="","",'Verlauf Protokolle'!B47)</f>
      </c>
      <c r="N48">
        <f>IF($K48="","",'Verlauf Protokolle'!D47)</f>
      </c>
      <c r="O48" s="22">
        <f>IF($K48="","",'Verlauf Protokolle'!G47)</f>
      </c>
      <c r="P48" s="23">
        <f>IF($K48="","",'Verlauf Protokolle'!H47)</f>
      </c>
      <c r="Q48">
        <f>IF($K48="","",'Verlauf Protokolle'!I47)</f>
      </c>
      <c r="R48">
        <f>IF(Q48="期限超過","即時更新・是正対応",IF(Q48="期限切迫","更新準備・申請状況確認",""))</f>
      </c>
    </row>
    <row r="49">
      <c r="K49">
        <f>IF('Verlauf Protokolle'!A48="","","許認可")</f>
      </c>
      <c r="L49">
        <f>IF($K49="","",'Verlauf Protokolle'!A48)</f>
      </c>
      <c r="M49">
        <f>IF($K49="","",'Verlauf Protokolle'!B48)</f>
      </c>
      <c r="N49">
        <f>IF($K49="","",'Verlauf Protokolle'!D48)</f>
      </c>
      <c r="O49" s="22">
        <f>IF($K49="","",'Verlauf Protokolle'!G48)</f>
      </c>
      <c r="P49" s="23">
        <f>IF($K49="","",'Verlauf Protokolle'!H48)</f>
      </c>
      <c r="Q49">
        <f>IF($K49="","",'Verlauf Protokolle'!I48)</f>
      </c>
      <c r="R49">
        <f>IF(Q49="期限超過","即時更新・是正対応",IF(Q49="期限切迫","更新準備・申請状況確認",""))</f>
      </c>
    </row>
    <row r="50">
      <c r="K50">
        <f>IF('Verlauf Protokolle'!A49="","","許認可")</f>
      </c>
      <c r="L50">
        <f>IF($K50="","",'Verlauf Protokolle'!A49)</f>
      </c>
      <c r="M50">
        <f>IF($K50="","",'Verlauf Protokolle'!B49)</f>
      </c>
      <c r="N50">
        <f>IF($K50="","",'Verlauf Protokolle'!D49)</f>
      </c>
      <c r="O50" s="22">
        <f>IF($K50="","",'Verlauf Protokolle'!G49)</f>
      </c>
      <c r="P50" s="23">
        <f>IF($K50="","",'Verlauf Protokolle'!H49)</f>
      </c>
      <c r="Q50">
        <f>IF($K50="","",'Verlauf Protokolle'!I49)</f>
      </c>
      <c r="R50">
        <f>IF(Q50="期限超過","即時更新・是正対応",IF(Q50="期限切迫","更新準備・申請状況確認",""))</f>
      </c>
    </row>
    <row r="51">
      <c r="K51">
        <f>IF('Verlauf Protokolle'!A50="","","許認可")</f>
      </c>
      <c r="L51">
        <f>IF($K51="","",'Verlauf Protokolle'!A50)</f>
      </c>
      <c r="M51">
        <f>IF($K51="","",'Verlauf Protokolle'!B50)</f>
      </c>
      <c r="N51">
        <f>IF($K51="","",'Verlauf Protokolle'!D50)</f>
      </c>
      <c r="O51" s="22">
        <f>IF($K51="","",'Verlauf Protokolle'!G50)</f>
      </c>
      <c r="P51" s="23">
        <f>IF($K51="","",'Verlauf Protokolle'!H50)</f>
      </c>
      <c r="Q51">
        <f>IF($K51="","",'Verlauf Protokolle'!I50)</f>
      </c>
      <c r="R51">
        <f>IF(Q51="期限超過","即時更新・是正対応",IF(Q51="期限切迫","更新準備・申請状況確認",""))</f>
      </c>
    </row>
    <row r="52">
      <c r="K52">
        <f>IF('Verlauf Protokolle'!A51="","","許認可")</f>
      </c>
      <c r="L52">
        <f>IF($K52="","",'Verlauf Protokolle'!A51)</f>
      </c>
      <c r="M52">
        <f>IF($K52="","",'Verlauf Protokolle'!B51)</f>
      </c>
      <c r="N52">
        <f>IF($K52="","",'Verlauf Protokolle'!D51)</f>
      </c>
      <c r="O52" s="22">
        <f>IF($K52="","",'Verlauf Protokolle'!G51)</f>
      </c>
      <c r="P52" s="23">
        <f>IF($K52="","",'Verlauf Protokolle'!H51)</f>
      </c>
      <c r="Q52">
        <f>IF($K52="","",'Verlauf Protokolle'!I51)</f>
      </c>
      <c r="R52">
        <f>IF(Q52="期限超過","即時更新・是正対応",IF(Q52="期限切迫","更新準備・申請状況確認",""))</f>
      </c>
    </row>
    <row r="53">
      <c r="K53">
        <f>IF('Verlauf Protokolle'!A52="","","許認可")</f>
      </c>
      <c r="L53">
        <f>IF($K53="","",'Verlauf Protokolle'!A52)</f>
      </c>
      <c r="M53">
        <f>IF($K53="","",'Verlauf Protokolle'!B52)</f>
      </c>
      <c r="N53">
        <f>IF($K53="","",'Verlauf Protokolle'!D52)</f>
      </c>
      <c r="O53" s="22">
        <f>IF($K53="","",'Verlauf Protokolle'!G52)</f>
      </c>
      <c r="P53" s="23">
        <f>IF($K53="","",'Verlauf Protokolle'!H52)</f>
      </c>
      <c r="Q53">
        <f>IF($K53="","",'Verlauf Protokolle'!I52)</f>
      </c>
      <c r="R53">
        <f>IF(Q53="期限超過","即時更新・是正対応",IF(Q53="期限切迫","更新準備・申請状況確認",""))</f>
      </c>
    </row>
    <row r="54">
      <c r="K54">
        <f>IF('Verlauf Protokolle'!A53="","","許認可")</f>
      </c>
      <c r="L54">
        <f>IF($K54="","",'Verlauf Protokolle'!A53)</f>
      </c>
      <c r="M54">
        <f>IF($K54="","",'Verlauf Protokolle'!B53)</f>
      </c>
      <c r="N54">
        <f>IF($K54="","",'Verlauf Protokolle'!D53)</f>
      </c>
      <c r="O54" s="22">
        <f>IF($K54="","",'Verlauf Protokolle'!G53)</f>
      </c>
      <c r="P54" s="23">
        <f>IF($K54="","",'Verlauf Protokolle'!H53)</f>
      </c>
      <c r="Q54">
        <f>IF($K54="","",'Verlauf Protokolle'!I53)</f>
      </c>
      <c r="R54">
        <f>IF(Q54="期限超過","即時更新・是正対応",IF(Q54="期限切迫","更新準備・申請状況確認",""))</f>
      </c>
    </row>
    <row r="55">
      <c r="K55">
        <f>IF('Verlauf Protokolle'!A54="","","許認可")</f>
      </c>
      <c r="L55">
        <f>IF($K55="","",'Verlauf Protokolle'!A54)</f>
      </c>
      <c r="M55">
        <f>IF($K55="","",'Verlauf Protokolle'!B54)</f>
      </c>
      <c r="N55">
        <f>IF($K55="","",'Verlauf Protokolle'!D54)</f>
      </c>
      <c r="O55" s="22">
        <f>IF($K55="","",'Verlauf Protokolle'!G54)</f>
      </c>
      <c r="P55" s="23">
        <f>IF($K55="","",'Verlauf Protokolle'!H54)</f>
      </c>
      <c r="Q55">
        <f>IF($K55="","",'Verlauf Protokolle'!I54)</f>
      </c>
      <c r="R55">
        <f>IF(Q55="期限超過","即時更新・是正対応",IF(Q55="期限切迫","更新準備・申請状況確認",""))</f>
      </c>
    </row>
    <row r="56">
      <c r="K56">
        <f>IF('Verlauf Protokolle'!A55="","","許認可")</f>
      </c>
      <c r="L56">
        <f>IF($K56="","",'Verlauf Protokolle'!A55)</f>
      </c>
      <c r="M56">
        <f>IF($K56="","",'Verlauf Protokolle'!B55)</f>
      </c>
      <c r="N56">
        <f>IF($K56="","",'Verlauf Protokolle'!D55)</f>
      </c>
      <c r="O56" s="22">
        <f>IF($K56="","",'Verlauf Protokolle'!G55)</f>
      </c>
      <c r="P56" s="23">
        <f>IF($K56="","",'Verlauf Protokolle'!H55)</f>
      </c>
      <c r="Q56">
        <f>IF($K56="","",'Verlauf Protokolle'!I55)</f>
      </c>
      <c r="R56">
        <f>IF(Q56="期限超過","即時更新・是正対応",IF(Q56="期限切迫","更新準備・申請状況確認",""))</f>
      </c>
    </row>
    <row r="57">
      <c r="K57">
        <f>IF('Verlauf Protokolle'!A56="","","許認可")</f>
      </c>
      <c r="L57">
        <f>IF($K57="","",'Verlauf Protokolle'!A56)</f>
      </c>
      <c r="M57">
        <f>IF($K57="","",'Verlauf Protokolle'!B56)</f>
      </c>
      <c r="N57">
        <f>IF($K57="","",'Verlauf Protokolle'!D56)</f>
      </c>
      <c r="O57" s="22">
        <f>IF($K57="","",'Verlauf Protokolle'!G56)</f>
      </c>
      <c r="P57" s="23">
        <f>IF($K57="","",'Verlauf Protokolle'!H56)</f>
      </c>
      <c r="Q57">
        <f>IF($K57="","",'Verlauf Protokolle'!I56)</f>
      </c>
      <c r="R57">
        <f>IF(Q57="期限超過","即時更新・是正対応",IF(Q57="期限切迫","更新準備・申請状況確認",""))</f>
      </c>
    </row>
    <row r="58">
      <c r="K58">
        <f>IF('Verlauf Protokolle'!A57="","","許認可")</f>
      </c>
      <c r="L58">
        <f>IF($K58="","",'Verlauf Protokolle'!A57)</f>
      </c>
      <c r="M58">
        <f>IF($K58="","",'Verlauf Protokolle'!B57)</f>
      </c>
      <c r="N58">
        <f>IF($K58="","",'Verlauf Protokolle'!D57)</f>
      </c>
      <c r="O58" s="22">
        <f>IF($K58="","",'Verlauf Protokolle'!G57)</f>
      </c>
      <c r="P58" s="23">
        <f>IF($K58="","",'Verlauf Protokolle'!H57)</f>
      </c>
      <c r="Q58">
        <f>IF($K58="","",'Verlauf Protokolle'!I57)</f>
      </c>
      <c r="R58">
        <f>IF(Q58="期限超過","即時更新・是正対応",IF(Q58="期限切迫","更新準備・申請状況確認",""))</f>
      </c>
    </row>
    <row r="59">
      <c r="K59">
        <f>IF('Verlauf Protokolle'!A58="","","許認可")</f>
      </c>
      <c r="L59">
        <f>IF($K59="","",'Verlauf Protokolle'!A58)</f>
      </c>
      <c r="M59">
        <f>IF($K59="","",'Verlauf Protokolle'!B58)</f>
      </c>
      <c r="N59">
        <f>IF($K59="","",'Verlauf Protokolle'!D58)</f>
      </c>
      <c r="O59" s="22">
        <f>IF($K59="","",'Verlauf Protokolle'!G58)</f>
      </c>
      <c r="P59" s="23">
        <f>IF($K59="","",'Verlauf Protokolle'!H58)</f>
      </c>
      <c r="Q59">
        <f>IF($K59="","",'Verlauf Protokolle'!I58)</f>
      </c>
      <c r="R59">
        <f>IF(Q59="期限超過","即時更新・是正対応",IF(Q59="期限切迫","更新準備・申請状況確認",""))</f>
      </c>
    </row>
    <row r="60">
      <c r="K60">
        <f>IF('Verlauf Protokolle'!A59="","","許認可")</f>
      </c>
      <c r="L60">
        <f>IF($K60="","",'Verlauf Protokolle'!A59)</f>
      </c>
      <c r="M60">
        <f>IF($K60="","",'Verlauf Protokolle'!B59)</f>
      </c>
      <c r="N60">
        <f>IF($K60="","",'Verlauf Protokolle'!D59)</f>
      </c>
      <c r="O60" s="22">
        <f>IF($K60="","",'Verlauf Protokolle'!G59)</f>
      </c>
      <c r="P60" s="23">
        <f>IF($K60="","",'Verlauf Protokolle'!H59)</f>
      </c>
      <c r="Q60">
        <f>IF($K60="","",'Verlauf Protokolle'!I59)</f>
      </c>
      <c r="R60">
        <f>IF(Q60="期限超過","即時更新・是正対応",IF(Q60="期限切迫","更新準備・申請状況確認",""))</f>
      </c>
    </row>
    <row r="61">
      <c r="K61">
        <f>IF('Verlauf Protokolle'!A60="","","許認可")</f>
      </c>
      <c r="L61">
        <f>IF($K61="","",'Verlauf Protokolle'!A60)</f>
      </c>
      <c r="M61">
        <f>IF($K61="","",'Verlauf Protokolle'!B60)</f>
      </c>
      <c r="N61">
        <f>IF($K61="","",'Verlauf Protokolle'!D60)</f>
      </c>
      <c r="O61" s="22">
        <f>IF($K61="","",'Verlauf Protokolle'!G60)</f>
      </c>
      <c r="P61" s="23">
        <f>IF($K61="","",'Verlauf Protokolle'!H60)</f>
      </c>
      <c r="Q61">
        <f>IF($K61="","",'Verlauf Protokolle'!I60)</f>
      </c>
      <c r="R61">
        <f>IF(Q61="期限超過","即時更新・是正対応",IF(Q61="期限切迫","更新準備・申請状況確認",""))</f>
      </c>
    </row>
    <row r="62">
      <c r="K62">
        <f>IF('Verlauf Protokolle'!A61="","","許認可")</f>
      </c>
      <c r="L62">
        <f>IF($K62="","",'Verlauf Protokolle'!A61)</f>
      </c>
      <c r="M62">
        <f>IF($K62="","",'Verlauf Protokolle'!B61)</f>
      </c>
      <c r="N62">
        <f>IF($K62="","",'Verlauf Protokolle'!D61)</f>
      </c>
      <c r="O62" s="22">
        <f>IF($K62="","",'Verlauf Protokolle'!G61)</f>
      </c>
      <c r="P62" s="23">
        <f>IF($K62="","",'Verlauf Protokolle'!H61)</f>
      </c>
      <c r="Q62">
        <f>IF($K62="","",'Verlauf Protokolle'!I61)</f>
      </c>
      <c r="R62">
        <f>IF(Q62="期限超過","即時更新・是正対応",IF(Q62="期限切迫","更新準備・申請状況確認",""))</f>
      </c>
    </row>
    <row r="63">
      <c r="K63">
        <f>IF('Verlauf Protokolle'!A62="","","許認可")</f>
      </c>
      <c r="L63">
        <f>IF($K63="","",'Verlauf Protokolle'!A62)</f>
      </c>
      <c r="M63">
        <f>IF($K63="","",'Verlauf Protokolle'!B62)</f>
      </c>
      <c r="N63">
        <f>IF($K63="","",'Verlauf Protokolle'!D62)</f>
      </c>
      <c r="O63" s="22">
        <f>IF($K63="","",'Verlauf Protokolle'!G62)</f>
      </c>
      <c r="P63" s="23">
        <f>IF($K63="","",'Verlauf Protokolle'!H62)</f>
      </c>
      <c r="Q63">
        <f>IF($K63="","",'Verlauf Protokolle'!I62)</f>
      </c>
      <c r="R63">
        <f>IF(Q63="期限超過","即時更新・是正対応",IF(Q63="期限切迫","更新準備・申請状況確認",""))</f>
      </c>
    </row>
    <row r="64">
      <c r="K64">
        <f>IF('Verlauf Protokolle'!A63="","","許認可")</f>
      </c>
      <c r="L64">
        <f>IF($K64="","",'Verlauf Protokolle'!A63)</f>
      </c>
      <c r="M64">
        <f>IF($K64="","",'Verlauf Protokolle'!B63)</f>
      </c>
      <c r="N64">
        <f>IF($K64="","",'Verlauf Protokolle'!D63)</f>
      </c>
      <c r="O64" s="22">
        <f>IF($K64="","",'Verlauf Protokolle'!G63)</f>
      </c>
      <c r="P64" s="23">
        <f>IF($K64="","",'Verlauf Protokolle'!H63)</f>
      </c>
      <c r="Q64">
        <f>IF($K64="","",'Verlauf Protokolle'!I63)</f>
      </c>
      <c r="R64">
        <f>IF(Q64="期限超過","即時更新・是正対応",IF(Q64="期限切迫","更新準備・申請状況確認",""))</f>
      </c>
    </row>
    <row r="65">
      <c r="K65">
        <f>IF('Verlauf Protokolle'!A64="","","許認可")</f>
      </c>
      <c r="L65">
        <f>IF($K65="","",'Verlauf Protokolle'!A64)</f>
      </c>
      <c r="M65">
        <f>IF($K65="","",'Verlauf Protokolle'!B64)</f>
      </c>
      <c r="N65">
        <f>IF($K65="","",'Verlauf Protokolle'!D64)</f>
      </c>
      <c r="O65" s="22">
        <f>IF($K65="","",'Verlauf Protokolle'!G64)</f>
      </c>
      <c r="P65" s="23">
        <f>IF($K65="","",'Verlauf Protokolle'!H64)</f>
      </c>
      <c r="Q65">
        <f>IF($K65="","",'Verlauf Protokolle'!I64)</f>
      </c>
      <c r="R65">
        <f>IF(Q65="期限超過","即時更新・是正対応",IF(Q65="期限切迫","更新準備・申請状況確認",""))</f>
      </c>
    </row>
    <row r="66">
      <c r="K66">
        <f>IF('Verlauf Protokolle'!A65="","","許認可")</f>
      </c>
      <c r="L66">
        <f>IF($K66="","",'Verlauf Protokolle'!A65)</f>
      </c>
      <c r="M66">
        <f>IF($K66="","",'Verlauf Protokolle'!B65)</f>
      </c>
      <c r="N66">
        <f>IF($K66="","",'Verlauf Protokolle'!D65)</f>
      </c>
      <c r="O66" s="22">
        <f>IF($K66="","",'Verlauf Protokolle'!G65)</f>
      </c>
      <c r="P66" s="23">
        <f>IF($K66="","",'Verlauf Protokolle'!H65)</f>
      </c>
      <c r="Q66">
        <f>IF($K66="","",'Verlauf Protokolle'!I65)</f>
      </c>
      <c r="R66">
        <f>IF(Q66="期限超過","即時更新・是正対応",IF(Q66="期限切迫","更新準備・申請状況確認",""))</f>
      </c>
    </row>
    <row r="67">
      <c r="K67">
        <f>IF('Verlauf Protokolle'!A66="","","許認可")</f>
      </c>
      <c r="L67">
        <f>IF($K67="","",'Verlauf Protokolle'!A66)</f>
      </c>
      <c r="M67">
        <f>IF($K67="","",'Verlauf Protokolle'!B66)</f>
      </c>
      <c r="N67">
        <f>IF($K67="","",'Verlauf Protokolle'!D66)</f>
      </c>
      <c r="O67" s="22">
        <f>IF($K67="","",'Verlauf Protokolle'!G66)</f>
      </c>
      <c r="P67" s="23">
        <f>IF($K67="","",'Verlauf Protokolle'!H66)</f>
      </c>
      <c r="Q67">
        <f>IF($K67="","",'Verlauf Protokolle'!I66)</f>
      </c>
      <c r="R67">
        <f>IF(Q67="期限超過","即時更新・是正対応",IF(Q67="期限切迫","更新準備・申請状況確認",""))</f>
      </c>
    </row>
    <row r="68">
      <c r="K68">
        <f>IF('Verlauf Protokolle'!A67="","","許認可")</f>
      </c>
      <c r="L68">
        <f>IF($K68="","",'Verlauf Protokolle'!A67)</f>
      </c>
      <c r="M68">
        <f>IF($K68="","",'Verlauf Protokolle'!B67)</f>
      </c>
      <c r="N68">
        <f>IF($K68="","",'Verlauf Protokolle'!D67)</f>
      </c>
      <c r="O68" s="22">
        <f>IF($K68="","",'Verlauf Protokolle'!G67)</f>
      </c>
      <c r="P68" s="23">
        <f>IF($K68="","",'Verlauf Protokolle'!H67)</f>
      </c>
      <c r="Q68">
        <f>IF($K68="","",'Verlauf Protokolle'!I67)</f>
      </c>
      <c r="R68">
        <f>IF(Q68="期限超過","即時更新・是正対応",IF(Q68="期限切迫","更新準備・申請状況確認",""))</f>
      </c>
    </row>
    <row r="69">
      <c r="K69">
        <f>IF('Verlauf Protokolle'!A68="","","許認可")</f>
      </c>
      <c r="L69">
        <f>IF($K69="","",'Verlauf Protokolle'!A68)</f>
      </c>
      <c r="M69">
        <f>IF($K69="","",'Verlauf Protokolle'!B68)</f>
      </c>
      <c r="N69">
        <f>IF($K69="","",'Verlauf Protokolle'!D68)</f>
      </c>
      <c r="O69" s="22">
        <f>IF($K69="","",'Verlauf Protokolle'!G68)</f>
      </c>
      <c r="P69" s="23">
        <f>IF($K69="","",'Verlauf Protokolle'!H68)</f>
      </c>
      <c r="Q69">
        <f>IF($K69="","",'Verlauf Protokolle'!I68)</f>
      </c>
      <c r="R69">
        <f>IF(Q69="期限超過","即時更新・是正対応",IF(Q69="期限切迫","更新準備・申請状況確認",""))</f>
      </c>
    </row>
    <row r="70">
      <c r="K70">
        <f>IF('Verlauf Protokolle'!A69="","","許認可")</f>
      </c>
      <c r="L70">
        <f>IF($K70="","",'Verlauf Protokolle'!A69)</f>
      </c>
      <c r="M70">
        <f>IF($K70="","",'Verlauf Protokolle'!B69)</f>
      </c>
      <c r="N70">
        <f>IF($K70="","",'Verlauf Protokolle'!D69)</f>
      </c>
      <c r="O70" s="22">
        <f>IF($K70="","",'Verlauf Protokolle'!G69)</f>
      </c>
      <c r="P70" s="23">
        <f>IF($K70="","",'Verlauf Protokolle'!H69)</f>
      </c>
      <c r="Q70">
        <f>IF($K70="","",'Verlauf Protokolle'!I69)</f>
      </c>
      <c r="R70">
        <f>IF(Q70="期限超過","即時更新・是正対応",IF(Q70="期限切迫","更新準備・申請状況確認",""))</f>
      </c>
    </row>
    <row r="71">
      <c r="K71">
        <f>IF('Verlauf Protokolle'!A70="","","許認可")</f>
      </c>
      <c r="L71">
        <f>IF($K71="","",'Verlauf Protokolle'!A70)</f>
      </c>
      <c r="M71">
        <f>IF($K71="","",'Verlauf Protokolle'!B70)</f>
      </c>
      <c r="N71">
        <f>IF($K71="","",'Verlauf Protokolle'!D70)</f>
      </c>
      <c r="O71" s="22">
        <f>IF($K71="","",'Verlauf Protokolle'!G70)</f>
      </c>
      <c r="P71" s="23">
        <f>IF($K71="","",'Verlauf Protokolle'!H70)</f>
      </c>
      <c r="Q71">
        <f>IF($K71="","",'Verlauf Protokolle'!I70)</f>
      </c>
      <c r="R71">
        <f>IF(Q71="期限超過","即時更新・是正対応",IF(Q71="期限切迫","更新準備・申請状況確認",""))</f>
      </c>
    </row>
    <row r="72">
      <c r="K72">
        <f>IF('Verlauf Protokolle'!A71="","","許認可")</f>
      </c>
      <c r="L72">
        <f>IF($K72="","",'Verlauf Protokolle'!A71)</f>
      </c>
      <c r="M72">
        <f>IF($K72="","",'Verlauf Protokolle'!B71)</f>
      </c>
      <c r="N72">
        <f>IF($K72="","",'Verlauf Protokolle'!D71)</f>
      </c>
      <c r="O72" s="22">
        <f>IF($K72="","",'Verlauf Protokolle'!G71)</f>
      </c>
      <c r="P72" s="23">
        <f>IF($K72="","",'Verlauf Protokolle'!H71)</f>
      </c>
      <c r="Q72">
        <f>IF($K72="","",'Verlauf Protokolle'!I71)</f>
      </c>
      <c r="R72">
        <f>IF(Q72="期限超過","即時更新・是正対応",IF(Q72="期限切迫","更新準備・申請状況確認",""))</f>
      </c>
    </row>
    <row r="73">
      <c r="K73">
        <f>IF('Verlauf Protokolle'!A72="","","許認可")</f>
      </c>
      <c r="L73">
        <f>IF($K73="","",'Verlauf Protokolle'!A72)</f>
      </c>
      <c r="M73">
        <f>IF($K73="","",'Verlauf Protokolle'!B72)</f>
      </c>
      <c r="N73">
        <f>IF($K73="","",'Verlauf Protokolle'!D72)</f>
      </c>
      <c r="O73" s="22">
        <f>IF($K73="","",'Verlauf Protokolle'!G72)</f>
      </c>
      <c r="P73" s="23">
        <f>IF($K73="","",'Verlauf Protokolle'!H72)</f>
      </c>
      <c r="Q73">
        <f>IF($K73="","",'Verlauf Protokolle'!I72)</f>
      </c>
      <c r="R73">
        <f>IF(Q73="期限超過","即時更新・是正対応",IF(Q73="期限切迫","更新準備・申請状況確認",""))</f>
      </c>
    </row>
    <row r="74">
      <c r="K74">
        <f>IF('Verlauf Protokolle'!A73="","","許認可")</f>
      </c>
      <c r="L74">
        <f>IF($K74="","",'Verlauf Protokolle'!A73)</f>
      </c>
      <c r="M74">
        <f>IF($K74="","",'Verlauf Protokolle'!B73)</f>
      </c>
      <c r="N74">
        <f>IF($K74="","",'Verlauf Protokolle'!D73)</f>
      </c>
      <c r="O74" s="22">
        <f>IF($K74="","",'Verlauf Protokolle'!G73)</f>
      </c>
      <c r="P74" s="23">
        <f>IF($K74="","",'Verlauf Protokolle'!H73)</f>
      </c>
      <c r="Q74">
        <f>IF($K74="","",'Verlauf Protokolle'!I73)</f>
      </c>
      <c r="R74">
        <f>IF(Q74="期限超過","即時更新・是正対応",IF(Q74="期限切迫","更新準備・申請状況確認",""))</f>
      </c>
    </row>
    <row r="75">
      <c r="K75">
        <f>IF('Verlauf Protokolle'!A74="","","許認可")</f>
      </c>
      <c r="L75">
        <f>IF($K75="","",'Verlauf Protokolle'!A74)</f>
      </c>
      <c r="M75">
        <f>IF($K75="","",'Verlauf Protokolle'!B74)</f>
      </c>
      <c r="N75">
        <f>IF($K75="","",'Verlauf Protokolle'!D74)</f>
      </c>
      <c r="O75" s="22">
        <f>IF($K75="","",'Verlauf Protokolle'!G74)</f>
      </c>
      <c r="P75" s="23">
        <f>IF($K75="","",'Verlauf Protokolle'!H74)</f>
      </c>
      <c r="Q75">
        <f>IF($K75="","",'Verlauf Protokolle'!I74)</f>
      </c>
      <c r="R75">
        <f>IF(Q75="期限超過","即時更新・是正対応",IF(Q75="期限切迫","更新準備・申請状況確認",""))</f>
      </c>
    </row>
    <row r="76">
      <c r="K76">
        <f>IF('Verlauf Protokolle'!A75="","","許認可")</f>
      </c>
      <c r="L76">
        <f>IF($K76="","",'Verlauf Protokolle'!A75)</f>
      </c>
      <c r="M76">
        <f>IF($K76="","",'Verlauf Protokolle'!B75)</f>
      </c>
      <c r="N76">
        <f>IF($K76="","",'Verlauf Protokolle'!D75)</f>
      </c>
      <c r="O76" s="22">
        <f>IF($K76="","",'Verlauf Protokolle'!G75)</f>
      </c>
      <c r="P76" s="23">
        <f>IF($K76="","",'Verlauf Protokolle'!H75)</f>
      </c>
      <c r="Q76">
        <f>IF($K76="","",'Verlauf Protokolle'!I75)</f>
      </c>
      <c r="R76">
        <f>IF(Q76="期限超過","即時更新・是正対応",IF(Q76="期限切迫","更新準備・申請状況確認",""))</f>
      </c>
    </row>
    <row r="77">
      <c r="K77">
        <f>IF('Verlauf Protokolle'!A76="","","許認可")</f>
      </c>
      <c r="L77">
        <f>IF($K77="","",'Verlauf Protokolle'!A76)</f>
      </c>
      <c r="M77">
        <f>IF($K77="","",'Verlauf Protokolle'!B76)</f>
      </c>
      <c r="N77">
        <f>IF($K77="","",'Verlauf Protokolle'!D76)</f>
      </c>
      <c r="O77" s="22">
        <f>IF($K77="","",'Verlauf Protokolle'!G76)</f>
      </c>
      <c r="P77" s="23">
        <f>IF($K77="","",'Verlauf Protokolle'!H76)</f>
      </c>
      <c r="Q77">
        <f>IF($K77="","",'Verlauf Protokolle'!I76)</f>
      </c>
      <c r="R77">
        <f>IF(Q77="期限超過","即時更新・是正対応",IF(Q77="期限切迫","更新準備・申請状況確認",""))</f>
      </c>
    </row>
    <row r="78">
      <c r="K78">
        <f>IF('Verlauf Protokolle'!A77="","","許認可")</f>
      </c>
      <c r="L78">
        <f>IF($K78="","",'Verlauf Protokolle'!A77)</f>
      </c>
      <c r="M78">
        <f>IF($K78="","",'Verlauf Protokolle'!B77)</f>
      </c>
      <c r="N78">
        <f>IF($K78="","",'Verlauf Protokolle'!D77)</f>
      </c>
      <c r="O78" s="22">
        <f>IF($K78="","",'Verlauf Protokolle'!G77)</f>
      </c>
      <c r="P78" s="23">
        <f>IF($K78="","",'Verlauf Protokolle'!H77)</f>
      </c>
      <c r="Q78">
        <f>IF($K78="","",'Verlauf Protokolle'!I77)</f>
      </c>
      <c r="R78">
        <f>IF(Q78="期限超過","即時更新・是正対応",IF(Q78="期限切迫","更新準備・申請状況確認",""))</f>
      </c>
    </row>
    <row r="79">
      <c r="K79">
        <f>IF('Verlauf Protokolle'!A78="","","許認可")</f>
      </c>
      <c r="L79">
        <f>IF($K79="","",'Verlauf Protokolle'!A78)</f>
      </c>
      <c r="M79">
        <f>IF($K79="","",'Verlauf Protokolle'!B78)</f>
      </c>
      <c r="N79">
        <f>IF($K79="","",'Verlauf Protokolle'!D78)</f>
      </c>
      <c r="O79" s="22">
        <f>IF($K79="","",'Verlauf Protokolle'!G78)</f>
      </c>
      <c r="P79" s="23">
        <f>IF($K79="","",'Verlauf Protokolle'!H78)</f>
      </c>
      <c r="Q79">
        <f>IF($K79="","",'Verlauf Protokolle'!I78)</f>
      </c>
      <c r="R79">
        <f>IF(Q79="期限超過","即時更新・是正対応",IF(Q79="期限切迫","更新準備・申請状況確認",""))</f>
      </c>
    </row>
    <row r="80">
      <c r="K80">
        <f>IF('Verlauf Protokolle'!A79="","","許認可")</f>
      </c>
      <c r="L80">
        <f>IF($K80="","",'Verlauf Protokolle'!A79)</f>
      </c>
      <c r="M80">
        <f>IF($K80="","",'Verlauf Protokolle'!B79)</f>
      </c>
      <c r="N80">
        <f>IF($K80="","",'Verlauf Protokolle'!D79)</f>
      </c>
      <c r="O80" s="22">
        <f>IF($K80="","",'Verlauf Protokolle'!G79)</f>
      </c>
      <c r="P80" s="23">
        <f>IF($K80="","",'Verlauf Protokolle'!H79)</f>
      </c>
      <c r="Q80">
        <f>IF($K80="","",'Verlauf Protokolle'!I79)</f>
      </c>
      <c r="R80">
        <f>IF(Q80="期限超過","即時更新・是正対応",IF(Q80="期限切迫","更新準備・申請状況確認",""))</f>
      </c>
    </row>
    <row r="81">
      <c r="K81">
        <f>IF('Verlauf Protokolle'!A80="","","許認可")</f>
      </c>
      <c r="L81">
        <f>IF($K81="","",'Verlauf Protokolle'!A80)</f>
      </c>
      <c r="M81">
        <f>IF($K81="","",'Verlauf Protokolle'!B80)</f>
      </c>
      <c r="N81">
        <f>IF($K81="","",'Verlauf Protokolle'!D80)</f>
      </c>
      <c r="O81" s="22">
        <f>IF($K81="","",'Verlauf Protokolle'!G80)</f>
      </c>
      <c r="P81" s="23">
        <f>IF($K81="","",'Verlauf Protokolle'!H80)</f>
      </c>
      <c r="Q81">
        <f>IF($K81="","",'Verlauf Protokolle'!I80)</f>
      </c>
      <c r="R81">
        <f>IF(Q81="期限超過","即時更新・是正対応",IF(Q81="期限切迫","更新準備・申請状況確認",""))</f>
      </c>
    </row>
    <row r="82">
      <c r="K82">
        <f>IF('Verlauf Protokolle'!A81="","","許認可")</f>
      </c>
      <c r="L82">
        <f>IF($K82="","",'Verlauf Protokolle'!A81)</f>
      </c>
      <c r="M82">
        <f>IF($K82="","",'Verlauf Protokolle'!B81)</f>
      </c>
      <c r="N82">
        <f>IF($K82="","",'Verlauf Protokolle'!D81)</f>
      </c>
      <c r="O82" s="22">
        <f>IF($K82="","",'Verlauf Protokolle'!G81)</f>
      </c>
      <c r="P82" s="23">
        <f>IF($K82="","",'Verlauf Protokolle'!H81)</f>
      </c>
      <c r="Q82">
        <f>IF($K82="","",'Verlauf Protokolle'!I81)</f>
      </c>
      <c r="R82">
        <f>IF(Q82="期限超過","即時更新・是正対応",IF(Q82="期限切迫","更新準備・申請状況確認",""))</f>
      </c>
    </row>
    <row r="83">
      <c r="K83">
        <f>IF('Verlauf Protokolle'!A82="","","許認可")</f>
      </c>
      <c r="L83">
        <f>IF($K83="","",'Verlauf Protokolle'!A82)</f>
      </c>
      <c r="M83">
        <f>IF($K83="","",'Verlauf Protokolle'!B82)</f>
      </c>
      <c r="N83">
        <f>IF($K83="","",'Verlauf Protokolle'!D82)</f>
      </c>
      <c r="O83" s="22">
        <f>IF($K83="","",'Verlauf Protokolle'!G82)</f>
      </c>
      <c r="P83" s="23">
        <f>IF($K83="","",'Verlauf Protokolle'!H82)</f>
      </c>
      <c r="Q83">
        <f>IF($K83="","",'Verlauf Protokolle'!I82)</f>
      </c>
      <c r="R83">
        <f>IF(Q83="期限超過","即時更新・是正対応",IF(Q83="期限切迫","更新準備・申請状況確認",""))</f>
      </c>
    </row>
    <row r="84">
      <c r="K84">
        <f>IF('Verlauf Protokolle'!A83="","","許認可")</f>
      </c>
      <c r="L84">
        <f>IF($K84="","",'Verlauf Protokolle'!A83)</f>
      </c>
      <c r="M84">
        <f>IF($K84="","",'Verlauf Protokolle'!B83)</f>
      </c>
      <c r="N84">
        <f>IF($K84="","",'Verlauf Protokolle'!D83)</f>
      </c>
      <c r="O84" s="22">
        <f>IF($K84="","",'Verlauf Protokolle'!G83)</f>
      </c>
      <c r="P84" s="23">
        <f>IF($K84="","",'Verlauf Protokolle'!H83)</f>
      </c>
      <c r="Q84">
        <f>IF($K84="","",'Verlauf Protokolle'!I83)</f>
      </c>
      <c r="R84">
        <f>IF(Q84="期限超過","即時更新・是正対応",IF(Q84="期限切迫","更新準備・申請状況確認",""))</f>
      </c>
    </row>
    <row r="85">
      <c r="K85">
        <f>IF('Verlauf Protokolle'!A84="","","許認可")</f>
      </c>
      <c r="L85">
        <f>IF($K85="","",'Verlauf Protokolle'!A84)</f>
      </c>
      <c r="M85">
        <f>IF($K85="","",'Verlauf Protokolle'!B84)</f>
      </c>
      <c r="N85">
        <f>IF($K85="","",'Verlauf Protokolle'!D84)</f>
      </c>
      <c r="O85" s="22">
        <f>IF($K85="","",'Verlauf Protokolle'!G84)</f>
      </c>
      <c r="P85" s="23">
        <f>IF($K85="","",'Verlauf Protokolle'!H84)</f>
      </c>
      <c r="Q85">
        <f>IF($K85="","",'Verlauf Protokolle'!I84)</f>
      </c>
      <c r="R85">
        <f>IF(Q85="期限超過","即時更新・是正対応",IF(Q85="期限切迫","更新準備・申請状況確認",""))</f>
      </c>
    </row>
    <row r="86">
      <c r="K86">
        <f>IF('Verlauf Protokolle'!A85="","","許認可")</f>
      </c>
      <c r="L86">
        <f>IF($K86="","",'Verlauf Protokolle'!A85)</f>
      </c>
      <c r="M86">
        <f>IF($K86="","",'Verlauf Protokolle'!B85)</f>
      </c>
      <c r="N86">
        <f>IF($K86="","",'Verlauf Protokolle'!D85)</f>
      </c>
      <c r="O86" s="22">
        <f>IF($K86="","",'Verlauf Protokolle'!G85)</f>
      </c>
      <c r="P86" s="23">
        <f>IF($K86="","",'Verlauf Protokolle'!H85)</f>
      </c>
      <c r="Q86">
        <f>IF($K86="","",'Verlauf Protokolle'!I85)</f>
      </c>
      <c r="R86">
        <f>IF(Q86="期限超過","即時更新・是正対応",IF(Q86="期限切迫","更新準備・申請状況確認",""))</f>
      </c>
    </row>
    <row r="87">
      <c r="K87">
        <f>IF('Verlauf Protokolle'!A86="","","許認可")</f>
      </c>
      <c r="L87">
        <f>IF($K87="","",'Verlauf Protokolle'!A86)</f>
      </c>
      <c r="M87">
        <f>IF($K87="","",'Verlauf Protokolle'!B86)</f>
      </c>
      <c r="N87">
        <f>IF($K87="","",'Verlauf Protokolle'!D86)</f>
      </c>
      <c r="O87" s="22">
        <f>IF($K87="","",'Verlauf Protokolle'!G86)</f>
      </c>
      <c r="P87" s="23">
        <f>IF($K87="","",'Verlauf Protokolle'!H86)</f>
      </c>
      <c r="Q87">
        <f>IF($K87="","",'Verlauf Protokolle'!I86)</f>
      </c>
      <c r="R87">
        <f>IF(Q87="期限超過","即時更新・是正対応",IF(Q87="期限切迫","更新準備・申請状況確認",""))</f>
      </c>
    </row>
    <row r="88">
      <c r="K88">
        <f>IF('Verlauf Protokolle'!A87="","","許認可")</f>
      </c>
      <c r="L88">
        <f>IF($K88="","",'Verlauf Protokolle'!A87)</f>
      </c>
      <c r="M88">
        <f>IF($K88="","",'Verlauf Protokolle'!B87)</f>
      </c>
      <c r="N88">
        <f>IF($K88="","",'Verlauf Protokolle'!D87)</f>
      </c>
      <c r="O88" s="22">
        <f>IF($K88="","",'Verlauf Protokolle'!G87)</f>
      </c>
      <c r="P88" s="23">
        <f>IF($K88="","",'Verlauf Protokolle'!H87)</f>
      </c>
      <c r="Q88">
        <f>IF($K88="","",'Verlauf Protokolle'!I87)</f>
      </c>
      <c r="R88">
        <f>IF(Q88="期限超過","即時更新・是正対応",IF(Q88="期限切迫","更新準備・申請状況確認",""))</f>
      </c>
    </row>
    <row r="89">
      <c r="K89">
        <f>IF('Verlauf Protokolle'!A88="","","許認可")</f>
      </c>
      <c r="L89">
        <f>IF($K89="","",'Verlauf Protokolle'!A88)</f>
      </c>
      <c r="M89">
        <f>IF($K89="","",'Verlauf Protokolle'!B88)</f>
      </c>
      <c r="N89">
        <f>IF($K89="","",'Verlauf Protokolle'!D88)</f>
      </c>
      <c r="O89" s="22">
        <f>IF($K89="","",'Verlauf Protokolle'!G88)</f>
      </c>
      <c r="P89" s="23">
        <f>IF($K89="","",'Verlauf Protokolle'!H88)</f>
      </c>
      <c r="Q89">
        <f>IF($K89="","",'Verlauf Protokolle'!I88)</f>
      </c>
      <c r="R89">
        <f>IF(Q89="期限超過","即時更新・是正対応",IF(Q89="期限切迫","更新準備・申請状況確認",""))</f>
      </c>
    </row>
    <row r="90">
      <c r="K90">
        <f>IF('Verlauf Protokolle'!A89="","","許認可")</f>
      </c>
      <c r="L90">
        <f>IF($K90="","",'Verlauf Protokolle'!A89)</f>
      </c>
      <c r="M90">
        <f>IF($K90="","",'Verlauf Protokolle'!B89)</f>
      </c>
      <c r="N90">
        <f>IF($K90="","",'Verlauf Protokolle'!D89)</f>
      </c>
      <c r="O90" s="22">
        <f>IF($K90="","",'Verlauf Protokolle'!G89)</f>
      </c>
      <c r="P90" s="23">
        <f>IF($K90="","",'Verlauf Protokolle'!H89)</f>
      </c>
      <c r="Q90">
        <f>IF($K90="","",'Verlauf Protokolle'!I89)</f>
      </c>
      <c r="R90">
        <f>IF(Q90="期限超過","即時更新・是正対応",IF(Q90="期限切迫","更新準備・申請状況確認",""))</f>
      </c>
    </row>
    <row r="91">
      <c r="K91">
        <f>IF('Verlauf Protokolle'!A90="","","許認可")</f>
      </c>
      <c r="L91">
        <f>IF($K91="","",'Verlauf Protokolle'!A90)</f>
      </c>
      <c r="M91">
        <f>IF($K91="","",'Verlauf Protokolle'!B90)</f>
      </c>
      <c r="N91">
        <f>IF($K91="","",'Verlauf Protokolle'!D90)</f>
      </c>
      <c r="O91" s="22">
        <f>IF($K91="","",'Verlauf Protokolle'!G90)</f>
      </c>
      <c r="P91" s="23">
        <f>IF($K91="","",'Verlauf Protokolle'!H90)</f>
      </c>
      <c r="Q91">
        <f>IF($K91="","",'Verlauf Protokolle'!I90)</f>
      </c>
      <c r="R91">
        <f>IF(Q91="期限超過","即時更新・是正対応",IF(Q91="期限切迫","更新準備・申請状況確認",""))</f>
      </c>
    </row>
    <row r="92">
      <c r="K92">
        <f>IF('Verlauf Protokolle'!A91="","","許認可")</f>
      </c>
      <c r="L92">
        <f>IF($K92="","",'Verlauf Protokolle'!A91)</f>
      </c>
      <c r="M92">
        <f>IF($K92="","",'Verlauf Protokolle'!B91)</f>
      </c>
      <c r="N92">
        <f>IF($K92="","",'Verlauf Protokolle'!D91)</f>
      </c>
      <c r="O92" s="22">
        <f>IF($K92="","",'Verlauf Protokolle'!G91)</f>
      </c>
      <c r="P92" s="23">
        <f>IF($K92="","",'Verlauf Protokolle'!H91)</f>
      </c>
      <c r="Q92">
        <f>IF($K92="","",'Verlauf Protokolle'!I91)</f>
      </c>
      <c r="R92">
        <f>IF(Q92="期限超過","即時更新・是正対応",IF(Q92="期限切迫","更新準備・申請状況確認",""))</f>
      </c>
    </row>
    <row r="93">
      <c r="K93">
        <f>IF('Verlauf Protokolle'!A92="","","許認可")</f>
      </c>
      <c r="L93">
        <f>IF($K93="","",'Verlauf Protokolle'!A92)</f>
      </c>
      <c r="M93">
        <f>IF($K93="","",'Verlauf Protokolle'!B92)</f>
      </c>
      <c r="N93">
        <f>IF($K93="","",'Verlauf Protokolle'!D92)</f>
      </c>
      <c r="O93" s="22">
        <f>IF($K93="","",'Verlauf Protokolle'!G92)</f>
      </c>
      <c r="P93" s="23">
        <f>IF($K93="","",'Verlauf Protokolle'!H92)</f>
      </c>
      <c r="Q93">
        <f>IF($K93="","",'Verlauf Protokolle'!I92)</f>
      </c>
      <c r="R93">
        <f>IF(Q93="期限超過","即時更新・是正対応",IF(Q93="期限切迫","更新準備・申請状況確認",""))</f>
      </c>
    </row>
    <row r="94">
      <c r="K94">
        <f>IF('Verlauf Protokolle'!A93="","","許認可")</f>
      </c>
      <c r="L94">
        <f>IF($K94="","",'Verlauf Protokolle'!A93)</f>
      </c>
      <c r="M94">
        <f>IF($K94="","",'Verlauf Protokolle'!B93)</f>
      </c>
      <c r="N94">
        <f>IF($K94="","",'Verlauf Protokolle'!D93)</f>
      </c>
      <c r="O94" s="22">
        <f>IF($K94="","",'Verlauf Protokolle'!G93)</f>
      </c>
      <c r="P94" s="23">
        <f>IF($K94="","",'Verlauf Protokolle'!H93)</f>
      </c>
      <c r="Q94">
        <f>IF($K94="","",'Verlauf Protokolle'!I93)</f>
      </c>
      <c r="R94">
        <f>IF(Q94="期限超過","即時更新・是正対応",IF(Q94="期限切迫","更新準備・申請状況確認",""))</f>
      </c>
    </row>
    <row r="95">
      <c r="K95">
        <f>IF('Verlauf Protokolle'!A94="","","許認可")</f>
      </c>
      <c r="L95">
        <f>IF($K95="","",'Verlauf Protokolle'!A94)</f>
      </c>
      <c r="M95">
        <f>IF($K95="","",'Verlauf Protokolle'!B94)</f>
      </c>
      <c r="N95">
        <f>IF($K95="","",'Verlauf Protokolle'!D94)</f>
      </c>
      <c r="O95" s="22">
        <f>IF($K95="","",'Verlauf Protokolle'!G94)</f>
      </c>
      <c r="P95" s="23">
        <f>IF($K95="","",'Verlauf Protokolle'!H94)</f>
      </c>
      <c r="Q95">
        <f>IF($K95="","",'Verlauf Protokolle'!I94)</f>
      </c>
      <c r="R95">
        <f>IF(Q95="期限超過","即時更新・是正対応",IF(Q95="期限切迫","更新準備・申請状況確認",""))</f>
      </c>
    </row>
    <row r="96">
      <c r="K96">
        <f>IF('Verlauf Protokolle'!A95="","","許認可")</f>
      </c>
      <c r="L96">
        <f>IF($K96="","",'Verlauf Protokolle'!A95)</f>
      </c>
      <c r="M96">
        <f>IF($K96="","",'Verlauf Protokolle'!B95)</f>
      </c>
      <c r="N96">
        <f>IF($K96="","",'Verlauf Protokolle'!D95)</f>
      </c>
      <c r="O96" s="22">
        <f>IF($K96="","",'Verlauf Protokolle'!G95)</f>
      </c>
      <c r="P96" s="23">
        <f>IF($K96="","",'Verlauf Protokolle'!H95)</f>
      </c>
      <c r="Q96">
        <f>IF($K96="","",'Verlauf Protokolle'!I95)</f>
      </c>
      <c r="R96">
        <f>IF(Q96="期限超過","即時更新・是正対応",IF(Q96="期限切迫","更新準備・申請状況確認",""))</f>
      </c>
    </row>
    <row r="97">
      <c r="K97">
        <f>IF('Verlauf Protokolle'!A96="","","許認可")</f>
      </c>
      <c r="L97">
        <f>IF($K97="","",'Verlauf Protokolle'!A96)</f>
      </c>
      <c r="M97">
        <f>IF($K97="","",'Verlauf Protokolle'!B96)</f>
      </c>
      <c r="N97">
        <f>IF($K97="","",'Verlauf Protokolle'!D96)</f>
      </c>
      <c r="O97" s="22">
        <f>IF($K97="","",'Verlauf Protokolle'!G96)</f>
      </c>
      <c r="P97" s="23">
        <f>IF($K97="","",'Verlauf Protokolle'!H96)</f>
      </c>
      <c r="Q97">
        <f>IF($K97="","",'Verlauf Protokolle'!I96)</f>
      </c>
      <c r="R97">
        <f>IF(Q97="期限超過","即時更新・是正対応",IF(Q97="期限切迫","更新準備・申請状況確認",""))</f>
      </c>
    </row>
    <row r="98">
      <c r="K98">
        <f>IF('Verlauf Protokolle'!A97="","","許認可")</f>
      </c>
      <c r="L98">
        <f>IF($K98="","",'Verlauf Protokolle'!A97)</f>
      </c>
      <c r="M98">
        <f>IF($K98="","",'Verlauf Protokolle'!B97)</f>
      </c>
      <c r="N98">
        <f>IF($K98="","",'Verlauf Protokolle'!D97)</f>
      </c>
      <c r="O98" s="22">
        <f>IF($K98="","",'Verlauf Protokolle'!G97)</f>
      </c>
      <c r="P98" s="23">
        <f>IF($K98="","",'Verlauf Protokolle'!H97)</f>
      </c>
      <c r="Q98">
        <f>IF($K98="","",'Verlauf Protokolle'!I97)</f>
      </c>
      <c r="R98">
        <f>IF(Q98="期限超過","即時更新・是正対応",IF(Q98="期限切迫","更新準備・申請状況確認",""))</f>
      </c>
    </row>
    <row r="99">
      <c r="K99">
        <f>IF('Verlauf Protokolle'!A98="","","許認可")</f>
      </c>
      <c r="L99">
        <f>IF($K99="","",'Verlauf Protokolle'!A98)</f>
      </c>
      <c r="M99">
        <f>IF($K99="","",'Verlauf Protokolle'!B98)</f>
      </c>
      <c r="N99">
        <f>IF($K99="","",'Verlauf Protokolle'!D98)</f>
      </c>
      <c r="O99" s="22">
        <f>IF($K99="","",'Verlauf Protokolle'!G98)</f>
      </c>
      <c r="P99" s="23">
        <f>IF($K99="","",'Verlauf Protokolle'!H98)</f>
      </c>
      <c r="Q99">
        <f>IF($K99="","",'Verlauf Protokolle'!I98)</f>
      </c>
      <c r="R99">
        <f>IF(Q99="期限超過","即時更新・是正対応",IF(Q99="期限切迫","更新準備・申請状況確認",""))</f>
      </c>
    </row>
    <row r="100">
      <c r="K100">
        <f>IF('Verlauf Protokolle'!A99="","","許認可")</f>
      </c>
      <c r="L100">
        <f>IF($K100="","",'Verlauf Protokolle'!A99)</f>
      </c>
      <c r="M100">
        <f>IF($K100="","",'Verlauf Protokolle'!B99)</f>
      </c>
      <c r="N100">
        <f>IF($K100="","",'Verlauf Protokolle'!D99)</f>
      </c>
      <c r="O100" s="22">
        <f>IF($K100="","",'Verlauf Protokolle'!G99)</f>
      </c>
      <c r="P100" s="23">
        <f>IF($K100="","",'Verlauf Protokolle'!H99)</f>
      </c>
      <c r="Q100">
        <f>IF($K100="","",'Verlauf Protokolle'!I99)</f>
      </c>
      <c r="R100">
        <f>IF(Q100="期限超過","即時更新・是正対応",IF(Q100="期限切迫","更新準備・申請状況確認",""))</f>
      </c>
    </row>
    <row r="101">
      <c r="K101">
        <f>IF('Verlauf Protokolle'!A100="","","許認可")</f>
      </c>
      <c r="L101">
        <f>IF($K101="","",'Verlauf Protokolle'!A100)</f>
      </c>
      <c r="M101">
        <f>IF($K101="","",'Verlauf Protokolle'!B100)</f>
      </c>
      <c r="N101">
        <f>IF($K101="","",'Verlauf Protokolle'!D100)</f>
      </c>
      <c r="O101" s="22">
        <f>IF($K101="","",'Verlauf Protokolle'!G100)</f>
      </c>
      <c r="P101" s="23">
        <f>IF($K101="","",'Verlauf Protokolle'!H100)</f>
      </c>
      <c r="Q101">
        <f>IF($K101="","",'Verlauf Protokolle'!I100)</f>
      </c>
      <c r="R101">
        <f>IF(Q101="期限超過","即時更新・是正対応",IF(Q101="期限切迫","更新準備・申請状況確認",""))</f>
      </c>
    </row>
    <row r="102">
      <c r="K102">
        <f>IF('Verlauf Protokolle'!A101="","","許認可")</f>
      </c>
      <c r="L102">
        <f>IF($K102="","",'Verlauf Protokolle'!A101)</f>
      </c>
      <c r="M102">
        <f>IF($K102="","",'Verlauf Protokolle'!B101)</f>
      </c>
      <c r="N102">
        <f>IF($K102="","",'Verlauf Protokolle'!D101)</f>
      </c>
      <c r="O102" s="22">
        <f>IF($K102="","",'Verlauf Protokolle'!G101)</f>
      </c>
      <c r="P102" s="23">
        <f>IF($K102="","",'Verlauf Protokolle'!H101)</f>
      </c>
      <c r="Q102">
        <f>IF($K102="","",'Verlauf Protokolle'!I101)</f>
      </c>
      <c r="R102">
        <f>IF(Q102="期限超過","即時更新・是正対応",IF(Q102="期限切迫","更新準備・申請状況確認",""))</f>
      </c>
    </row>
    <row r="103">
      <c r="K103">
        <f>IF('Verlauf Protokolle'!A102="","","許認可")</f>
      </c>
      <c r="L103">
        <f>IF($K103="","",'Verlauf Protokolle'!A102)</f>
      </c>
      <c r="M103">
        <f>IF($K103="","",'Verlauf Protokolle'!B102)</f>
      </c>
      <c r="N103">
        <f>IF($K103="","",'Verlauf Protokolle'!D102)</f>
      </c>
      <c r="O103" s="22">
        <f>IF($K103="","",'Verlauf Protokolle'!G102)</f>
      </c>
      <c r="P103" s="23">
        <f>IF($K103="","",'Verlauf Protokolle'!H102)</f>
      </c>
      <c r="Q103">
        <f>IF($K103="","",'Verlauf Protokolle'!I102)</f>
      </c>
      <c r="R103">
        <f>IF(Q103="期限超過","即時更新・是正対応",IF(Q103="期限切迫","更新準備・申請状況確認",""))</f>
      </c>
    </row>
    <row r="104">
      <c r="K104">
        <f>IF('Verlauf Protokolle'!A103="","","許認可")</f>
      </c>
      <c r="L104">
        <f>IF($K104="","",'Verlauf Protokolle'!A103)</f>
      </c>
      <c r="M104">
        <f>IF($K104="","",'Verlauf Protokolle'!B103)</f>
      </c>
      <c r="N104">
        <f>IF($K104="","",'Verlauf Protokolle'!D103)</f>
      </c>
      <c r="O104" s="22">
        <f>IF($K104="","",'Verlauf Protokolle'!G103)</f>
      </c>
      <c r="P104" s="23">
        <f>IF($K104="","",'Verlauf Protokolle'!H103)</f>
      </c>
      <c r="Q104">
        <f>IF($K104="","",'Verlauf Protokolle'!I103)</f>
      </c>
      <c r="R104">
        <f>IF(Q104="期限超過","即時更新・是正対応",IF(Q104="期限切迫","更新準備・申請状況確認",""))</f>
      </c>
    </row>
    <row r="105">
      <c r="K105">
        <f>IF('Verlauf Protokolle'!A104="","","許認可")</f>
      </c>
      <c r="L105">
        <f>IF($K105="","",'Verlauf Protokolle'!A104)</f>
      </c>
      <c r="M105">
        <f>IF($K105="","",'Verlauf Protokolle'!B104)</f>
      </c>
      <c r="N105">
        <f>IF($K105="","",'Verlauf Protokolle'!D104)</f>
      </c>
      <c r="O105" s="22">
        <f>IF($K105="","",'Verlauf Protokolle'!G104)</f>
      </c>
      <c r="P105" s="23">
        <f>IF($K105="","",'Verlauf Protokolle'!H104)</f>
      </c>
      <c r="Q105">
        <f>IF($K105="","",'Verlauf Protokolle'!I104)</f>
      </c>
      <c r="R105">
        <f>IF(Q105="期限超過","即時更新・是正対応",IF(Q105="期限切迫","更新準備・申請状況確認",""))</f>
      </c>
    </row>
    <row r="106">
      <c r="K106">
        <f>IF('Verlauf Protokolle'!A105="","","許認可")</f>
      </c>
      <c r="L106">
        <f>IF($K106="","",'Verlauf Protokolle'!A105)</f>
      </c>
      <c r="M106">
        <f>IF($K106="","",'Verlauf Protokolle'!B105)</f>
      </c>
      <c r="N106">
        <f>IF($K106="","",'Verlauf Protokolle'!D105)</f>
      </c>
      <c r="O106" s="22">
        <f>IF($K106="","",'Verlauf Protokolle'!G105)</f>
      </c>
      <c r="P106" s="23">
        <f>IF($K106="","",'Verlauf Protokolle'!H105)</f>
      </c>
      <c r="Q106">
        <f>IF($K106="","",'Verlauf Protokolle'!I105)</f>
      </c>
      <c r="R106">
        <f>IF(Q106="期限超過","即時更新・是正対応",IF(Q106="期限切迫","更新準備・申請状況確認",""))</f>
      </c>
    </row>
    <row r="107">
      <c r="K107">
        <f>IF('Verlauf Protokolle'!A106="","","許認可")</f>
      </c>
      <c r="L107">
        <f>IF($K107="","",'Verlauf Protokolle'!A106)</f>
      </c>
      <c r="M107">
        <f>IF($K107="","",'Verlauf Protokolle'!B106)</f>
      </c>
      <c r="N107">
        <f>IF($K107="","",'Verlauf Protokolle'!D106)</f>
      </c>
      <c r="O107" s="22">
        <f>IF($K107="","",'Verlauf Protokolle'!G106)</f>
      </c>
      <c r="P107" s="23">
        <f>IF($K107="","",'Verlauf Protokolle'!H106)</f>
      </c>
      <c r="Q107">
        <f>IF($K107="","",'Verlauf Protokolle'!I106)</f>
      </c>
      <c r="R107">
        <f>IF(Q107="期限超過","即時更新・是正対応",IF(Q107="期限切迫","更新準備・申請状況確認",""))</f>
      </c>
    </row>
    <row r="108">
      <c r="K108">
        <f>IF('Verlauf Protokolle'!A107="","","許認可")</f>
      </c>
      <c r="L108">
        <f>IF($K108="","",'Verlauf Protokolle'!A107)</f>
      </c>
      <c r="M108">
        <f>IF($K108="","",'Verlauf Protokolle'!B107)</f>
      </c>
      <c r="N108">
        <f>IF($K108="","",'Verlauf Protokolle'!D107)</f>
      </c>
      <c r="O108" s="22">
        <f>IF($K108="","",'Verlauf Protokolle'!G107)</f>
      </c>
      <c r="P108" s="23">
        <f>IF($K108="","",'Verlauf Protokolle'!H107)</f>
      </c>
      <c r="Q108">
        <f>IF($K108="","",'Verlauf Protokolle'!I107)</f>
      </c>
      <c r="R108">
        <f>IF(Q108="期限超過","即時更新・是正対応",IF(Q108="期限切迫","更新準備・申請状況確認",""))</f>
      </c>
    </row>
    <row r="109">
      <c r="K109">
        <f>IF('Verlauf Protokolle'!A108="","","許認可")</f>
      </c>
      <c r="L109">
        <f>IF($K109="","",'Verlauf Protokolle'!A108)</f>
      </c>
      <c r="M109">
        <f>IF($K109="","",'Verlauf Protokolle'!B108)</f>
      </c>
      <c r="N109">
        <f>IF($K109="","",'Verlauf Protokolle'!D108)</f>
      </c>
      <c r="O109" s="22">
        <f>IF($K109="","",'Verlauf Protokolle'!G108)</f>
      </c>
      <c r="P109" s="23">
        <f>IF($K109="","",'Verlauf Protokolle'!H108)</f>
      </c>
      <c r="Q109">
        <f>IF($K109="","",'Verlauf Protokolle'!I108)</f>
      </c>
      <c r="R109">
        <f>IF(Q109="期限超過","即時更新・是正対応",IF(Q109="期限切迫","更新準備・申請状況確認",""))</f>
      </c>
    </row>
    <row r="110">
      <c r="K110">
        <f>IF('Verlauf Protokolle'!A109="","","許認可")</f>
      </c>
      <c r="L110">
        <f>IF($K110="","",'Verlauf Protokolle'!A109)</f>
      </c>
      <c r="M110">
        <f>IF($K110="","",'Verlauf Protokolle'!B109)</f>
      </c>
      <c r="N110">
        <f>IF($K110="","",'Verlauf Protokolle'!D109)</f>
      </c>
      <c r="O110" s="22">
        <f>IF($K110="","",'Verlauf Protokolle'!G109)</f>
      </c>
      <c r="P110" s="23">
        <f>IF($K110="","",'Verlauf Protokolle'!H109)</f>
      </c>
      <c r="Q110">
        <f>IF($K110="","",'Verlauf Protokolle'!I109)</f>
      </c>
      <c r="R110">
        <f>IF(Q110="期限超過","即時更新・是正対応",IF(Q110="期限切迫","更新準備・申請状況確認",""))</f>
      </c>
    </row>
    <row r="111">
      <c r="K111">
        <f>IF('Verlauf Protokolle'!A110="","","許認可")</f>
      </c>
      <c r="L111">
        <f>IF($K111="","",'Verlauf Protokolle'!A110)</f>
      </c>
      <c r="M111">
        <f>IF($K111="","",'Verlauf Protokolle'!B110)</f>
      </c>
      <c r="N111">
        <f>IF($K111="","",'Verlauf Protokolle'!D110)</f>
      </c>
      <c r="O111" s="22">
        <f>IF($K111="","",'Verlauf Protokolle'!G110)</f>
      </c>
      <c r="P111" s="23">
        <f>IF($K111="","",'Verlauf Protokolle'!H110)</f>
      </c>
      <c r="Q111">
        <f>IF($K111="","",'Verlauf Protokolle'!I110)</f>
      </c>
      <c r="R111">
        <f>IF(Q111="期限超過","即時更新・是正対応",IF(Q111="期限切迫","更新準備・申請状況確認",""))</f>
      </c>
    </row>
    <row r="112">
      <c r="K112">
        <f>IF('Verlauf Protokolle'!A111="","","許認可")</f>
      </c>
      <c r="L112">
        <f>IF($K112="","",'Verlauf Protokolle'!A111)</f>
      </c>
      <c r="M112">
        <f>IF($K112="","",'Verlauf Protokolle'!B111)</f>
      </c>
      <c r="N112">
        <f>IF($K112="","",'Verlauf Protokolle'!D111)</f>
      </c>
      <c r="O112" s="22">
        <f>IF($K112="","",'Verlauf Protokolle'!G111)</f>
      </c>
      <c r="P112" s="23">
        <f>IF($K112="","",'Verlauf Protokolle'!H111)</f>
      </c>
      <c r="Q112">
        <f>IF($K112="","",'Verlauf Protokolle'!I111)</f>
      </c>
      <c r="R112">
        <f>IF(Q112="期限超過","即時更新・是正対応",IF(Q112="期限切迫","更新準備・申請状況確認",""))</f>
      </c>
    </row>
    <row r="113">
      <c r="K113">
        <f>IF('Verlauf Protokolle'!A112="","","許認可")</f>
      </c>
      <c r="L113">
        <f>IF($K113="","",'Verlauf Protokolle'!A112)</f>
      </c>
      <c r="M113">
        <f>IF($K113="","",'Verlauf Protokolle'!B112)</f>
      </c>
      <c r="N113">
        <f>IF($K113="","",'Verlauf Protokolle'!D112)</f>
      </c>
      <c r="O113" s="22">
        <f>IF($K113="","",'Verlauf Protokolle'!G112)</f>
      </c>
      <c r="P113" s="23">
        <f>IF($K113="","",'Verlauf Protokolle'!H112)</f>
      </c>
      <c r="Q113">
        <f>IF($K113="","",'Verlauf Protokolle'!I112)</f>
      </c>
      <c r="R113">
        <f>IF(Q113="期限超過","即時更新・是正対応",IF(Q113="期限切迫","更新準備・申請状況確認",""))</f>
      </c>
    </row>
    <row r="114">
      <c r="K114">
        <f>IF('Verlauf Protokolle'!A113="","","許認可")</f>
      </c>
      <c r="L114">
        <f>IF($K114="","",'Verlauf Protokolle'!A113)</f>
      </c>
      <c r="M114">
        <f>IF($K114="","",'Verlauf Protokolle'!B113)</f>
      </c>
      <c r="N114">
        <f>IF($K114="","",'Verlauf Protokolle'!D113)</f>
      </c>
      <c r="O114" s="22">
        <f>IF($K114="","",'Verlauf Protokolle'!G113)</f>
      </c>
      <c r="P114" s="23">
        <f>IF($K114="","",'Verlauf Protokolle'!H113)</f>
      </c>
      <c r="Q114">
        <f>IF($K114="","",'Verlauf Protokolle'!I113)</f>
      </c>
      <c r="R114">
        <f>IF(Q114="期限超過","即時更新・是正対応",IF(Q114="期限切迫","更新準備・申請状況確認",""))</f>
      </c>
    </row>
    <row r="115">
      <c r="K115">
        <f>IF('Verlauf Protokolle'!A114="","","許認可")</f>
      </c>
      <c r="L115">
        <f>IF($K115="","",'Verlauf Protokolle'!A114)</f>
      </c>
      <c r="M115">
        <f>IF($K115="","",'Verlauf Protokolle'!B114)</f>
      </c>
      <c r="N115">
        <f>IF($K115="","",'Verlauf Protokolle'!D114)</f>
      </c>
      <c r="O115" s="22">
        <f>IF($K115="","",'Verlauf Protokolle'!G114)</f>
      </c>
      <c r="P115" s="23">
        <f>IF($K115="","",'Verlauf Protokolle'!H114)</f>
      </c>
      <c r="Q115">
        <f>IF($K115="","",'Verlauf Protokolle'!I114)</f>
      </c>
      <c r="R115">
        <f>IF(Q115="期限超過","即時更新・是正対応",IF(Q115="期限切迫","更新準備・申請状況確認",""))</f>
      </c>
    </row>
    <row r="116">
      <c r="K116">
        <f>IF('Verlauf Protokolle'!A115="","","許認可")</f>
      </c>
      <c r="L116">
        <f>IF($K116="","",'Verlauf Protokolle'!A115)</f>
      </c>
      <c r="M116">
        <f>IF($K116="","",'Verlauf Protokolle'!B115)</f>
      </c>
      <c r="N116">
        <f>IF($K116="","",'Verlauf Protokolle'!D115)</f>
      </c>
      <c r="O116" s="22">
        <f>IF($K116="","",'Verlauf Protokolle'!G115)</f>
      </c>
      <c r="P116" s="23">
        <f>IF($K116="","",'Verlauf Protokolle'!H115)</f>
      </c>
      <c r="Q116">
        <f>IF($K116="","",'Verlauf Protokolle'!I115)</f>
      </c>
      <c r="R116">
        <f>IF(Q116="期限超過","即時更新・是正対応",IF(Q116="期限切迫","更新準備・申請状況確認",""))</f>
      </c>
    </row>
    <row r="117">
      <c r="K117">
        <f>IF('Verlauf Protokolle'!A116="","","許認可")</f>
      </c>
      <c r="L117">
        <f>IF($K117="","",'Verlauf Protokolle'!A116)</f>
      </c>
      <c r="M117">
        <f>IF($K117="","",'Verlauf Protokolle'!B116)</f>
      </c>
      <c r="N117">
        <f>IF($K117="","",'Verlauf Protokolle'!D116)</f>
      </c>
      <c r="O117" s="22">
        <f>IF($K117="","",'Verlauf Protokolle'!G116)</f>
      </c>
      <c r="P117" s="23">
        <f>IF($K117="","",'Verlauf Protokolle'!H116)</f>
      </c>
      <c r="Q117">
        <f>IF($K117="","",'Verlauf Protokolle'!I116)</f>
      </c>
      <c r="R117">
        <f>IF(Q117="期限超過","即時更新・是正対応",IF(Q117="期限切迫","更新準備・申請状況確認",""))</f>
      </c>
    </row>
    <row r="118">
      <c r="K118">
        <f>IF('Verlauf Protokolle'!A117="","","許認可")</f>
      </c>
      <c r="L118">
        <f>IF($K118="","",'Verlauf Protokolle'!A117)</f>
      </c>
      <c r="M118">
        <f>IF($K118="","",'Verlauf Protokolle'!B117)</f>
      </c>
      <c r="N118">
        <f>IF($K118="","",'Verlauf Protokolle'!D117)</f>
      </c>
      <c r="O118" s="22">
        <f>IF($K118="","",'Verlauf Protokolle'!G117)</f>
      </c>
      <c r="P118" s="23">
        <f>IF($K118="","",'Verlauf Protokolle'!H117)</f>
      </c>
      <c r="Q118">
        <f>IF($K118="","",'Verlauf Protokolle'!I117)</f>
      </c>
      <c r="R118">
        <f>IF(Q118="期限超過","即時更新・是正対応",IF(Q118="期限切迫","更新準備・申請状況確認",""))</f>
      </c>
    </row>
    <row r="119">
      <c r="K119">
        <f>IF('Verlauf Protokolle'!A118="","","許認可")</f>
      </c>
      <c r="L119">
        <f>IF($K119="","",'Verlauf Protokolle'!A118)</f>
      </c>
      <c r="M119">
        <f>IF($K119="","",'Verlauf Protokolle'!B118)</f>
      </c>
      <c r="N119">
        <f>IF($K119="","",'Verlauf Protokolle'!D118)</f>
      </c>
      <c r="O119" s="22">
        <f>IF($K119="","",'Verlauf Protokolle'!G118)</f>
      </c>
      <c r="P119" s="23">
        <f>IF($K119="","",'Verlauf Protokolle'!H118)</f>
      </c>
      <c r="Q119">
        <f>IF($K119="","",'Verlauf Protokolle'!I118)</f>
      </c>
      <c r="R119">
        <f>IF(Q119="期限超過","即時更新・是正対応",IF(Q119="期限切迫","更新準備・申請状況確認",""))</f>
      </c>
    </row>
    <row r="120">
      <c r="K120">
        <f>IF('Verlauf Protokolle'!A119="","","許認可")</f>
      </c>
      <c r="L120">
        <f>IF($K120="","",'Verlauf Protokolle'!A119)</f>
      </c>
      <c r="M120">
        <f>IF($K120="","",'Verlauf Protokolle'!B119)</f>
      </c>
      <c r="N120">
        <f>IF($K120="","",'Verlauf Protokolle'!D119)</f>
      </c>
      <c r="O120" s="22">
        <f>IF($K120="","",'Verlauf Protokolle'!G119)</f>
      </c>
      <c r="P120" s="23">
        <f>IF($K120="","",'Verlauf Protokolle'!H119)</f>
      </c>
      <c r="Q120">
        <f>IF($K120="","",'Verlauf Protokolle'!I119)</f>
      </c>
      <c r="R120">
        <f>IF(Q120="期限超過","即時更新・是正対応",IF(Q120="期限切迫","更新準備・申請状況確認",""))</f>
      </c>
    </row>
    <row r="121">
      <c r="K121">
        <f>IF('Verlauf Protokolle'!A120="","","許認可")</f>
      </c>
      <c r="L121">
        <f>IF($K121="","",'Verlauf Protokolle'!A120)</f>
      </c>
      <c r="M121">
        <f>IF($K121="","",'Verlauf Protokolle'!B120)</f>
      </c>
      <c r="N121">
        <f>IF($K121="","",'Verlauf Protokolle'!D120)</f>
      </c>
      <c r="O121" s="22">
        <f>IF($K121="","",'Verlauf Protokolle'!G120)</f>
      </c>
      <c r="P121" s="23">
        <f>IF($K121="","",'Verlauf Protokolle'!H120)</f>
      </c>
      <c r="Q121">
        <f>IF($K121="","",'Verlauf Protokolle'!I120)</f>
      </c>
      <c r="R121">
        <f>IF(Q121="期限超過","即時更新・是正対応",IF(Q121="期限切迫","更新準備・申請状況確認",""))</f>
      </c>
    </row>
    <row r="122">
      <c r="K122">
        <f>IF('Verlauf Protokolle'!A121="","","許認可")</f>
      </c>
      <c r="L122">
        <f>IF($K122="","",'Verlauf Protokolle'!A121)</f>
      </c>
      <c r="M122">
        <f>IF($K122="","",'Verlauf Protokolle'!B121)</f>
      </c>
      <c r="N122">
        <f>IF($K122="","",'Verlauf Protokolle'!D121)</f>
      </c>
      <c r="O122" s="22">
        <f>IF($K122="","",'Verlauf Protokolle'!G121)</f>
      </c>
      <c r="P122" s="23">
        <f>IF($K122="","",'Verlauf Protokolle'!H121)</f>
      </c>
      <c r="Q122">
        <f>IF($K122="","",'Verlauf Protokolle'!I121)</f>
      </c>
      <c r="R122">
        <f>IF(Q122="期限超過","即時更新・是正対応",IF(Q122="期限切迫","更新準備・申請状況確認",""))</f>
      </c>
    </row>
    <row r="123">
      <c r="K123">
        <f>IF('Verlauf Protokolle'!A122="","","許認可")</f>
      </c>
      <c r="L123">
        <f>IF($K123="","",'Verlauf Protokolle'!A122)</f>
      </c>
      <c r="M123">
        <f>IF($K123="","",'Verlauf Protokolle'!B122)</f>
      </c>
      <c r="N123">
        <f>IF($K123="","",'Verlauf Protokolle'!D122)</f>
      </c>
      <c r="O123" s="22">
        <f>IF($K123="","",'Verlauf Protokolle'!G122)</f>
      </c>
      <c r="P123" s="23">
        <f>IF($K123="","",'Verlauf Protokolle'!H122)</f>
      </c>
      <c r="Q123">
        <f>IF($K123="","",'Verlauf Protokolle'!I122)</f>
      </c>
      <c r="R123">
        <f>IF(Q123="期限超過","即時更新・是正対応",IF(Q123="期限切迫","更新準備・申請状況確認",""))</f>
      </c>
    </row>
    <row r="124">
      <c r="K124">
        <f>IF('Verlauf Protokolle'!A123="","","許認可")</f>
      </c>
      <c r="L124">
        <f>IF($K124="","",'Verlauf Protokolle'!A123)</f>
      </c>
      <c r="M124">
        <f>IF($K124="","",'Verlauf Protokolle'!B123)</f>
      </c>
      <c r="N124">
        <f>IF($K124="","",'Verlauf Protokolle'!D123)</f>
      </c>
      <c r="O124" s="22">
        <f>IF($K124="","",'Verlauf Protokolle'!G123)</f>
      </c>
      <c r="P124" s="23">
        <f>IF($K124="","",'Verlauf Protokolle'!H123)</f>
      </c>
      <c r="Q124">
        <f>IF($K124="","",'Verlauf Protokolle'!I123)</f>
      </c>
      <c r="R124">
        <f>IF(Q124="期限超過","即時更新・是正対応",IF(Q124="期限切迫","更新準備・申請状況確認",""))</f>
      </c>
    </row>
    <row r="125">
      <c r="K125">
        <f>IF('Verlauf Protokolle'!A124="","","許認可")</f>
      </c>
      <c r="L125">
        <f>IF($K125="","",'Verlauf Protokolle'!A124)</f>
      </c>
      <c r="M125">
        <f>IF($K125="","",'Verlauf Protokolle'!B124)</f>
      </c>
      <c r="N125">
        <f>IF($K125="","",'Verlauf Protokolle'!D124)</f>
      </c>
      <c r="O125" s="22">
        <f>IF($K125="","",'Verlauf Protokolle'!G124)</f>
      </c>
      <c r="P125" s="23">
        <f>IF($K125="","",'Verlauf Protokolle'!H124)</f>
      </c>
      <c r="Q125">
        <f>IF($K125="","",'Verlauf Protokolle'!I124)</f>
      </c>
      <c r="R125">
        <f>IF(Q125="期限超過","即時更新・是正対応",IF(Q125="期限切迫","更新準備・申請状況確認",""))</f>
      </c>
    </row>
    <row r="126">
      <c r="K126">
        <f>IF('Verlauf Protokolle'!A125="","","許認可")</f>
      </c>
      <c r="L126">
        <f>IF($K126="","",'Verlauf Protokolle'!A125)</f>
      </c>
      <c r="M126">
        <f>IF($K126="","",'Verlauf Protokolle'!B125)</f>
      </c>
      <c r="N126">
        <f>IF($K126="","",'Verlauf Protokolle'!D125)</f>
      </c>
      <c r="O126" s="22">
        <f>IF($K126="","",'Verlauf Protokolle'!G125)</f>
      </c>
      <c r="P126" s="23">
        <f>IF($K126="","",'Verlauf Protokolle'!H125)</f>
      </c>
      <c r="Q126">
        <f>IF($K126="","",'Verlauf Protokolle'!I125)</f>
      </c>
      <c r="R126">
        <f>IF(Q126="期限超過","即時更新・是正対応",IF(Q126="期限切迫","更新準備・申請状況確認",""))</f>
      </c>
    </row>
    <row r="127">
      <c r="K127">
        <f>IF('Verlauf Protokolle'!A126="","","許認可")</f>
      </c>
      <c r="L127">
        <f>IF($K127="","",'Verlauf Protokolle'!A126)</f>
      </c>
      <c r="M127">
        <f>IF($K127="","",'Verlauf Protokolle'!B126)</f>
      </c>
      <c r="N127">
        <f>IF($K127="","",'Verlauf Protokolle'!D126)</f>
      </c>
      <c r="O127" s="22">
        <f>IF($K127="","",'Verlauf Protokolle'!G126)</f>
      </c>
      <c r="P127" s="23">
        <f>IF($K127="","",'Verlauf Protokolle'!H126)</f>
      </c>
      <c r="Q127">
        <f>IF($K127="","",'Verlauf Protokolle'!I126)</f>
      </c>
      <c r="R127">
        <f>IF(Q127="期限超過","即時更新・是正対応",IF(Q127="期限切迫","更新準備・申請状況確認",""))</f>
      </c>
    </row>
    <row r="128">
      <c r="K128">
        <f>IF('Verlauf Protokolle'!A127="","","許認可")</f>
      </c>
      <c r="L128">
        <f>IF($K128="","",'Verlauf Protokolle'!A127)</f>
      </c>
      <c r="M128">
        <f>IF($K128="","",'Verlauf Protokolle'!B127)</f>
      </c>
      <c r="N128">
        <f>IF($K128="","",'Verlauf Protokolle'!D127)</f>
      </c>
      <c r="O128" s="22">
        <f>IF($K128="","",'Verlauf Protokolle'!G127)</f>
      </c>
      <c r="P128" s="23">
        <f>IF($K128="","",'Verlauf Protokolle'!H127)</f>
      </c>
      <c r="Q128">
        <f>IF($K128="","",'Verlauf Protokolle'!I127)</f>
      </c>
      <c r="R128">
        <f>IF(Q128="期限超過","即時更新・是正対応",IF(Q128="期限切迫","更新準備・申請状況確認",""))</f>
      </c>
    </row>
    <row r="129">
      <c r="K129">
        <f>IF('Verlauf Protokolle'!A128="","","許認可")</f>
      </c>
      <c r="L129">
        <f>IF($K129="","",'Verlauf Protokolle'!A128)</f>
      </c>
      <c r="M129">
        <f>IF($K129="","",'Verlauf Protokolle'!B128)</f>
      </c>
      <c r="N129">
        <f>IF($K129="","",'Verlauf Protokolle'!D128)</f>
      </c>
      <c r="O129" s="22">
        <f>IF($K129="","",'Verlauf Protokolle'!G128)</f>
      </c>
      <c r="P129" s="23">
        <f>IF($K129="","",'Verlauf Protokolle'!H128)</f>
      </c>
      <c r="Q129">
        <f>IF($K129="","",'Verlauf Protokolle'!I128)</f>
      </c>
      <c r="R129">
        <f>IF(Q129="期限超過","即時更新・是正対応",IF(Q129="期限切迫","更新準備・申請状況確認",""))</f>
      </c>
    </row>
    <row r="130">
      <c r="K130">
        <f>IF('Verlauf Protokolle'!A129="","","許認可")</f>
      </c>
      <c r="L130">
        <f>IF($K130="","",'Verlauf Protokolle'!A129)</f>
      </c>
      <c r="M130">
        <f>IF($K130="","",'Verlauf Protokolle'!B129)</f>
      </c>
      <c r="N130">
        <f>IF($K130="","",'Verlauf Protokolle'!D129)</f>
      </c>
      <c r="O130" s="22">
        <f>IF($K130="","",'Verlauf Protokolle'!G129)</f>
      </c>
      <c r="P130" s="23">
        <f>IF($K130="","",'Verlauf Protokolle'!H129)</f>
      </c>
      <c r="Q130">
        <f>IF($K130="","",'Verlauf Protokolle'!I129)</f>
      </c>
      <c r="R130">
        <f>IF(Q130="期限超過","即時更新・是正対応",IF(Q130="期限切迫","更新準備・申請状況確認",""))</f>
      </c>
    </row>
    <row r="131">
      <c r="K131">
        <f>IF('Verlauf Protokolle'!A130="","","許認可")</f>
      </c>
      <c r="L131">
        <f>IF($K131="","",'Verlauf Protokolle'!A130)</f>
      </c>
      <c r="M131">
        <f>IF($K131="","",'Verlauf Protokolle'!B130)</f>
      </c>
      <c r="N131">
        <f>IF($K131="","",'Verlauf Protokolle'!D130)</f>
      </c>
      <c r="O131" s="22">
        <f>IF($K131="","",'Verlauf Protokolle'!G130)</f>
      </c>
      <c r="P131" s="23">
        <f>IF($K131="","",'Verlauf Protokolle'!H130)</f>
      </c>
      <c r="Q131">
        <f>IF($K131="","",'Verlauf Protokolle'!I130)</f>
      </c>
      <c r="R131">
        <f>IF(Q131="期限超過","即時更新・是正対応",IF(Q131="期限切迫","更新準備・申請状況確認",""))</f>
      </c>
    </row>
    <row r="132">
      <c r="K132">
        <f>IF('Verlauf Protokolle'!A131="","","許認可")</f>
      </c>
      <c r="L132">
        <f>IF($K132="","",'Verlauf Protokolle'!A131)</f>
      </c>
      <c r="M132">
        <f>IF($K132="","",'Verlauf Protokolle'!B131)</f>
      </c>
      <c r="N132">
        <f>IF($K132="","",'Verlauf Protokolle'!D131)</f>
      </c>
      <c r="O132" s="22">
        <f>IF($K132="","",'Verlauf Protokolle'!G131)</f>
      </c>
      <c r="P132" s="23">
        <f>IF($K132="","",'Verlauf Protokolle'!H131)</f>
      </c>
      <c r="Q132">
        <f>IF($K132="","",'Verlauf Protokolle'!I131)</f>
      </c>
      <c r="R132">
        <f>IF(Q132="期限超過","即時更新・是正対応",IF(Q132="期限切迫","更新準備・申請状況確認",""))</f>
      </c>
    </row>
    <row r="133">
      <c r="K133">
        <f>IF('Verlauf Protokolle'!A132="","","許認可")</f>
      </c>
      <c r="L133">
        <f>IF($K133="","",'Verlauf Protokolle'!A132)</f>
      </c>
      <c r="M133">
        <f>IF($K133="","",'Verlauf Protokolle'!B132)</f>
      </c>
      <c r="N133">
        <f>IF($K133="","",'Verlauf Protokolle'!D132)</f>
      </c>
      <c r="O133" s="22">
        <f>IF($K133="","",'Verlauf Protokolle'!G132)</f>
      </c>
      <c r="P133" s="23">
        <f>IF($K133="","",'Verlauf Protokolle'!H132)</f>
      </c>
      <c r="Q133">
        <f>IF($K133="","",'Verlauf Protokolle'!I132)</f>
      </c>
      <c r="R133">
        <f>IF(Q133="期限超過","即時更新・是正対応",IF(Q133="期限切迫","更新準備・申請状況確認",""))</f>
      </c>
    </row>
    <row r="134">
      <c r="K134">
        <f>IF('Verlauf Protokolle'!A133="","","許認可")</f>
      </c>
      <c r="L134">
        <f>IF($K134="","",'Verlauf Protokolle'!A133)</f>
      </c>
      <c r="M134">
        <f>IF($K134="","",'Verlauf Protokolle'!B133)</f>
      </c>
      <c r="N134">
        <f>IF($K134="","",'Verlauf Protokolle'!D133)</f>
      </c>
      <c r="O134" s="22">
        <f>IF($K134="","",'Verlauf Protokolle'!G133)</f>
      </c>
      <c r="P134" s="23">
        <f>IF($K134="","",'Verlauf Protokolle'!H133)</f>
      </c>
      <c r="Q134">
        <f>IF($K134="","",'Verlauf Protokolle'!I133)</f>
      </c>
      <c r="R134">
        <f>IF(Q134="期限超過","即時更新・是正対応",IF(Q134="期限切迫","更新準備・申請状況確認",""))</f>
      </c>
    </row>
    <row r="135">
      <c r="K135">
        <f>IF('Verlauf Protokolle'!A134="","","許認可")</f>
      </c>
      <c r="L135">
        <f>IF($K135="","",'Verlauf Protokolle'!A134)</f>
      </c>
      <c r="M135">
        <f>IF($K135="","",'Verlauf Protokolle'!B134)</f>
      </c>
      <c r="N135">
        <f>IF($K135="","",'Verlauf Protokolle'!D134)</f>
      </c>
      <c r="O135" s="22">
        <f>IF($K135="","",'Verlauf Protokolle'!G134)</f>
      </c>
      <c r="P135" s="23">
        <f>IF($K135="","",'Verlauf Protokolle'!H134)</f>
      </c>
      <c r="Q135">
        <f>IF($K135="","",'Verlauf Protokolle'!I134)</f>
      </c>
      <c r="R135">
        <f>IF(Q135="期限超過","即時更新・是正対応",IF(Q135="期限切迫","更新準備・申請状況確認",""))</f>
      </c>
    </row>
    <row r="136">
      <c r="K136">
        <f>IF('Verlauf Protokolle'!A135="","","許認可")</f>
      </c>
      <c r="L136">
        <f>IF($K136="","",'Verlauf Protokolle'!A135)</f>
      </c>
      <c r="M136">
        <f>IF($K136="","",'Verlauf Protokolle'!B135)</f>
      </c>
      <c r="N136">
        <f>IF($K136="","",'Verlauf Protokolle'!D135)</f>
      </c>
      <c r="O136" s="22">
        <f>IF($K136="","",'Verlauf Protokolle'!G135)</f>
      </c>
      <c r="P136" s="23">
        <f>IF($K136="","",'Verlauf Protokolle'!H135)</f>
      </c>
      <c r="Q136">
        <f>IF($K136="","",'Verlauf Protokolle'!I135)</f>
      </c>
      <c r="R136">
        <f>IF(Q136="期限超過","即時更新・是正対応",IF(Q136="期限切迫","更新準備・申請状況確認",""))</f>
      </c>
    </row>
    <row r="137">
      <c r="K137">
        <f>IF('Verlauf Protokolle'!A136="","","許認可")</f>
      </c>
      <c r="L137">
        <f>IF($K137="","",'Verlauf Protokolle'!A136)</f>
      </c>
      <c r="M137">
        <f>IF($K137="","",'Verlauf Protokolle'!B136)</f>
      </c>
      <c r="N137">
        <f>IF($K137="","",'Verlauf Protokolle'!D136)</f>
      </c>
      <c r="O137" s="22">
        <f>IF($K137="","",'Verlauf Protokolle'!G136)</f>
      </c>
      <c r="P137" s="23">
        <f>IF($K137="","",'Verlauf Protokolle'!H136)</f>
      </c>
      <c r="Q137">
        <f>IF($K137="","",'Verlauf Protokolle'!I136)</f>
      </c>
      <c r="R137">
        <f>IF(Q137="期限超過","即時更新・是正対応",IF(Q137="期限切迫","更新準備・申請状況確認",""))</f>
      </c>
    </row>
    <row r="138">
      <c r="K138">
        <f>IF('Verlauf Protokolle'!A137="","","許認可")</f>
      </c>
      <c r="L138">
        <f>IF($K138="","",'Verlauf Protokolle'!A137)</f>
      </c>
      <c r="M138">
        <f>IF($K138="","",'Verlauf Protokolle'!B137)</f>
      </c>
      <c r="N138">
        <f>IF($K138="","",'Verlauf Protokolle'!D137)</f>
      </c>
      <c r="O138" s="22">
        <f>IF($K138="","",'Verlauf Protokolle'!G137)</f>
      </c>
      <c r="P138" s="23">
        <f>IF($K138="","",'Verlauf Protokolle'!H137)</f>
      </c>
      <c r="Q138">
        <f>IF($K138="","",'Verlauf Protokolle'!I137)</f>
      </c>
      <c r="R138">
        <f>IF(Q138="期限超過","即時更新・是正対応",IF(Q138="期限切迫","更新準備・申請状況確認",""))</f>
      </c>
    </row>
    <row r="139">
      <c r="K139">
        <f>IF('Verlauf Protokolle'!A138="","","許認可")</f>
      </c>
      <c r="L139">
        <f>IF($K139="","",'Verlauf Protokolle'!A138)</f>
      </c>
      <c r="M139">
        <f>IF($K139="","",'Verlauf Protokolle'!B138)</f>
      </c>
      <c r="N139">
        <f>IF($K139="","",'Verlauf Protokolle'!D138)</f>
      </c>
      <c r="O139" s="22">
        <f>IF($K139="","",'Verlauf Protokolle'!G138)</f>
      </c>
      <c r="P139" s="23">
        <f>IF($K139="","",'Verlauf Protokolle'!H138)</f>
      </c>
      <c r="Q139">
        <f>IF($K139="","",'Verlauf Protokolle'!I138)</f>
      </c>
      <c r="R139">
        <f>IF(Q139="期限超過","即時更新・是正対応",IF(Q139="期限切迫","更新準備・申請状況確認",""))</f>
      </c>
    </row>
    <row r="140">
      <c r="K140">
        <f>IF('Verlauf Protokolle'!A139="","","許認可")</f>
      </c>
      <c r="L140">
        <f>IF($K140="","",'Verlauf Protokolle'!A139)</f>
      </c>
      <c r="M140">
        <f>IF($K140="","",'Verlauf Protokolle'!B139)</f>
      </c>
      <c r="N140">
        <f>IF($K140="","",'Verlauf Protokolle'!D139)</f>
      </c>
      <c r="O140" s="22">
        <f>IF($K140="","",'Verlauf Protokolle'!G139)</f>
      </c>
      <c r="P140" s="23">
        <f>IF($K140="","",'Verlauf Protokolle'!H139)</f>
      </c>
      <c r="Q140">
        <f>IF($K140="","",'Verlauf Protokolle'!I139)</f>
      </c>
      <c r="R140">
        <f>IF(Q140="期限超過","即時更新・是正対応",IF(Q140="期限切迫","更新準備・申請状況確認",""))</f>
      </c>
    </row>
    <row r="141">
      <c r="K141">
        <f>IF('Verlauf Protokolle'!A140="","","許認可")</f>
      </c>
      <c r="L141">
        <f>IF($K141="","",'Verlauf Protokolle'!A140)</f>
      </c>
      <c r="M141">
        <f>IF($K141="","",'Verlauf Protokolle'!B140)</f>
      </c>
      <c r="N141">
        <f>IF($K141="","",'Verlauf Protokolle'!D140)</f>
      </c>
      <c r="O141" s="22">
        <f>IF($K141="","",'Verlauf Protokolle'!G140)</f>
      </c>
      <c r="P141" s="23">
        <f>IF($K141="","",'Verlauf Protokolle'!H140)</f>
      </c>
      <c r="Q141">
        <f>IF($K141="","",'Verlauf Protokolle'!I140)</f>
      </c>
      <c r="R141">
        <f>IF(Q141="期限超過","即時更新・是正対応",IF(Q141="期限切迫","更新準備・申請状況確認",""))</f>
      </c>
    </row>
    <row r="142">
      <c r="K142">
        <f>IF('Verlauf Protokolle'!A141="","","許認可")</f>
      </c>
      <c r="L142">
        <f>IF($K142="","",'Verlauf Protokolle'!A141)</f>
      </c>
      <c r="M142">
        <f>IF($K142="","",'Verlauf Protokolle'!B141)</f>
      </c>
      <c r="N142">
        <f>IF($K142="","",'Verlauf Protokolle'!D141)</f>
      </c>
      <c r="O142" s="22">
        <f>IF($K142="","",'Verlauf Protokolle'!G141)</f>
      </c>
      <c r="P142" s="23">
        <f>IF($K142="","",'Verlauf Protokolle'!H141)</f>
      </c>
      <c r="Q142">
        <f>IF($K142="","",'Verlauf Protokolle'!I141)</f>
      </c>
      <c r="R142">
        <f>IF(Q142="期限超過","即時更新・是正対応",IF(Q142="期限切迫","更新準備・申請状況確認",""))</f>
      </c>
    </row>
    <row r="143">
      <c r="K143">
        <f>IF('Verlauf Protokolle'!A142="","","許認可")</f>
      </c>
      <c r="L143">
        <f>IF($K143="","",'Verlauf Protokolle'!A142)</f>
      </c>
      <c r="M143">
        <f>IF($K143="","",'Verlauf Protokolle'!B142)</f>
      </c>
      <c r="N143">
        <f>IF($K143="","",'Verlauf Protokolle'!D142)</f>
      </c>
      <c r="O143" s="22">
        <f>IF($K143="","",'Verlauf Protokolle'!G142)</f>
      </c>
      <c r="P143" s="23">
        <f>IF($K143="","",'Verlauf Protokolle'!H142)</f>
      </c>
      <c r="Q143">
        <f>IF($K143="","",'Verlauf Protokolle'!I142)</f>
      </c>
      <c r="R143">
        <f>IF(Q143="期限超過","即時更新・是正対応",IF(Q143="期限切迫","更新準備・申請状況確認",""))</f>
      </c>
    </row>
    <row r="144">
      <c r="K144">
        <f>IF('Verlauf Protokolle'!A143="","","許認可")</f>
      </c>
      <c r="L144">
        <f>IF($K144="","",'Verlauf Protokolle'!A143)</f>
      </c>
      <c r="M144">
        <f>IF($K144="","",'Verlauf Protokolle'!B143)</f>
      </c>
      <c r="N144">
        <f>IF($K144="","",'Verlauf Protokolle'!D143)</f>
      </c>
      <c r="O144" s="22">
        <f>IF($K144="","",'Verlauf Protokolle'!G143)</f>
      </c>
      <c r="P144" s="23">
        <f>IF($K144="","",'Verlauf Protokolle'!H143)</f>
      </c>
      <c r="Q144">
        <f>IF($K144="","",'Verlauf Protokolle'!I143)</f>
      </c>
      <c r="R144">
        <f>IF(Q144="期限超過","即時更新・是正対応",IF(Q144="期限切迫","更新準備・申請状況確認",""))</f>
      </c>
    </row>
    <row r="145">
      <c r="K145">
        <f>IF('Verlauf Protokolle'!A144="","","許認可")</f>
      </c>
      <c r="L145">
        <f>IF($K145="","",'Verlauf Protokolle'!A144)</f>
      </c>
      <c r="M145">
        <f>IF($K145="","",'Verlauf Protokolle'!B144)</f>
      </c>
      <c r="N145">
        <f>IF($K145="","",'Verlauf Protokolle'!D144)</f>
      </c>
      <c r="O145" s="22">
        <f>IF($K145="","",'Verlauf Protokolle'!G144)</f>
      </c>
      <c r="P145" s="23">
        <f>IF($K145="","",'Verlauf Protokolle'!H144)</f>
      </c>
      <c r="Q145">
        <f>IF($K145="","",'Verlauf Protokolle'!I144)</f>
      </c>
      <c r="R145">
        <f>IF(Q145="期限超過","即時更新・是正対応",IF(Q145="期限切迫","更新準備・申請状況確認",""))</f>
      </c>
    </row>
    <row r="146">
      <c r="K146">
        <f>IF('Verlauf Protokolle'!A145="","","許認可")</f>
      </c>
      <c r="L146">
        <f>IF($K146="","",'Verlauf Protokolle'!A145)</f>
      </c>
      <c r="M146">
        <f>IF($K146="","",'Verlauf Protokolle'!B145)</f>
      </c>
      <c r="N146">
        <f>IF($K146="","",'Verlauf Protokolle'!D145)</f>
      </c>
      <c r="O146" s="22">
        <f>IF($K146="","",'Verlauf Protokolle'!G145)</f>
      </c>
      <c r="P146" s="23">
        <f>IF($K146="","",'Verlauf Protokolle'!H145)</f>
      </c>
      <c r="Q146">
        <f>IF($K146="","",'Verlauf Protokolle'!I145)</f>
      </c>
      <c r="R146">
        <f>IF(Q146="期限超過","即時更新・是正対応",IF(Q146="期限切迫","更新準備・申請状況確認",""))</f>
      </c>
    </row>
    <row r="147">
      <c r="K147">
        <f>IF('Verlauf Protokolle'!A146="","","許認可")</f>
      </c>
      <c r="L147">
        <f>IF($K147="","",'Verlauf Protokolle'!A146)</f>
      </c>
      <c r="M147">
        <f>IF($K147="","",'Verlauf Protokolle'!B146)</f>
      </c>
      <c r="N147">
        <f>IF($K147="","",'Verlauf Protokolle'!D146)</f>
      </c>
      <c r="O147" s="22">
        <f>IF($K147="","",'Verlauf Protokolle'!G146)</f>
      </c>
      <c r="P147" s="23">
        <f>IF($K147="","",'Verlauf Protokolle'!H146)</f>
      </c>
      <c r="Q147">
        <f>IF($K147="","",'Verlauf Protokolle'!I146)</f>
      </c>
      <c r="R147">
        <f>IF(Q147="期限超過","即時更新・是正対応",IF(Q147="期限切迫","更新準備・申請状況確認",""))</f>
      </c>
    </row>
    <row r="148">
      <c r="K148">
        <f>IF('Verlauf Protokolle'!A147="","","許認可")</f>
      </c>
      <c r="L148">
        <f>IF($K148="","",'Verlauf Protokolle'!A147)</f>
      </c>
      <c r="M148">
        <f>IF($K148="","",'Verlauf Protokolle'!B147)</f>
      </c>
      <c r="N148">
        <f>IF($K148="","",'Verlauf Protokolle'!D147)</f>
      </c>
      <c r="O148" s="22">
        <f>IF($K148="","",'Verlauf Protokolle'!G147)</f>
      </c>
      <c r="P148" s="23">
        <f>IF($K148="","",'Verlauf Protokolle'!H147)</f>
      </c>
      <c r="Q148">
        <f>IF($K148="","",'Verlauf Protokolle'!I147)</f>
      </c>
      <c r="R148">
        <f>IF(Q148="期限超過","即時更新・是正対応",IF(Q148="期限切迫","更新準備・申請状況確認",""))</f>
      </c>
    </row>
    <row r="149">
      <c r="K149">
        <f>IF('Verlauf Protokolle'!A148="","","許認可")</f>
      </c>
      <c r="L149">
        <f>IF($K149="","",'Verlauf Protokolle'!A148)</f>
      </c>
      <c r="M149">
        <f>IF($K149="","",'Verlauf Protokolle'!B148)</f>
      </c>
      <c r="N149">
        <f>IF($K149="","",'Verlauf Protokolle'!D148)</f>
      </c>
      <c r="O149" s="22">
        <f>IF($K149="","",'Verlauf Protokolle'!G148)</f>
      </c>
      <c r="P149" s="23">
        <f>IF($K149="","",'Verlauf Protokolle'!H148)</f>
      </c>
      <c r="Q149">
        <f>IF($K149="","",'Verlauf Protokolle'!I148)</f>
      </c>
      <c r="R149">
        <f>IF(Q149="期限超過","即時更新・是正対応",IF(Q149="期限切迫","更新準備・申請状況確認",""))</f>
      </c>
    </row>
    <row r="150">
      <c r="K150">
        <f>IF('Verlauf Protokolle'!A149="","","許認可")</f>
      </c>
      <c r="L150">
        <f>IF($K150="","",'Verlauf Protokolle'!A149)</f>
      </c>
      <c r="M150">
        <f>IF($K150="","",'Verlauf Protokolle'!B149)</f>
      </c>
      <c r="N150">
        <f>IF($K150="","",'Verlauf Protokolle'!D149)</f>
      </c>
      <c r="O150" s="22">
        <f>IF($K150="","",'Verlauf Protokolle'!G149)</f>
      </c>
      <c r="P150" s="23">
        <f>IF($K150="","",'Verlauf Protokolle'!H149)</f>
      </c>
      <c r="Q150">
        <f>IF($K150="","",'Verlauf Protokolle'!I149)</f>
      </c>
      <c r="R150">
        <f>IF(Q150="期限超過","即時更新・是正対応",IF(Q150="期限切迫","更新準備・申請状況確認",""))</f>
      </c>
    </row>
    <row r="151">
      <c r="K151">
        <f>IF('Verlauf Protokolle'!A150="","","許認可")</f>
      </c>
      <c r="L151">
        <f>IF($K151="","",'Verlauf Protokolle'!A150)</f>
      </c>
      <c r="M151">
        <f>IF($K151="","",'Verlauf Protokolle'!B150)</f>
      </c>
      <c r="N151">
        <f>IF($K151="","",'Verlauf Protokolle'!D150)</f>
      </c>
      <c r="O151" s="22">
        <f>IF($K151="","",'Verlauf Protokolle'!G150)</f>
      </c>
      <c r="P151" s="23">
        <f>IF($K151="","",'Verlauf Protokolle'!H150)</f>
      </c>
      <c r="Q151">
        <f>IF($K151="","",'Verlauf Protokolle'!I150)</f>
      </c>
      <c r="R151">
        <f>IF(Q151="期限超過","即時更新・是正対応",IF(Q151="期限切迫","更新準備・申請状況確認",""))</f>
      </c>
    </row>
    <row r="152">
      <c r="K152">
        <f>IF('Verlauf Protokolle'!A151="","","許認可")</f>
      </c>
      <c r="L152">
        <f>IF($K152="","",'Verlauf Protokolle'!A151)</f>
      </c>
      <c r="M152">
        <f>IF($K152="","",'Verlauf Protokolle'!B151)</f>
      </c>
      <c r="N152">
        <f>IF($K152="","",'Verlauf Protokolle'!D151)</f>
      </c>
      <c r="O152" s="22">
        <f>IF($K152="","",'Verlauf Protokolle'!G151)</f>
      </c>
      <c r="P152" s="23">
        <f>IF($K152="","",'Verlauf Protokolle'!H151)</f>
      </c>
      <c r="Q152">
        <f>IF($K152="","",'Verlauf Protokolle'!I151)</f>
      </c>
      <c r="R152">
        <f>IF(Q152="期限超過","即時更新・是正対応",IF(Q152="期限切迫","更新準備・申請状況確認",""))</f>
      </c>
    </row>
    <row r="153">
      <c r="K153">
        <f>IF('Verlauf Protokolle'!A152="","","許認可")</f>
      </c>
      <c r="L153">
        <f>IF($K153="","",'Verlauf Protokolle'!A152)</f>
      </c>
      <c r="M153">
        <f>IF($K153="","",'Verlauf Protokolle'!B152)</f>
      </c>
      <c r="N153">
        <f>IF($K153="","",'Verlauf Protokolle'!D152)</f>
      </c>
      <c r="O153" s="22">
        <f>IF($K153="","",'Verlauf Protokolle'!G152)</f>
      </c>
      <c r="P153" s="23">
        <f>IF($K153="","",'Verlauf Protokolle'!H152)</f>
      </c>
      <c r="Q153">
        <f>IF($K153="","",'Verlauf Protokolle'!I152)</f>
      </c>
      <c r="R153">
        <f>IF(Q153="期限超過","即時更新・是正対応",IF(Q153="期限切迫","更新準備・申請状況確認",""))</f>
      </c>
    </row>
    <row r="154">
      <c r="K154">
        <f>IF('Verlauf Protokolle'!A153="","","許認可")</f>
      </c>
      <c r="L154">
        <f>IF($K154="","",'Verlauf Protokolle'!A153)</f>
      </c>
      <c r="M154">
        <f>IF($K154="","",'Verlauf Protokolle'!B153)</f>
      </c>
      <c r="N154">
        <f>IF($K154="","",'Verlauf Protokolle'!D153)</f>
      </c>
      <c r="O154" s="22">
        <f>IF($K154="","",'Verlauf Protokolle'!G153)</f>
      </c>
      <c r="P154" s="23">
        <f>IF($K154="","",'Verlauf Protokolle'!H153)</f>
      </c>
      <c r="Q154">
        <f>IF($K154="","",'Verlauf Protokolle'!I153)</f>
      </c>
      <c r="R154">
        <f>IF(Q154="期限超過","即時更新・是正対応",IF(Q154="期限切迫","更新準備・申請状況確認",""))</f>
      </c>
    </row>
    <row r="155">
      <c r="K155">
        <f>IF('Verlauf Protokolle'!A154="","","許認可")</f>
      </c>
      <c r="L155">
        <f>IF($K155="","",'Verlauf Protokolle'!A154)</f>
      </c>
      <c r="M155">
        <f>IF($K155="","",'Verlauf Protokolle'!B154)</f>
      </c>
      <c r="N155">
        <f>IF($K155="","",'Verlauf Protokolle'!D154)</f>
      </c>
      <c r="O155" s="22">
        <f>IF($K155="","",'Verlauf Protokolle'!G154)</f>
      </c>
      <c r="P155" s="23">
        <f>IF($K155="","",'Verlauf Protokolle'!H154)</f>
      </c>
      <c r="Q155">
        <f>IF($K155="","",'Verlauf Protokolle'!I154)</f>
      </c>
      <c r="R155">
        <f>IF(Q155="期限超過","即時更新・是正対応",IF(Q155="期限切迫","更新準備・申請状況確認",""))</f>
      </c>
    </row>
    <row r="156">
      <c r="K156">
        <f>IF('Verlauf Protokolle'!A155="","","許認可")</f>
      </c>
      <c r="L156">
        <f>IF($K156="","",'Verlauf Protokolle'!A155)</f>
      </c>
      <c r="M156">
        <f>IF($K156="","",'Verlauf Protokolle'!B155)</f>
      </c>
      <c r="N156">
        <f>IF($K156="","",'Verlauf Protokolle'!D155)</f>
      </c>
      <c r="O156" s="22">
        <f>IF($K156="","",'Verlauf Protokolle'!G155)</f>
      </c>
      <c r="P156" s="23">
        <f>IF($K156="","",'Verlauf Protokolle'!H155)</f>
      </c>
      <c r="Q156">
        <f>IF($K156="","",'Verlauf Protokolle'!I155)</f>
      </c>
      <c r="R156">
        <f>IF(Q156="期限超過","即時更新・是正対応",IF(Q156="期限切迫","更新準備・申請状況確認",""))</f>
      </c>
    </row>
    <row r="157">
      <c r="K157">
        <f>IF('Verlauf Protokolle'!A156="","","許認可")</f>
      </c>
      <c r="L157">
        <f>IF($K157="","",'Verlauf Protokolle'!A156)</f>
      </c>
      <c r="M157">
        <f>IF($K157="","",'Verlauf Protokolle'!B156)</f>
      </c>
      <c r="N157">
        <f>IF($K157="","",'Verlauf Protokolle'!D156)</f>
      </c>
      <c r="O157" s="22">
        <f>IF($K157="","",'Verlauf Protokolle'!G156)</f>
      </c>
      <c r="P157" s="23">
        <f>IF($K157="","",'Verlauf Protokolle'!H156)</f>
      </c>
      <c r="Q157">
        <f>IF($K157="","",'Verlauf Protokolle'!I156)</f>
      </c>
      <c r="R157">
        <f>IF(Q157="期限超過","即時更新・是正対応",IF(Q157="期限切迫","更新準備・申請状況確認",""))</f>
      </c>
    </row>
    <row r="158">
      <c r="K158">
        <f>IF('Verlauf Protokolle'!A157="","","許認可")</f>
      </c>
      <c r="L158">
        <f>IF($K158="","",'Verlauf Protokolle'!A157)</f>
      </c>
      <c r="M158">
        <f>IF($K158="","",'Verlauf Protokolle'!B157)</f>
      </c>
      <c r="N158">
        <f>IF($K158="","",'Verlauf Protokolle'!D157)</f>
      </c>
      <c r="O158" s="22">
        <f>IF($K158="","",'Verlauf Protokolle'!G157)</f>
      </c>
      <c r="P158" s="23">
        <f>IF($K158="","",'Verlauf Protokolle'!H157)</f>
      </c>
      <c r="Q158">
        <f>IF($K158="","",'Verlauf Protokolle'!I157)</f>
      </c>
      <c r="R158">
        <f>IF(Q158="期限超過","即時更新・是正対応",IF(Q158="期限切迫","更新準備・申請状況確認",""))</f>
      </c>
    </row>
    <row r="159">
      <c r="K159">
        <f>IF('Verlauf Protokolle'!A158="","","許認可")</f>
      </c>
      <c r="L159">
        <f>IF($K159="","",'Verlauf Protokolle'!A158)</f>
      </c>
      <c r="M159">
        <f>IF($K159="","",'Verlauf Protokolle'!B158)</f>
      </c>
      <c r="N159">
        <f>IF($K159="","",'Verlauf Protokolle'!D158)</f>
      </c>
      <c r="O159" s="22">
        <f>IF($K159="","",'Verlauf Protokolle'!G158)</f>
      </c>
      <c r="P159" s="23">
        <f>IF($K159="","",'Verlauf Protokolle'!H158)</f>
      </c>
      <c r="Q159">
        <f>IF($K159="","",'Verlauf Protokolle'!I158)</f>
      </c>
      <c r="R159">
        <f>IF(Q159="期限超過","即時更新・是正対応",IF(Q159="期限切迫","更新準備・申請状況確認",""))</f>
      </c>
    </row>
    <row r="160">
      <c r="K160">
        <f>IF('Verlauf Protokolle'!A159="","","許認可")</f>
      </c>
      <c r="L160">
        <f>IF($K160="","",'Verlauf Protokolle'!A159)</f>
      </c>
      <c r="M160">
        <f>IF($K160="","",'Verlauf Protokolle'!B159)</f>
      </c>
      <c r="N160">
        <f>IF($K160="","",'Verlauf Protokolle'!D159)</f>
      </c>
      <c r="O160" s="22">
        <f>IF($K160="","",'Verlauf Protokolle'!G159)</f>
      </c>
      <c r="P160" s="23">
        <f>IF($K160="","",'Verlauf Protokolle'!H159)</f>
      </c>
      <c r="Q160">
        <f>IF($K160="","",'Verlauf Protokolle'!I159)</f>
      </c>
      <c r="R160">
        <f>IF(Q160="期限超過","即時更新・是正対応",IF(Q160="期限切迫","更新準備・申請状況確認",""))</f>
      </c>
    </row>
    <row r="161">
      <c r="K161">
        <f>IF('Verlauf Protokolle'!A160="","","許認可")</f>
      </c>
      <c r="L161">
        <f>IF($K161="","",'Verlauf Protokolle'!A160)</f>
      </c>
      <c r="M161">
        <f>IF($K161="","",'Verlauf Protokolle'!B160)</f>
      </c>
      <c r="N161">
        <f>IF($K161="","",'Verlauf Protokolle'!D160)</f>
      </c>
      <c r="O161" s="22">
        <f>IF($K161="","",'Verlauf Protokolle'!G160)</f>
      </c>
      <c r="P161" s="23">
        <f>IF($K161="","",'Verlauf Protokolle'!H160)</f>
      </c>
      <c r="Q161">
        <f>IF($K161="","",'Verlauf Protokolle'!I160)</f>
      </c>
      <c r="R161">
        <f>IF(Q161="期限超過","即時更新・是正対応",IF(Q161="期限切迫","更新準備・申請状況確認",""))</f>
      </c>
    </row>
    <row r="162">
      <c r="K162">
        <f>IF('Verlauf Protokolle'!A161="","","許認可")</f>
      </c>
      <c r="L162">
        <f>IF($K162="","",'Verlauf Protokolle'!A161)</f>
      </c>
      <c r="M162">
        <f>IF($K162="","",'Verlauf Protokolle'!B161)</f>
      </c>
      <c r="N162">
        <f>IF($K162="","",'Verlauf Protokolle'!D161)</f>
      </c>
      <c r="O162" s="22">
        <f>IF($K162="","",'Verlauf Protokolle'!G161)</f>
      </c>
      <c r="P162" s="23">
        <f>IF($K162="","",'Verlauf Protokolle'!H161)</f>
      </c>
      <c r="Q162">
        <f>IF($K162="","",'Verlauf Protokolle'!I161)</f>
      </c>
      <c r="R162">
        <f>IF(Q162="期限超過","即時更新・是正対応",IF(Q162="期限切迫","更新準備・申請状況確認",""))</f>
      </c>
    </row>
    <row r="163">
      <c r="K163">
        <f>IF('Verlauf Protokolle'!A162="","","許認可")</f>
      </c>
      <c r="L163">
        <f>IF($K163="","",'Verlauf Protokolle'!A162)</f>
      </c>
      <c r="M163">
        <f>IF($K163="","",'Verlauf Protokolle'!B162)</f>
      </c>
      <c r="N163">
        <f>IF($K163="","",'Verlauf Protokolle'!D162)</f>
      </c>
      <c r="O163" s="22">
        <f>IF($K163="","",'Verlauf Protokolle'!G162)</f>
      </c>
      <c r="P163" s="23">
        <f>IF($K163="","",'Verlauf Protokolle'!H162)</f>
      </c>
      <c r="Q163">
        <f>IF($K163="","",'Verlauf Protokolle'!I162)</f>
      </c>
      <c r="R163">
        <f>IF(Q163="期限超過","即時更新・是正対応",IF(Q163="期限切迫","更新準備・申請状況確認",""))</f>
      </c>
    </row>
    <row r="164">
      <c r="K164">
        <f>IF('Verlauf Protokolle'!A163="","","許認可")</f>
      </c>
      <c r="L164">
        <f>IF($K164="","",'Verlauf Protokolle'!A163)</f>
      </c>
      <c r="M164">
        <f>IF($K164="","",'Verlauf Protokolle'!B163)</f>
      </c>
      <c r="N164">
        <f>IF($K164="","",'Verlauf Protokolle'!D163)</f>
      </c>
      <c r="O164" s="22">
        <f>IF($K164="","",'Verlauf Protokolle'!G163)</f>
      </c>
      <c r="P164" s="23">
        <f>IF($K164="","",'Verlauf Protokolle'!H163)</f>
      </c>
      <c r="Q164">
        <f>IF($K164="","",'Verlauf Protokolle'!I163)</f>
      </c>
      <c r="R164">
        <f>IF(Q164="期限超過","即時更新・是正対応",IF(Q164="期限切迫","更新準備・申請状況確認",""))</f>
      </c>
    </row>
    <row r="165">
      <c r="K165">
        <f>IF('Verlauf Protokolle'!A164="","","許認可")</f>
      </c>
      <c r="L165">
        <f>IF($K165="","",'Verlauf Protokolle'!A164)</f>
      </c>
      <c r="M165">
        <f>IF($K165="","",'Verlauf Protokolle'!B164)</f>
      </c>
      <c r="N165">
        <f>IF($K165="","",'Verlauf Protokolle'!D164)</f>
      </c>
      <c r="O165" s="22">
        <f>IF($K165="","",'Verlauf Protokolle'!G164)</f>
      </c>
      <c r="P165" s="23">
        <f>IF($K165="","",'Verlauf Protokolle'!H164)</f>
      </c>
      <c r="Q165">
        <f>IF($K165="","",'Verlauf Protokolle'!I164)</f>
      </c>
      <c r="R165">
        <f>IF(Q165="期限超過","即時更新・是正対応",IF(Q165="期限切迫","更新準備・申請状況確認",""))</f>
      </c>
    </row>
    <row r="166">
      <c r="K166">
        <f>IF('Verlauf Protokolle'!A165="","","許認可")</f>
      </c>
      <c r="L166">
        <f>IF($K166="","",'Verlauf Protokolle'!A165)</f>
      </c>
      <c r="M166">
        <f>IF($K166="","",'Verlauf Protokolle'!B165)</f>
      </c>
      <c r="N166">
        <f>IF($K166="","",'Verlauf Protokolle'!D165)</f>
      </c>
      <c r="O166" s="22">
        <f>IF($K166="","",'Verlauf Protokolle'!G165)</f>
      </c>
      <c r="P166" s="23">
        <f>IF($K166="","",'Verlauf Protokolle'!H165)</f>
      </c>
      <c r="Q166">
        <f>IF($K166="","",'Verlauf Protokolle'!I165)</f>
      </c>
      <c r="R166">
        <f>IF(Q166="期限超過","即時更新・是正対応",IF(Q166="期限切迫","更新準備・申請状況確認",""))</f>
      </c>
    </row>
    <row r="167">
      <c r="K167">
        <f>IF('Verlauf Protokolle'!A166="","","許認可")</f>
      </c>
      <c r="L167">
        <f>IF($K167="","",'Verlauf Protokolle'!A166)</f>
      </c>
      <c r="M167">
        <f>IF($K167="","",'Verlauf Protokolle'!B166)</f>
      </c>
      <c r="N167">
        <f>IF($K167="","",'Verlauf Protokolle'!D166)</f>
      </c>
      <c r="O167" s="22">
        <f>IF($K167="","",'Verlauf Protokolle'!G166)</f>
      </c>
      <c r="P167" s="23">
        <f>IF($K167="","",'Verlauf Protokolle'!H166)</f>
      </c>
      <c r="Q167">
        <f>IF($K167="","",'Verlauf Protokolle'!I166)</f>
      </c>
      <c r="R167">
        <f>IF(Q167="期限超過","即時更新・是正対応",IF(Q167="期限切迫","更新準備・申請状況確認",""))</f>
      </c>
    </row>
    <row r="168">
      <c r="K168">
        <f>IF('Verlauf Protokolle'!A167="","","許認可")</f>
      </c>
      <c r="L168">
        <f>IF($K168="","",'Verlauf Protokolle'!A167)</f>
      </c>
      <c r="M168">
        <f>IF($K168="","",'Verlauf Protokolle'!B167)</f>
      </c>
      <c r="N168">
        <f>IF($K168="","",'Verlauf Protokolle'!D167)</f>
      </c>
      <c r="O168" s="22">
        <f>IF($K168="","",'Verlauf Protokolle'!G167)</f>
      </c>
      <c r="P168" s="23">
        <f>IF($K168="","",'Verlauf Protokolle'!H167)</f>
      </c>
      <c r="Q168">
        <f>IF($K168="","",'Verlauf Protokolle'!I167)</f>
      </c>
      <c r="R168">
        <f>IF(Q168="期限超過","即時更新・是正対応",IF(Q168="期限切迫","更新準備・申請状況確認",""))</f>
      </c>
    </row>
    <row r="169">
      <c r="K169">
        <f>IF('Verlauf Protokolle'!A168="","","許認可")</f>
      </c>
      <c r="L169">
        <f>IF($K169="","",'Verlauf Protokolle'!A168)</f>
      </c>
      <c r="M169">
        <f>IF($K169="","",'Verlauf Protokolle'!B168)</f>
      </c>
      <c r="N169">
        <f>IF($K169="","",'Verlauf Protokolle'!D168)</f>
      </c>
      <c r="O169" s="22">
        <f>IF($K169="","",'Verlauf Protokolle'!G168)</f>
      </c>
      <c r="P169" s="23">
        <f>IF($K169="","",'Verlauf Protokolle'!H168)</f>
      </c>
      <c r="Q169">
        <f>IF($K169="","",'Verlauf Protokolle'!I168)</f>
      </c>
      <c r="R169">
        <f>IF(Q169="期限超過","即時更新・是正対応",IF(Q169="期限切迫","更新準備・申請状況確認",""))</f>
      </c>
    </row>
    <row r="170">
      <c r="K170">
        <f>IF('Verlauf Protokolle'!A169="","","許認可")</f>
      </c>
      <c r="L170">
        <f>IF($K170="","",'Verlauf Protokolle'!A169)</f>
      </c>
      <c r="M170">
        <f>IF($K170="","",'Verlauf Protokolle'!B169)</f>
      </c>
      <c r="N170">
        <f>IF($K170="","",'Verlauf Protokolle'!D169)</f>
      </c>
      <c r="O170" s="22">
        <f>IF($K170="","",'Verlauf Protokolle'!G169)</f>
      </c>
      <c r="P170" s="23">
        <f>IF($K170="","",'Verlauf Protokolle'!H169)</f>
      </c>
      <c r="Q170">
        <f>IF($K170="","",'Verlauf Protokolle'!I169)</f>
      </c>
      <c r="R170">
        <f>IF(Q170="期限超過","即時更新・是正対応",IF(Q170="期限切迫","更新準備・申請状況確認",""))</f>
      </c>
    </row>
    <row r="171">
      <c r="K171">
        <f>IF('Verlauf Protokolle'!A170="","","許認可")</f>
      </c>
      <c r="L171">
        <f>IF($K171="","",'Verlauf Protokolle'!A170)</f>
      </c>
      <c r="M171">
        <f>IF($K171="","",'Verlauf Protokolle'!B170)</f>
      </c>
      <c r="N171">
        <f>IF($K171="","",'Verlauf Protokolle'!D170)</f>
      </c>
      <c r="O171" s="22">
        <f>IF($K171="","",'Verlauf Protokolle'!G170)</f>
      </c>
      <c r="P171" s="23">
        <f>IF($K171="","",'Verlauf Protokolle'!H170)</f>
      </c>
      <c r="Q171">
        <f>IF($K171="","",'Verlauf Protokolle'!I170)</f>
      </c>
      <c r="R171">
        <f>IF(Q171="期限超過","即時更新・是正対応",IF(Q171="期限切迫","更新準備・申請状況確認",""))</f>
      </c>
    </row>
    <row r="172">
      <c r="K172">
        <f>IF('Verlauf Protokolle'!A171="","","許認可")</f>
      </c>
      <c r="L172">
        <f>IF($K172="","",'Verlauf Protokolle'!A171)</f>
      </c>
      <c r="M172">
        <f>IF($K172="","",'Verlauf Protokolle'!B171)</f>
      </c>
      <c r="N172">
        <f>IF($K172="","",'Verlauf Protokolle'!D171)</f>
      </c>
      <c r="O172" s="22">
        <f>IF($K172="","",'Verlauf Protokolle'!G171)</f>
      </c>
      <c r="P172" s="23">
        <f>IF($K172="","",'Verlauf Protokolle'!H171)</f>
      </c>
      <c r="Q172">
        <f>IF($K172="","",'Verlauf Protokolle'!I171)</f>
      </c>
      <c r="R172">
        <f>IF(Q172="期限超過","即時更新・是正対応",IF(Q172="期限切迫","更新準備・申請状況確認",""))</f>
      </c>
    </row>
    <row r="173">
      <c r="K173">
        <f>IF('Verlauf Protokolle'!A172="","","許認可")</f>
      </c>
      <c r="L173">
        <f>IF($K173="","",'Verlauf Protokolle'!A172)</f>
      </c>
      <c r="M173">
        <f>IF($K173="","",'Verlauf Protokolle'!B172)</f>
      </c>
      <c r="N173">
        <f>IF($K173="","",'Verlauf Protokolle'!D172)</f>
      </c>
      <c r="O173" s="22">
        <f>IF($K173="","",'Verlauf Protokolle'!G172)</f>
      </c>
      <c r="P173" s="23">
        <f>IF($K173="","",'Verlauf Protokolle'!H172)</f>
      </c>
      <c r="Q173">
        <f>IF($K173="","",'Verlauf Protokolle'!I172)</f>
      </c>
      <c r="R173">
        <f>IF(Q173="期限超過","即時更新・是正対応",IF(Q173="期限切迫","更新準備・申請状況確認",""))</f>
      </c>
    </row>
    <row r="174">
      <c r="K174">
        <f>IF('Verlauf Protokolle'!A173="","","許認可")</f>
      </c>
      <c r="L174">
        <f>IF($K174="","",'Verlauf Protokolle'!A173)</f>
      </c>
      <c r="M174">
        <f>IF($K174="","",'Verlauf Protokolle'!B173)</f>
      </c>
      <c r="N174">
        <f>IF($K174="","",'Verlauf Protokolle'!D173)</f>
      </c>
      <c r="O174" s="22">
        <f>IF($K174="","",'Verlauf Protokolle'!G173)</f>
      </c>
      <c r="P174" s="23">
        <f>IF($K174="","",'Verlauf Protokolle'!H173)</f>
      </c>
      <c r="Q174">
        <f>IF($K174="","",'Verlauf Protokolle'!I173)</f>
      </c>
      <c r="R174">
        <f>IF(Q174="期限超過","即時更新・是正対応",IF(Q174="期限切迫","更新準備・申請状況確認",""))</f>
      </c>
    </row>
    <row r="175">
      <c r="K175">
        <f>IF('Verlauf Protokolle'!A174="","","許認可")</f>
      </c>
      <c r="L175">
        <f>IF($K175="","",'Verlauf Protokolle'!A174)</f>
      </c>
      <c r="M175">
        <f>IF($K175="","",'Verlauf Protokolle'!B174)</f>
      </c>
      <c r="N175">
        <f>IF($K175="","",'Verlauf Protokolle'!D174)</f>
      </c>
      <c r="O175" s="22">
        <f>IF($K175="","",'Verlauf Protokolle'!G174)</f>
      </c>
      <c r="P175" s="23">
        <f>IF($K175="","",'Verlauf Protokolle'!H174)</f>
      </c>
      <c r="Q175">
        <f>IF($K175="","",'Verlauf Protokolle'!I174)</f>
      </c>
      <c r="R175">
        <f>IF(Q175="期限超過","即時更新・是正対応",IF(Q175="期限切迫","更新準備・申請状況確認",""))</f>
      </c>
    </row>
    <row r="176">
      <c r="K176">
        <f>IF('Verlauf Protokolle'!A175="","","許認可")</f>
      </c>
      <c r="L176">
        <f>IF($K176="","",'Verlauf Protokolle'!A175)</f>
      </c>
      <c r="M176">
        <f>IF($K176="","",'Verlauf Protokolle'!B175)</f>
      </c>
      <c r="N176">
        <f>IF($K176="","",'Verlauf Protokolle'!D175)</f>
      </c>
      <c r="O176" s="22">
        <f>IF($K176="","",'Verlauf Protokolle'!G175)</f>
      </c>
      <c r="P176" s="23">
        <f>IF($K176="","",'Verlauf Protokolle'!H175)</f>
      </c>
      <c r="Q176">
        <f>IF($K176="","",'Verlauf Protokolle'!I175)</f>
      </c>
      <c r="R176">
        <f>IF(Q176="期限超過","即時更新・是正対応",IF(Q176="期限切迫","更新準備・申請状況確認",""))</f>
      </c>
    </row>
    <row r="177">
      <c r="K177">
        <f>IF('Verlauf Protokolle'!A176="","","許認可")</f>
      </c>
      <c r="L177">
        <f>IF($K177="","",'Verlauf Protokolle'!A176)</f>
      </c>
      <c r="M177">
        <f>IF($K177="","",'Verlauf Protokolle'!B176)</f>
      </c>
      <c r="N177">
        <f>IF($K177="","",'Verlauf Protokolle'!D176)</f>
      </c>
      <c r="O177" s="22">
        <f>IF($K177="","",'Verlauf Protokolle'!G176)</f>
      </c>
      <c r="P177" s="23">
        <f>IF($K177="","",'Verlauf Protokolle'!H176)</f>
      </c>
      <c r="Q177">
        <f>IF($K177="","",'Verlauf Protokolle'!I176)</f>
      </c>
      <c r="R177">
        <f>IF(Q177="期限超過","即時更新・是正対応",IF(Q177="期限切迫","更新準備・申請状況確認",""))</f>
      </c>
    </row>
    <row r="178">
      <c r="K178">
        <f>IF('Verlauf Protokolle'!A177="","","許認可")</f>
      </c>
      <c r="L178">
        <f>IF($K178="","",'Verlauf Protokolle'!A177)</f>
      </c>
      <c r="M178">
        <f>IF($K178="","",'Verlauf Protokolle'!B177)</f>
      </c>
      <c r="N178">
        <f>IF($K178="","",'Verlauf Protokolle'!D177)</f>
      </c>
      <c r="O178" s="22">
        <f>IF($K178="","",'Verlauf Protokolle'!G177)</f>
      </c>
      <c r="P178" s="23">
        <f>IF($K178="","",'Verlauf Protokolle'!H177)</f>
      </c>
      <c r="Q178">
        <f>IF($K178="","",'Verlauf Protokolle'!I177)</f>
      </c>
      <c r="R178">
        <f>IF(Q178="期限超過","即時更新・是正対応",IF(Q178="期限切迫","更新準備・申請状況確認",""))</f>
      </c>
    </row>
    <row r="179">
      <c r="K179">
        <f>IF('Verlauf Protokolle'!A178="","","許認可")</f>
      </c>
      <c r="L179">
        <f>IF($K179="","",'Verlauf Protokolle'!A178)</f>
      </c>
      <c r="M179">
        <f>IF($K179="","",'Verlauf Protokolle'!B178)</f>
      </c>
      <c r="N179">
        <f>IF($K179="","",'Verlauf Protokolle'!D178)</f>
      </c>
      <c r="O179" s="22">
        <f>IF($K179="","",'Verlauf Protokolle'!G178)</f>
      </c>
      <c r="P179" s="23">
        <f>IF($K179="","",'Verlauf Protokolle'!H178)</f>
      </c>
      <c r="Q179">
        <f>IF($K179="","",'Verlauf Protokolle'!I178)</f>
      </c>
      <c r="R179">
        <f>IF(Q179="期限超過","即時更新・是正対応",IF(Q179="期限切迫","更新準備・申請状況確認",""))</f>
      </c>
    </row>
    <row r="180">
      <c r="K180">
        <f>IF('Verlauf Protokolle'!A179="","","許認可")</f>
      </c>
      <c r="L180">
        <f>IF($K180="","",'Verlauf Protokolle'!A179)</f>
      </c>
      <c r="M180">
        <f>IF($K180="","",'Verlauf Protokolle'!B179)</f>
      </c>
      <c r="N180">
        <f>IF($K180="","",'Verlauf Protokolle'!D179)</f>
      </c>
      <c r="O180" s="22">
        <f>IF($K180="","",'Verlauf Protokolle'!G179)</f>
      </c>
      <c r="P180" s="23">
        <f>IF($K180="","",'Verlauf Protokolle'!H179)</f>
      </c>
      <c r="Q180">
        <f>IF($K180="","",'Verlauf Protokolle'!I179)</f>
      </c>
      <c r="R180">
        <f>IF(Q180="期限超過","即時更新・是正対応",IF(Q180="期限切迫","更新準備・申請状況確認",""))</f>
      </c>
    </row>
    <row r="181">
      <c r="K181">
        <f>IF('Verlauf Protokolle'!A180="","","許認可")</f>
      </c>
      <c r="L181">
        <f>IF($K181="","",'Verlauf Protokolle'!A180)</f>
      </c>
      <c r="M181">
        <f>IF($K181="","",'Verlauf Protokolle'!B180)</f>
      </c>
      <c r="N181">
        <f>IF($K181="","",'Verlauf Protokolle'!D180)</f>
      </c>
      <c r="O181" s="22">
        <f>IF($K181="","",'Verlauf Protokolle'!G180)</f>
      </c>
      <c r="P181" s="23">
        <f>IF($K181="","",'Verlauf Protokolle'!H180)</f>
      </c>
      <c r="Q181">
        <f>IF($K181="","",'Verlauf Protokolle'!I180)</f>
      </c>
      <c r="R181">
        <f>IF(Q181="期限超過","即時更新・是正対応",IF(Q181="期限切迫","更新準備・申請状況確認",""))</f>
      </c>
    </row>
    <row r="182">
      <c r="K182">
        <f>IF('Verlauf Protokolle'!A181="","","許認可")</f>
      </c>
      <c r="L182">
        <f>IF($K182="","",'Verlauf Protokolle'!A181)</f>
      </c>
      <c r="M182">
        <f>IF($K182="","",'Verlauf Protokolle'!B181)</f>
      </c>
      <c r="N182">
        <f>IF($K182="","",'Verlauf Protokolle'!D181)</f>
      </c>
      <c r="O182" s="22">
        <f>IF($K182="","",'Verlauf Protokolle'!G181)</f>
      </c>
      <c r="P182" s="23">
        <f>IF($K182="","",'Verlauf Protokolle'!H181)</f>
      </c>
      <c r="Q182">
        <f>IF($K182="","",'Verlauf Protokolle'!I181)</f>
      </c>
      <c r="R182">
        <f>IF(Q182="期限超過","即時更新・是正対応",IF(Q182="期限切迫","更新準備・申請状況確認",""))</f>
      </c>
    </row>
    <row r="183">
      <c r="K183">
        <f>IF('Verlauf Protokolle'!A182="","","許認可")</f>
      </c>
      <c r="L183">
        <f>IF($K183="","",'Verlauf Protokolle'!A182)</f>
      </c>
      <c r="M183">
        <f>IF($K183="","",'Verlauf Protokolle'!B182)</f>
      </c>
      <c r="N183">
        <f>IF($K183="","",'Verlauf Protokolle'!D182)</f>
      </c>
      <c r="O183" s="22">
        <f>IF($K183="","",'Verlauf Protokolle'!G182)</f>
      </c>
      <c r="P183" s="23">
        <f>IF($K183="","",'Verlauf Protokolle'!H182)</f>
      </c>
      <c r="Q183">
        <f>IF($K183="","",'Verlauf Protokolle'!I182)</f>
      </c>
      <c r="R183">
        <f>IF(Q183="期限超過","即時更新・是正対応",IF(Q183="期限切迫","更新準備・申請状況確認",""))</f>
      </c>
    </row>
    <row r="184">
      <c r="K184">
        <f>IF('Verlauf Protokolle'!A183="","","許認可")</f>
      </c>
      <c r="L184">
        <f>IF($K184="","",'Verlauf Protokolle'!A183)</f>
      </c>
      <c r="M184">
        <f>IF($K184="","",'Verlauf Protokolle'!B183)</f>
      </c>
      <c r="N184">
        <f>IF($K184="","",'Verlauf Protokolle'!D183)</f>
      </c>
      <c r="O184" s="22">
        <f>IF($K184="","",'Verlauf Protokolle'!G183)</f>
      </c>
      <c r="P184" s="23">
        <f>IF($K184="","",'Verlauf Protokolle'!H183)</f>
      </c>
      <c r="Q184">
        <f>IF($K184="","",'Verlauf Protokolle'!I183)</f>
      </c>
      <c r="R184">
        <f>IF(Q184="期限超過","即時更新・是正対応",IF(Q184="期限切迫","更新準備・申請状況確認",""))</f>
      </c>
    </row>
    <row r="185">
      <c r="K185">
        <f>IF('Verlauf Protokolle'!A184="","","許認可")</f>
      </c>
      <c r="L185">
        <f>IF($K185="","",'Verlauf Protokolle'!A184)</f>
      </c>
      <c r="M185">
        <f>IF($K185="","",'Verlauf Protokolle'!B184)</f>
      </c>
      <c r="N185">
        <f>IF($K185="","",'Verlauf Protokolle'!D184)</f>
      </c>
      <c r="O185" s="22">
        <f>IF($K185="","",'Verlauf Protokolle'!G184)</f>
      </c>
      <c r="P185" s="23">
        <f>IF($K185="","",'Verlauf Protokolle'!H184)</f>
      </c>
      <c r="Q185">
        <f>IF($K185="","",'Verlauf Protokolle'!I184)</f>
      </c>
      <c r="R185">
        <f>IF(Q185="期限超過","即時更新・是正対応",IF(Q185="期限切迫","更新準備・申請状況確認",""))</f>
      </c>
    </row>
    <row r="186">
      <c r="K186">
        <f>IF('Verlauf Protokolle'!A185="","","許認可")</f>
      </c>
      <c r="L186">
        <f>IF($K186="","",'Verlauf Protokolle'!A185)</f>
      </c>
      <c r="M186">
        <f>IF($K186="","",'Verlauf Protokolle'!B185)</f>
      </c>
      <c r="N186">
        <f>IF($K186="","",'Verlauf Protokolle'!D185)</f>
      </c>
      <c r="O186" s="22">
        <f>IF($K186="","",'Verlauf Protokolle'!G185)</f>
      </c>
      <c r="P186" s="23">
        <f>IF($K186="","",'Verlauf Protokolle'!H185)</f>
      </c>
      <c r="Q186">
        <f>IF($K186="","",'Verlauf Protokolle'!I185)</f>
      </c>
      <c r="R186">
        <f>IF(Q186="期限超過","即時更新・是正対応",IF(Q186="期限切迫","更新準備・申請状況確認",""))</f>
      </c>
    </row>
    <row r="187">
      <c r="K187">
        <f>IF('Verlauf Protokolle'!A186="","","許認可")</f>
      </c>
      <c r="L187">
        <f>IF($K187="","",'Verlauf Protokolle'!A186)</f>
      </c>
      <c r="M187">
        <f>IF($K187="","",'Verlauf Protokolle'!B186)</f>
      </c>
      <c r="N187">
        <f>IF($K187="","",'Verlauf Protokolle'!D186)</f>
      </c>
      <c r="O187" s="22">
        <f>IF($K187="","",'Verlauf Protokolle'!G186)</f>
      </c>
      <c r="P187" s="23">
        <f>IF($K187="","",'Verlauf Protokolle'!H186)</f>
      </c>
      <c r="Q187">
        <f>IF($K187="","",'Verlauf Protokolle'!I186)</f>
      </c>
      <c r="R187">
        <f>IF(Q187="期限超過","即時更新・是正対応",IF(Q187="期限切迫","更新準備・申請状況確認",""))</f>
      </c>
    </row>
    <row r="188">
      <c r="K188">
        <f>IF('Verlauf Protokolle'!A187="","","許認可")</f>
      </c>
      <c r="L188">
        <f>IF($K188="","",'Verlauf Protokolle'!A187)</f>
      </c>
      <c r="M188">
        <f>IF($K188="","",'Verlauf Protokolle'!B187)</f>
      </c>
      <c r="N188">
        <f>IF($K188="","",'Verlauf Protokolle'!D187)</f>
      </c>
      <c r="O188" s="22">
        <f>IF($K188="","",'Verlauf Protokolle'!G187)</f>
      </c>
      <c r="P188" s="23">
        <f>IF($K188="","",'Verlauf Protokolle'!H187)</f>
      </c>
      <c r="Q188">
        <f>IF($K188="","",'Verlauf Protokolle'!I187)</f>
      </c>
      <c r="R188">
        <f>IF(Q188="期限超過","即時更新・是正対応",IF(Q188="期限切迫","更新準備・申請状況確認",""))</f>
      </c>
    </row>
    <row r="189">
      <c r="K189">
        <f>IF('Verlauf Protokolle'!A188="","","許認可")</f>
      </c>
      <c r="L189">
        <f>IF($K189="","",'Verlauf Protokolle'!A188)</f>
      </c>
      <c r="M189">
        <f>IF($K189="","",'Verlauf Protokolle'!B188)</f>
      </c>
      <c r="N189">
        <f>IF($K189="","",'Verlauf Protokolle'!D188)</f>
      </c>
      <c r="O189" s="22">
        <f>IF($K189="","",'Verlauf Protokolle'!G188)</f>
      </c>
      <c r="P189" s="23">
        <f>IF($K189="","",'Verlauf Protokolle'!H188)</f>
      </c>
      <c r="Q189">
        <f>IF($K189="","",'Verlauf Protokolle'!I188)</f>
      </c>
      <c r="R189">
        <f>IF(Q189="期限超過","即時更新・是正対応",IF(Q189="期限切迫","更新準備・申請状況確認",""))</f>
      </c>
    </row>
    <row r="190">
      <c r="K190">
        <f>IF('Verlauf Protokolle'!A189="","","許認可")</f>
      </c>
      <c r="L190">
        <f>IF($K190="","",'Verlauf Protokolle'!A189)</f>
      </c>
      <c r="M190">
        <f>IF($K190="","",'Verlauf Protokolle'!B189)</f>
      </c>
      <c r="N190">
        <f>IF($K190="","",'Verlauf Protokolle'!D189)</f>
      </c>
      <c r="O190" s="22">
        <f>IF($K190="","",'Verlauf Protokolle'!G189)</f>
      </c>
      <c r="P190" s="23">
        <f>IF($K190="","",'Verlauf Protokolle'!H189)</f>
      </c>
      <c r="Q190">
        <f>IF($K190="","",'Verlauf Protokolle'!I189)</f>
      </c>
      <c r="R190">
        <f>IF(Q190="期限超過","即時更新・是正対応",IF(Q190="期限切迫","更新準備・申請状況確認",""))</f>
      </c>
    </row>
    <row r="191">
      <c r="K191">
        <f>IF('Verlauf Protokolle'!A190="","","許認可")</f>
      </c>
      <c r="L191">
        <f>IF($K191="","",'Verlauf Protokolle'!A190)</f>
      </c>
      <c r="M191">
        <f>IF($K191="","",'Verlauf Protokolle'!B190)</f>
      </c>
      <c r="N191">
        <f>IF($K191="","",'Verlauf Protokolle'!D190)</f>
      </c>
      <c r="O191" s="22">
        <f>IF($K191="","",'Verlauf Protokolle'!G190)</f>
      </c>
      <c r="P191" s="23">
        <f>IF($K191="","",'Verlauf Protokolle'!H190)</f>
      </c>
      <c r="Q191">
        <f>IF($K191="","",'Verlauf Protokolle'!I190)</f>
      </c>
      <c r="R191">
        <f>IF(Q191="期限超過","即時更新・是正対応",IF(Q191="期限切迫","更新準備・申請状況確認",""))</f>
      </c>
    </row>
    <row r="192">
      <c r="K192">
        <f>IF('Verlauf Protokolle'!A191="","","許認可")</f>
      </c>
      <c r="L192">
        <f>IF($K192="","",'Verlauf Protokolle'!A191)</f>
      </c>
      <c r="M192">
        <f>IF($K192="","",'Verlauf Protokolle'!B191)</f>
      </c>
      <c r="N192">
        <f>IF($K192="","",'Verlauf Protokolle'!D191)</f>
      </c>
      <c r="O192" s="22">
        <f>IF($K192="","",'Verlauf Protokolle'!G191)</f>
      </c>
      <c r="P192" s="23">
        <f>IF($K192="","",'Verlauf Protokolle'!H191)</f>
      </c>
      <c r="Q192">
        <f>IF($K192="","",'Verlauf Protokolle'!I191)</f>
      </c>
      <c r="R192">
        <f>IF(Q192="期限超過","即時更新・是正対応",IF(Q192="期限切迫","更新準備・申請状況確認",""))</f>
      </c>
    </row>
    <row r="193">
      <c r="K193">
        <f>IF('Verlauf Protokolle'!A192="","","許認可")</f>
      </c>
      <c r="L193">
        <f>IF($K193="","",'Verlauf Protokolle'!A192)</f>
      </c>
      <c r="M193">
        <f>IF($K193="","",'Verlauf Protokolle'!B192)</f>
      </c>
      <c r="N193">
        <f>IF($K193="","",'Verlauf Protokolle'!D192)</f>
      </c>
      <c r="O193" s="22">
        <f>IF($K193="","",'Verlauf Protokolle'!G192)</f>
      </c>
      <c r="P193" s="23">
        <f>IF($K193="","",'Verlauf Protokolle'!H192)</f>
      </c>
      <c r="Q193">
        <f>IF($K193="","",'Verlauf Protokolle'!I192)</f>
      </c>
      <c r="R193">
        <f>IF(Q193="期限超過","即時更新・是正対応",IF(Q193="期限切迫","更新準備・申請状況確認",""))</f>
      </c>
    </row>
    <row r="194">
      <c r="K194">
        <f>IF('Verlauf Protokolle'!A193="","","許認可")</f>
      </c>
      <c r="L194">
        <f>IF($K194="","",'Verlauf Protokolle'!A193)</f>
      </c>
      <c r="M194">
        <f>IF($K194="","",'Verlauf Protokolle'!B193)</f>
      </c>
      <c r="N194">
        <f>IF($K194="","",'Verlauf Protokolle'!D193)</f>
      </c>
      <c r="O194" s="22">
        <f>IF($K194="","",'Verlauf Protokolle'!G193)</f>
      </c>
      <c r="P194" s="23">
        <f>IF($K194="","",'Verlauf Protokolle'!H193)</f>
      </c>
      <c r="Q194">
        <f>IF($K194="","",'Verlauf Protokolle'!I193)</f>
      </c>
      <c r="R194">
        <f>IF(Q194="期限超過","即時更新・是正対応",IF(Q194="期限切迫","更新準備・申請状況確認",""))</f>
      </c>
    </row>
    <row r="195">
      <c r="K195">
        <f>IF('Verlauf Protokolle'!A194="","","許認可")</f>
      </c>
      <c r="L195">
        <f>IF($K195="","",'Verlauf Protokolle'!A194)</f>
      </c>
      <c r="M195">
        <f>IF($K195="","",'Verlauf Protokolle'!B194)</f>
      </c>
      <c r="N195">
        <f>IF($K195="","",'Verlauf Protokolle'!D194)</f>
      </c>
      <c r="O195" s="22">
        <f>IF($K195="","",'Verlauf Protokolle'!G194)</f>
      </c>
      <c r="P195" s="23">
        <f>IF($K195="","",'Verlauf Protokolle'!H194)</f>
      </c>
      <c r="Q195">
        <f>IF($K195="","",'Verlauf Protokolle'!I194)</f>
      </c>
      <c r="R195">
        <f>IF(Q195="期限超過","即時更新・是正対応",IF(Q195="期限切迫","更新準備・申請状況確認",""))</f>
      </c>
    </row>
    <row r="196">
      <c r="K196">
        <f>IF('Verlauf Protokolle'!A195="","","許認可")</f>
      </c>
      <c r="L196">
        <f>IF($K196="","",'Verlauf Protokolle'!A195)</f>
      </c>
      <c r="M196">
        <f>IF($K196="","",'Verlauf Protokolle'!B195)</f>
      </c>
      <c r="N196">
        <f>IF($K196="","",'Verlauf Protokolle'!D195)</f>
      </c>
      <c r="O196" s="22">
        <f>IF($K196="","",'Verlauf Protokolle'!G195)</f>
      </c>
      <c r="P196" s="23">
        <f>IF($K196="","",'Verlauf Protokolle'!H195)</f>
      </c>
      <c r="Q196">
        <f>IF($K196="","",'Verlauf Protokolle'!I195)</f>
      </c>
      <c r="R196">
        <f>IF(Q196="期限超過","即時更新・是正対応",IF(Q196="期限切迫","更新準備・申請状況確認",""))</f>
      </c>
    </row>
    <row r="197">
      <c r="K197">
        <f>IF('Verlauf Protokolle'!A196="","","許認可")</f>
      </c>
      <c r="L197">
        <f>IF($K197="","",'Verlauf Protokolle'!A196)</f>
      </c>
      <c r="M197">
        <f>IF($K197="","",'Verlauf Protokolle'!B196)</f>
      </c>
      <c r="N197">
        <f>IF($K197="","",'Verlauf Protokolle'!D196)</f>
      </c>
      <c r="O197" s="22">
        <f>IF($K197="","",'Verlauf Protokolle'!G196)</f>
      </c>
      <c r="P197" s="23">
        <f>IF($K197="","",'Verlauf Protokolle'!H196)</f>
      </c>
      <c r="Q197">
        <f>IF($K197="","",'Verlauf Protokolle'!I196)</f>
      </c>
      <c r="R197">
        <f>IF(Q197="期限超過","即時更新・是正対応",IF(Q197="期限切迫","更新準備・申請状況確認",""))</f>
      </c>
    </row>
    <row r="198">
      <c r="K198">
        <f>IF('Verlauf Protokolle'!A197="","","許認可")</f>
      </c>
      <c r="L198">
        <f>IF($K198="","",'Verlauf Protokolle'!A197)</f>
      </c>
      <c r="M198">
        <f>IF($K198="","",'Verlauf Protokolle'!B197)</f>
      </c>
      <c r="N198">
        <f>IF($K198="","",'Verlauf Protokolle'!D197)</f>
      </c>
      <c r="O198" s="22">
        <f>IF($K198="","",'Verlauf Protokolle'!G197)</f>
      </c>
      <c r="P198" s="23">
        <f>IF($K198="","",'Verlauf Protokolle'!H197)</f>
      </c>
      <c r="Q198">
        <f>IF($K198="","",'Verlauf Protokolle'!I197)</f>
      </c>
      <c r="R198">
        <f>IF(Q198="期限超過","即時更新・是正対応",IF(Q198="期限切迫","更新準備・申請状況確認",""))</f>
      </c>
    </row>
    <row r="199">
      <c r="K199">
        <f>IF('Verlauf Protokolle'!A198="","","許認可")</f>
      </c>
      <c r="L199">
        <f>IF($K199="","",'Verlauf Protokolle'!A198)</f>
      </c>
      <c r="M199">
        <f>IF($K199="","",'Verlauf Protokolle'!B198)</f>
      </c>
      <c r="N199">
        <f>IF($K199="","",'Verlauf Protokolle'!D198)</f>
      </c>
      <c r="O199" s="22">
        <f>IF($K199="","",'Verlauf Protokolle'!G198)</f>
      </c>
      <c r="P199" s="23">
        <f>IF($K199="","",'Verlauf Protokolle'!H198)</f>
      </c>
      <c r="Q199">
        <f>IF($K199="","",'Verlauf Protokolle'!I198)</f>
      </c>
      <c r="R199">
        <f>IF(Q199="期限超過","即時更新・是正対応",IF(Q199="期限切迫","更新準備・申請状況確認",""))</f>
      </c>
    </row>
    <row r="200">
      <c r="K200">
        <f>IF('Verlauf Protokolle'!A199="","","許認可")</f>
      </c>
      <c r="L200">
        <f>IF($K200="","",'Verlauf Protokolle'!A199)</f>
      </c>
      <c r="M200">
        <f>IF($K200="","",'Verlauf Protokolle'!B199)</f>
      </c>
      <c r="N200">
        <f>IF($K200="","",'Verlauf Protokolle'!D199)</f>
      </c>
      <c r="O200" s="22">
        <f>IF($K200="","",'Verlauf Protokolle'!G199)</f>
      </c>
      <c r="P200" s="23">
        <f>IF($K200="","",'Verlauf Protokolle'!H199)</f>
      </c>
      <c r="Q200">
        <f>IF($K200="","",'Verlauf Protokolle'!I199)</f>
      </c>
      <c r="R200">
        <f>IF(Q200="期限超過","即時更新・是正対応",IF(Q200="期限切迫","更新準備・申請状況確認",""))</f>
      </c>
    </row>
    <row r="201">
      <c r="K201">
        <f>IF('Verlauf Protokolle'!A200="","","許認可")</f>
      </c>
      <c r="L201">
        <f>IF($K201="","",'Verlauf Protokolle'!A200)</f>
      </c>
      <c r="M201">
        <f>IF($K201="","",'Verlauf Protokolle'!B200)</f>
      </c>
      <c r="N201">
        <f>IF($K201="","",'Verlauf Protokolle'!D200)</f>
      </c>
      <c r="O201" s="22">
        <f>IF($K201="","",'Verlauf Protokolle'!G200)</f>
      </c>
      <c r="P201" s="23">
        <f>IF($K201="","",'Verlauf Protokolle'!H200)</f>
      </c>
      <c r="Q201">
        <f>IF($K201="","",'Verlauf Protokolle'!I200)</f>
      </c>
      <c r="R201">
        <f>IF(Q201="期限超過","即時更新・是正対応",IF(Q201="期限切迫","更新準備・申請状況確認",""))</f>
      </c>
    </row>
    <row r="202">
      <c r="K202">
        <f>IF('Verlauf Protokolle'!A201="","","許認可")</f>
      </c>
      <c r="L202">
        <f>IF($K202="","",'Verlauf Protokolle'!A201)</f>
      </c>
      <c r="M202">
        <f>IF($K202="","",'Verlauf Protokolle'!B201)</f>
      </c>
      <c r="N202">
        <f>IF($K202="","",'Verlauf Protokolle'!D201)</f>
      </c>
      <c r="O202" s="22">
        <f>IF($K202="","",'Verlauf Protokolle'!G201)</f>
      </c>
      <c r="P202" s="23">
        <f>IF($K202="","",'Verlauf Protokolle'!H201)</f>
      </c>
      <c r="Q202">
        <f>IF($K202="","",'Verlauf Protokolle'!I201)</f>
      </c>
      <c r="R202">
        <f>IF(Q202="期限超過","即時更新・是正対応",IF(Q202="期限切迫","更新準備・申請状況確認",""))</f>
      </c>
    </row>
    <row r="203">
      <c r="K203">
        <f>IF('Verlauf Protokolle'!A202="","","許認可")</f>
      </c>
      <c r="L203">
        <f>IF($K203="","",'Verlauf Protokolle'!A202)</f>
      </c>
      <c r="M203">
        <f>IF($K203="","",'Verlauf Protokolle'!B202)</f>
      </c>
      <c r="N203">
        <f>IF($K203="","",'Verlauf Protokolle'!D202)</f>
      </c>
      <c r="O203" s="22">
        <f>IF($K203="","",'Verlauf Protokolle'!G202)</f>
      </c>
      <c r="P203" s="23">
        <f>IF($K203="","",'Verlauf Protokolle'!H202)</f>
      </c>
      <c r="Q203">
        <f>IF($K203="","",'Verlauf Protokolle'!I202)</f>
      </c>
      <c r="R203">
        <f>IF(Q203="期限超過","即時更新・是正対応",IF(Q203="期限切迫","更新準備・申請状況確認",""))</f>
      </c>
    </row>
    <row r="204">
      <c r="K204">
        <f>IF('Verlauf Protokolle'!A203="","","許認可")</f>
      </c>
      <c r="L204">
        <f>IF($K204="","",'Verlauf Protokolle'!A203)</f>
      </c>
      <c r="M204">
        <f>IF($K204="","",'Verlauf Protokolle'!B203)</f>
      </c>
      <c r="N204">
        <f>IF($K204="","",'Verlauf Protokolle'!D203)</f>
      </c>
      <c r="O204" s="22">
        <f>IF($K204="","",'Verlauf Protokolle'!G203)</f>
      </c>
      <c r="P204" s="23">
        <f>IF($K204="","",'Verlauf Protokolle'!H203)</f>
      </c>
      <c r="Q204">
        <f>IF($K204="","",'Verlauf Protokolle'!I203)</f>
      </c>
      <c r="R204">
        <f>IF(Q204="期限超過","即時更新・是正対応",IF(Q204="期限切迫","更新準備・申請状況確認",""))</f>
      </c>
    </row>
    <row r="205">
      <c r="K205">
        <f>IF('Verlauf Protokolle'!A204="","","許認可")</f>
      </c>
      <c r="L205">
        <f>IF($K205="","",'Verlauf Protokolle'!A204)</f>
      </c>
      <c r="M205">
        <f>IF($K205="","",'Verlauf Protokolle'!B204)</f>
      </c>
      <c r="N205">
        <f>IF($K205="","",'Verlauf Protokolle'!D204)</f>
      </c>
      <c r="O205" s="22">
        <f>IF($K205="","",'Verlauf Protokolle'!G204)</f>
      </c>
      <c r="P205" s="23">
        <f>IF($K205="","",'Verlauf Protokolle'!H204)</f>
      </c>
      <c r="Q205">
        <f>IF($K205="","",'Verlauf Protokolle'!I204)</f>
      </c>
      <c r="R205">
        <f>IF(Q205="期限超過","即時更新・是正対応",IF(Q205="期限切迫","更新準備・申請状況確認",""))</f>
      </c>
    </row>
    <row r="206">
      <c r="K206">
        <f>IF('Verlauf Protokolle'!A205="","","許認可")</f>
      </c>
      <c r="L206">
        <f>IF($K206="","",'Verlauf Protokolle'!A205)</f>
      </c>
      <c r="M206">
        <f>IF($K206="","",'Verlauf Protokolle'!B205)</f>
      </c>
      <c r="N206">
        <f>IF($K206="","",'Verlauf Protokolle'!D205)</f>
      </c>
      <c r="O206" s="22">
        <f>IF($K206="","",'Verlauf Protokolle'!G205)</f>
      </c>
      <c r="P206" s="23">
        <f>IF($K206="","",'Verlauf Protokolle'!H205)</f>
      </c>
      <c r="Q206">
        <f>IF($K206="","",'Verlauf Protokolle'!I205)</f>
      </c>
      <c r="R206">
        <f>IF(Q206="期限超過","即時更新・是正対応",IF(Q206="期限切迫","更新準備・申請状況確認",""))</f>
      </c>
    </row>
    <row r="207">
      <c r="K207">
        <f>IF('Verlauf Protokolle'!A6="","","法令義務")</f>
      </c>
      <c r="L207">
        <f>IF($K207="","",'Verlauf Protokolle'!A6)</f>
      </c>
      <c r="M207">
        <f>IF($K207="","",'Verlauf Protokolle'!C6)</f>
      </c>
      <c r="N207">
        <f>IF($K207="","","全社/EHS")</f>
      </c>
      <c r="O207" s="22">
        <f>IF($K207="","",'Verlauf Protokolle'!F6)</f>
      </c>
      <c r="P207" s="23">
        <f>IF($K207="","",'Verlauf Protokolle'!G6)</f>
      </c>
      <c r="Q207">
        <f>IF($K207="","",'Verlauf Protokolle'!H6)</f>
      </c>
      <c r="R207">
        <f>IF(Q207="期限超過","即時更新・是正対応",IF(Q207="期限切迫","実施準備・主管部署確認",""))</f>
      </c>
    </row>
    <row r="208">
      <c r="K208">
        <f>IF('Verlauf Protokolle'!A7="","","法令義務")</f>
      </c>
      <c r="L208">
        <f>IF($K208="","",'Verlauf Protokolle'!A7)</f>
      </c>
      <c r="M208">
        <f>IF($K208="","",'Verlauf Protokolle'!C7)</f>
      </c>
      <c r="N208">
        <f>IF($K208="","","全社/EHS")</f>
      </c>
      <c r="O208" s="22">
        <f>IF($K208="","",'Verlauf Protokolle'!F7)</f>
      </c>
      <c r="P208" s="23">
        <f>IF($K208="","",'Verlauf Protokolle'!G7)</f>
      </c>
      <c r="Q208">
        <f>IF($K208="","",'Verlauf Protokolle'!H7)</f>
      </c>
      <c r="R208">
        <f>IF(Q208="期限超過","即時更新・是正対応",IF(Q208="期限切迫","実施準備・主管部署確認",""))</f>
      </c>
    </row>
    <row r="209">
      <c r="K209">
        <f>IF('Verlauf Protokolle'!A8="","","法令義務")</f>
      </c>
      <c r="L209">
        <f>IF($K209="","",'Verlauf Protokolle'!A8)</f>
      </c>
      <c r="M209">
        <f>IF($K209="","",'Verlauf Protokolle'!C8)</f>
      </c>
      <c r="N209">
        <f>IF($K209="","","全社/EHS")</f>
      </c>
      <c r="O209" s="22">
        <f>IF($K209="","",'Verlauf Protokolle'!F8)</f>
      </c>
      <c r="P209" s="23">
        <f>IF($K209="","",'Verlauf Protokolle'!G8)</f>
      </c>
      <c r="Q209">
        <f>IF($K209="","",'Verlauf Protokolle'!H8)</f>
      </c>
      <c r="R209">
        <f>IF(Q209="期限超過","即時更新・是正対応",IF(Q209="期限切迫","実施準備・主管部署確認",""))</f>
      </c>
    </row>
    <row r="210">
      <c r="K210">
        <f>IF('Verlauf Protokolle'!A9="","","法令義務")</f>
      </c>
      <c r="L210">
        <f>IF($K210="","",'Verlauf Protokolle'!A9)</f>
      </c>
      <c r="M210">
        <f>IF($K210="","",'Verlauf Protokolle'!C9)</f>
      </c>
      <c r="N210">
        <f>IF($K210="","","全社/EHS")</f>
      </c>
      <c r="O210" s="22">
        <f>IF($K210="","",'Verlauf Protokolle'!F9)</f>
      </c>
      <c r="P210" s="23">
        <f>IF($K210="","",'Verlauf Protokolle'!G9)</f>
      </c>
      <c r="Q210">
        <f>IF($K210="","",'Verlauf Protokolle'!H9)</f>
      </c>
      <c r="R210">
        <f>IF(Q210="期限超過","即時更新・是正対応",IF(Q210="期限切迫","実施準備・主管部署確認",""))</f>
      </c>
    </row>
    <row r="211">
      <c r="K211">
        <f>IF('Verlauf Protokolle'!A10="","","法令義務")</f>
      </c>
      <c r="L211">
        <f>IF($K211="","",'Verlauf Protokolle'!A10)</f>
      </c>
      <c r="M211">
        <f>IF($K211="","",'Verlauf Protokolle'!C10)</f>
      </c>
      <c r="N211">
        <f>IF($K211="","","全社/EHS")</f>
      </c>
      <c r="O211" s="22">
        <f>IF($K211="","",'Verlauf Protokolle'!F10)</f>
      </c>
      <c r="P211" s="23">
        <f>IF($K211="","",'Verlauf Protokolle'!G10)</f>
      </c>
      <c r="Q211">
        <f>IF($K211="","",'Verlauf Protokolle'!H10)</f>
      </c>
      <c r="R211">
        <f>IF(Q211="期限超過","即時更新・是正対応",IF(Q211="期限切迫","実施準備・主管部署確認",""))</f>
      </c>
    </row>
    <row r="212">
      <c r="K212">
        <f>IF('Verlauf Protokolle'!A11="","","法令義務")</f>
      </c>
      <c r="L212">
        <f>IF($K212="","",'Verlauf Protokolle'!A11)</f>
      </c>
      <c r="M212">
        <f>IF($K212="","",'Verlauf Protokolle'!C11)</f>
      </c>
      <c r="N212">
        <f>IF($K212="","","全社/EHS")</f>
      </c>
      <c r="O212" s="22">
        <f>IF($K212="","",'Verlauf Protokolle'!F11)</f>
      </c>
      <c r="P212" s="23">
        <f>IF($K212="","",'Verlauf Protokolle'!G11)</f>
      </c>
      <c r="Q212">
        <f>IF($K212="","",'Verlauf Protokolle'!H11)</f>
      </c>
      <c r="R212">
        <f>IF(Q212="期限超過","即時更新・是正対応",IF(Q212="期限切迫","実施準備・主管部署確認",""))</f>
      </c>
    </row>
    <row r="213">
      <c r="K213">
        <f>IF('Verlauf Protokolle'!A12="","","法令義務")</f>
      </c>
      <c r="L213">
        <f>IF($K213="","",'Verlauf Protokolle'!A12)</f>
      </c>
      <c r="M213">
        <f>IF($K213="","",'Verlauf Protokolle'!C12)</f>
      </c>
      <c r="N213">
        <f>IF($K213="","","全社/EHS")</f>
      </c>
      <c r="O213" s="22">
        <f>IF($K213="","",'Verlauf Protokolle'!F12)</f>
      </c>
      <c r="P213" s="23">
        <f>IF($K213="","",'Verlauf Protokolle'!G12)</f>
      </c>
      <c r="Q213">
        <f>IF($K213="","",'Verlauf Protokolle'!H12)</f>
      </c>
      <c r="R213">
        <f>IF(Q213="期限超過","即時更新・是正対応",IF(Q213="期限切迫","実施準備・主管部署確認",""))</f>
      </c>
    </row>
    <row r="214">
      <c r="K214">
        <f>IF('Verlauf Protokolle'!A13="","","法令義務")</f>
      </c>
      <c r="L214">
        <f>IF($K214="","",'Verlauf Protokolle'!A13)</f>
      </c>
      <c r="M214">
        <f>IF($K214="","",'Verlauf Protokolle'!C13)</f>
      </c>
      <c r="N214">
        <f>IF($K214="","","全社/EHS")</f>
      </c>
      <c r="O214" s="22">
        <f>IF($K214="","",'Verlauf Protokolle'!F13)</f>
      </c>
      <c r="P214" s="23">
        <f>IF($K214="","",'Verlauf Protokolle'!G13)</f>
      </c>
      <c r="Q214">
        <f>IF($K214="","",'Verlauf Protokolle'!H13)</f>
      </c>
      <c r="R214">
        <f>IF(Q214="期限超過","即時更新・是正対応",IF(Q214="期限切迫","実施準備・主管部署確認",""))</f>
      </c>
    </row>
    <row r="215">
      <c r="K215">
        <f>IF('Verlauf Protokolle'!A14="","","法令義務")</f>
      </c>
      <c r="L215">
        <f>IF($K215="","",'Verlauf Protokolle'!A14)</f>
      </c>
      <c r="M215">
        <f>IF($K215="","",'Verlauf Protokolle'!C14)</f>
      </c>
      <c r="N215">
        <f>IF($K215="","","全社/EHS")</f>
      </c>
      <c r="O215" s="22">
        <f>IF($K215="","",'Verlauf Protokolle'!F14)</f>
      </c>
      <c r="P215" s="23">
        <f>IF($K215="","",'Verlauf Protokolle'!G14)</f>
      </c>
      <c r="Q215">
        <f>IF($K215="","",'Verlauf Protokolle'!H14)</f>
      </c>
      <c r="R215">
        <f>IF(Q215="期限超過","即時更新・是正対応",IF(Q215="期限切迫","実施準備・主管部署確認",""))</f>
      </c>
    </row>
    <row r="216">
      <c r="K216">
        <f>IF('Verlauf Protokolle'!A15="","","法令義務")</f>
      </c>
      <c r="L216">
        <f>IF($K216="","",'Verlauf Protokolle'!A15)</f>
      </c>
      <c r="M216">
        <f>IF($K216="","",'Verlauf Protokolle'!C15)</f>
      </c>
      <c r="N216">
        <f>IF($K216="","","全社/EHS")</f>
      </c>
      <c r="O216" s="22">
        <f>IF($K216="","",'Verlauf Protokolle'!F15)</f>
      </c>
      <c r="P216" s="23">
        <f>IF($K216="","",'Verlauf Protokolle'!G15)</f>
      </c>
      <c r="Q216">
        <f>IF($K216="","",'Verlauf Protokolle'!H15)</f>
      </c>
      <c r="R216">
        <f>IF(Q216="期限超過","即時更新・是正対応",IF(Q216="期限切迫","実施準備・主管部署確認",""))</f>
      </c>
    </row>
    <row r="217">
      <c r="K217">
        <f>IF('Verlauf Protokolle'!A16="","","法令義務")</f>
      </c>
      <c r="L217">
        <f>IF($K217="","",'Verlauf Protokolle'!A16)</f>
      </c>
      <c r="M217">
        <f>IF($K217="","",'Verlauf Protokolle'!C16)</f>
      </c>
      <c r="N217">
        <f>IF($K217="","","全社/EHS")</f>
      </c>
      <c r="O217" s="22">
        <f>IF($K217="","",'Verlauf Protokolle'!F16)</f>
      </c>
      <c r="P217" s="23">
        <f>IF($K217="","",'Verlauf Protokolle'!G16)</f>
      </c>
      <c r="Q217">
        <f>IF($K217="","",'Verlauf Protokolle'!H16)</f>
      </c>
      <c r="R217">
        <f>IF(Q217="期限超過","即時更新・是正対応",IF(Q217="期限切迫","実施準備・主管部署確認",""))</f>
      </c>
    </row>
    <row r="218">
      <c r="K218">
        <f>IF('Verlauf Protokolle'!A17="","","法令義務")</f>
      </c>
      <c r="L218">
        <f>IF($K218="","",'Verlauf Protokolle'!A17)</f>
      </c>
      <c r="M218">
        <f>IF($K218="","",'Verlauf Protokolle'!C17)</f>
      </c>
      <c r="N218">
        <f>IF($K218="","","全社/EHS")</f>
      </c>
      <c r="O218" s="22">
        <f>IF($K218="","",'Verlauf Protokolle'!F17)</f>
      </c>
      <c r="P218" s="23">
        <f>IF($K218="","",'Verlauf Protokolle'!G17)</f>
      </c>
      <c r="Q218">
        <f>IF($K218="","",'Verlauf Protokolle'!H17)</f>
      </c>
      <c r="R218">
        <f>IF(Q218="期限超過","即時更新・是正対応",IF(Q218="期限切迫","実施準備・主管部署確認",""))</f>
      </c>
    </row>
    <row r="219">
      <c r="K219">
        <f>IF('Verlauf Protokolle'!A18="","","法令義務")</f>
      </c>
      <c r="L219">
        <f>IF($K219="","",'Verlauf Protokolle'!A18)</f>
      </c>
      <c r="M219">
        <f>IF($K219="","",'Verlauf Protokolle'!C18)</f>
      </c>
      <c r="N219">
        <f>IF($K219="","","全社/EHS")</f>
      </c>
      <c r="O219" s="22">
        <f>IF($K219="","",'Verlauf Protokolle'!F18)</f>
      </c>
      <c r="P219" s="23">
        <f>IF($K219="","",'Verlauf Protokolle'!G18)</f>
      </c>
      <c r="Q219">
        <f>IF($K219="","",'Verlauf Protokolle'!H18)</f>
      </c>
      <c r="R219">
        <f>IF(Q219="期限超過","即時更新・是正対応",IF(Q219="期限切迫","実施準備・主管部署確認",""))</f>
      </c>
    </row>
    <row r="220">
      <c r="K220">
        <f>IF('Verlauf Protokolle'!A19="","","法令義務")</f>
      </c>
      <c r="L220">
        <f>IF($K220="","",'Verlauf Protokolle'!A19)</f>
      </c>
      <c r="M220">
        <f>IF($K220="","",'Verlauf Protokolle'!C19)</f>
      </c>
      <c r="N220">
        <f>IF($K220="","","全社/EHS")</f>
      </c>
      <c r="O220" s="22">
        <f>IF($K220="","",'Verlauf Protokolle'!F19)</f>
      </c>
      <c r="P220" s="23">
        <f>IF($K220="","",'Verlauf Protokolle'!G19)</f>
      </c>
      <c r="Q220">
        <f>IF($K220="","",'Verlauf Protokolle'!H19)</f>
      </c>
      <c r="R220">
        <f>IF(Q220="期限超過","即時更新・是正対応",IF(Q220="期限切迫","実施準備・主管部署確認",""))</f>
      </c>
    </row>
    <row r="221">
      <c r="K221">
        <f>IF('Verlauf Protokolle'!A20="","","法令義務")</f>
      </c>
      <c r="L221">
        <f>IF($K221="","",'Verlauf Protokolle'!A20)</f>
      </c>
      <c r="M221">
        <f>IF($K221="","",'Verlauf Protokolle'!C20)</f>
      </c>
      <c r="N221">
        <f>IF($K221="","","全社/EHS")</f>
      </c>
      <c r="O221" s="22">
        <f>IF($K221="","",'Verlauf Protokolle'!F20)</f>
      </c>
      <c r="P221" s="23">
        <f>IF($K221="","",'Verlauf Protokolle'!G20)</f>
      </c>
      <c r="Q221">
        <f>IF($K221="","",'Verlauf Protokolle'!H20)</f>
      </c>
      <c r="R221">
        <f>IF(Q221="期限超過","即時更新・是正対応",IF(Q221="期限切迫","実施準備・主管部署確認",""))</f>
      </c>
    </row>
    <row r="222">
      <c r="K222">
        <f>IF('Verlauf Protokolle'!A21="","","法令義務")</f>
      </c>
      <c r="L222">
        <f>IF($K222="","",'Verlauf Protokolle'!A21)</f>
      </c>
      <c r="M222">
        <f>IF($K222="","",'Verlauf Protokolle'!C21)</f>
      </c>
      <c r="N222">
        <f>IF($K222="","","全社/EHS")</f>
      </c>
      <c r="O222" s="22">
        <f>IF($K222="","",'Verlauf Protokolle'!F21)</f>
      </c>
      <c r="P222" s="23">
        <f>IF($K222="","",'Verlauf Protokolle'!G21)</f>
      </c>
      <c r="Q222">
        <f>IF($K222="","",'Verlauf Protokolle'!H21)</f>
      </c>
      <c r="R222">
        <f>IF(Q222="期限超過","即時更新・是正対応",IF(Q222="期限切迫","実施準備・主管部署確認",""))</f>
      </c>
    </row>
    <row r="223">
      <c r="K223">
        <f>IF('Verlauf Protokolle'!A22="","","法令義務")</f>
      </c>
      <c r="L223">
        <f>IF($K223="","",'Verlauf Protokolle'!A22)</f>
      </c>
      <c r="M223">
        <f>IF($K223="","",'Verlauf Protokolle'!C22)</f>
      </c>
      <c r="N223">
        <f>IF($K223="","","全社/EHS")</f>
      </c>
      <c r="O223" s="22">
        <f>IF($K223="","",'Verlauf Protokolle'!F22)</f>
      </c>
      <c r="P223" s="23">
        <f>IF($K223="","",'Verlauf Protokolle'!G22)</f>
      </c>
      <c r="Q223">
        <f>IF($K223="","",'Verlauf Protokolle'!H22)</f>
      </c>
      <c r="R223">
        <f>IF(Q223="期限超過","即時更新・是正対応",IF(Q223="期限切迫","実施準備・主管部署確認",""))</f>
      </c>
    </row>
    <row r="224">
      <c r="K224">
        <f>IF('Verlauf Protokolle'!A23="","","法令義務")</f>
      </c>
      <c r="L224">
        <f>IF($K224="","",'Verlauf Protokolle'!A23)</f>
      </c>
      <c r="M224">
        <f>IF($K224="","",'Verlauf Protokolle'!C23)</f>
      </c>
      <c r="N224">
        <f>IF($K224="","","全社/EHS")</f>
      </c>
      <c r="O224" s="22">
        <f>IF($K224="","",'Verlauf Protokolle'!F23)</f>
      </c>
      <c r="P224" s="23">
        <f>IF($K224="","",'Verlauf Protokolle'!G23)</f>
      </c>
      <c r="Q224">
        <f>IF($K224="","",'Verlauf Protokolle'!H23)</f>
      </c>
      <c r="R224">
        <f>IF(Q224="期限超過","即時更新・是正対応",IF(Q224="期限切迫","実施準備・主管部署確認",""))</f>
      </c>
    </row>
    <row r="225">
      <c r="K225">
        <f>IF('Verlauf Protokolle'!A24="","","法令義務")</f>
      </c>
      <c r="L225">
        <f>IF($K225="","",'Verlauf Protokolle'!A24)</f>
      </c>
      <c r="M225">
        <f>IF($K225="","",'Verlauf Protokolle'!C24)</f>
      </c>
      <c r="N225">
        <f>IF($K225="","","全社/EHS")</f>
      </c>
      <c r="O225" s="22">
        <f>IF($K225="","",'Verlauf Protokolle'!F24)</f>
      </c>
      <c r="P225" s="23">
        <f>IF($K225="","",'Verlauf Protokolle'!G24)</f>
      </c>
      <c r="Q225">
        <f>IF($K225="","",'Verlauf Protokolle'!H24)</f>
      </c>
      <c r="R225">
        <f>IF(Q225="期限超過","即時更新・是正対応",IF(Q225="期限切迫","実施準備・主管部署確認",""))</f>
      </c>
    </row>
    <row r="226">
      <c r="K226">
        <f>IF('Verlauf Protokolle'!A25="","","法令義務")</f>
      </c>
      <c r="L226">
        <f>IF($K226="","",'Verlauf Protokolle'!A25)</f>
      </c>
      <c r="M226">
        <f>IF($K226="","",'Verlauf Protokolle'!C25)</f>
      </c>
      <c r="N226">
        <f>IF($K226="","","全社/EHS")</f>
      </c>
      <c r="O226" s="22">
        <f>IF($K226="","",'Verlauf Protokolle'!F25)</f>
      </c>
      <c r="P226" s="23">
        <f>IF($K226="","",'Verlauf Protokolle'!G25)</f>
      </c>
      <c r="Q226">
        <f>IF($K226="","",'Verlauf Protokolle'!H25)</f>
      </c>
      <c r="R226">
        <f>IF(Q226="期限超過","即時更新・是正対応",IF(Q226="期限切迫","実施準備・主管部署確認",""))</f>
      </c>
    </row>
    <row r="227">
      <c r="K227">
        <f>IF('Verlauf Protokolle'!A26="","","法令義務")</f>
      </c>
      <c r="L227">
        <f>IF($K227="","",'Verlauf Protokolle'!A26)</f>
      </c>
      <c r="M227">
        <f>IF($K227="","",'Verlauf Protokolle'!C26)</f>
      </c>
      <c r="N227">
        <f>IF($K227="","","全社/EHS")</f>
      </c>
      <c r="O227" s="22">
        <f>IF($K227="","",'Verlauf Protokolle'!F26)</f>
      </c>
      <c r="P227" s="23">
        <f>IF($K227="","",'Verlauf Protokolle'!G26)</f>
      </c>
      <c r="Q227">
        <f>IF($K227="","",'Verlauf Protokolle'!H26)</f>
      </c>
      <c r="R227">
        <f>IF(Q227="期限超過","即時更新・是正対応",IF(Q227="期限切迫","実施準備・主管部署確認",""))</f>
      </c>
    </row>
    <row r="228">
      <c r="K228">
        <f>IF('Verlauf Protokolle'!A27="","","法令義務")</f>
      </c>
      <c r="L228">
        <f>IF($K228="","",'Verlauf Protokolle'!A27)</f>
      </c>
      <c r="M228">
        <f>IF($K228="","",'Verlauf Protokolle'!C27)</f>
      </c>
      <c r="N228">
        <f>IF($K228="","","全社/EHS")</f>
      </c>
      <c r="O228" s="22">
        <f>IF($K228="","",'Verlauf Protokolle'!F27)</f>
      </c>
      <c r="P228" s="23">
        <f>IF($K228="","",'Verlauf Protokolle'!G27)</f>
      </c>
      <c r="Q228">
        <f>IF($K228="","",'Verlauf Protokolle'!H27)</f>
      </c>
      <c r="R228">
        <f>IF(Q228="期限超過","即時更新・是正対応",IF(Q228="期限切迫","実施準備・主管部署確認",""))</f>
      </c>
    </row>
    <row r="229">
      <c r="K229">
        <f>IF('Verlauf Protokolle'!A28="","","法令義務")</f>
      </c>
      <c r="L229">
        <f>IF($K229="","",'Verlauf Protokolle'!A28)</f>
      </c>
      <c r="M229">
        <f>IF($K229="","",'Verlauf Protokolle'!C28)</f>
      </c>
      <c r="N229">
        <f>IF($K229="","","全社/EHS")</f>
      </c>
      <c r="O229" s="22">
        <f>IF($K229="","",'Verlauf Protokolle'!F28)</f>
      </c>
      <c r="P229" s="23">
        <f>IF($K229="","",'Verlauf Protokolle'!G28)</f>
      </c>
      <c r="Q229">
        <f>IF($K229="","",'Verlauf Protokolle'!H28)</f>
      </c>
      <c r="R229">
        <f>IF(Q229="期限超過","即時更新・是正対応",IF(Q229="期限切迫","実施準備・主管部署確認",""))</f>
      </c>
    </row>
    <row r="230">
      <c r="K230">
        <f>IF('Verlauf Protokolle'!A29="","","法令義務")</f>
      </c>
      <c r="L230">
        <f>IF($K230="","",'Verlauf Protokolle'!A29)</f>
      </c>
      <c r="M230">
        <f>IF($K230="","",'Verlauf Protokolle'!C29)</f>
      </c>
      <c r="N230">
        <f>IF($K230="","","全社/EHS")</f>
      </c>
      <c r="O230" s="22">
        <f>IF($K230="","",'Verlauf Protokolle'!F29)</f>
      </c>
      <c r="P230" s="23">
        <f>IF($K230="","",'Verlauf Protokolle'!G29)</f>
      </c>
      <c r="Q230">
        <f>IF($K230="","",'Verlauf Protokolle'!H29)</f>
      </c>
      <c r="R230">
        <f>IF(Q230="期限超過","即時更新・是正対応",IF(Q230="期限切迫","実施準備・主管部署確認",""))</f>
      </c>
    </row>
    <row r="231">
      <c r="K231">
        <f>IF('Verlauf Protokolle'!A30="","","法令義務")</f>
      </c>
      <c r="L231">
        <f>IF($K231="","",'Verlauf Protokolle'!A30)</f>
      </c>
      <c r="M231">
        <f>IF($K231="","",'Verlauf Protokolle'!C30)</f>
      </c>
      <c r="N231">
        <f>IF($K231="","","全社/EHS")</f>
      </c>
      <c r="O231" s="22">
        <f>IF($K231="","",'Verlauf Protokolle'!F30)</f>
      </c>
      <c r="P231" s="23">
        <f>IF($K231="","",'Verlauf Protokolle'!G30)</f>
      </c>
      <c r="Q231">
        <f>IF($K231="","",'Verlauf Protokolle'!H30)</f>
      </c>
      <c r="R231">
        <f>IF(Q231="期限超過","即時更新・是正対応",IF(Q231="期限切迫","実施準備・主管部署確認",""))</f>
      </c>
    </row>
    <row r="232">
      <c r="K232">
        <f>IF('Verlauf Protokolle'!A31="","","法令義務")</f>
      </c>
      <c r="L232">
        <f>IF($K232="","",'Verlauf Protokolle'!A31)</f>
      </c>
      <c r="M232">
        <f>IF($K232="","",'Verlauf Protokolle'!C31)</f>
      </c>
      <c r="N232">
        <f>IF($K232="","","全社/EHS")</f>
      </c>
      <c r="O232" s="22">
        <f>IF($K232="","",'Verlauf Protokolle'!F31)</f>
      </c>
      <c r="P232" s="23">
        <f>IF($K232="","",'Verlauf Protokolle'!G31)</f>
      </c>
      <c r="Q232">
        <f>IF($K232="","",'Verlauf Protokolle'!H31)</f>
      </c>
      <c r="R232">
        <f>IF(Q232="期限超過","即時更新・是正対応",IF(Q232="期限切迫","実施準備・主管部署確認",""))</f>
      </c>
    </row>
    <row r="233">
      <c r="K233">
        <f>IF('Verlauf Protokolle'!A32="","","法令義務")</f>
      </c>
      <c r="L233">
        <f>IF($K233="","",'Verlauf Protokolle'!A32)</f>
      </c>
      <c r="M233">
        <f>IF($K233="","",'Verlauf Protokolle'!C32)</f>
      </c>
      <c r="N233">
        <f>IF($K233="","","全社/EHS")</f>
      </c>
      <c r="O233" s="22">
        <f>IF($K233="","",'Verlauf Protokolle'!F32)</f>
      </c>
      <c r="P233" s="23">
        <f>IF($K233="","",'Verlauf Protokolle'!G32)</f>
      </c>
      <c r="Q233">
        <f>IF($K233="","",'Verlauf Protokolle'!H32)</f>
      </c>
      <c r="R233">
        <f>IF(Q233="期限超過","即時更新・是正対応",IF(Q233="期限切迫","実施準備・主管部署確認",""))</f>
      </c>
    </row>
    <row r="234">
      <c r="K234">
        <f>IF('Verlauf Protokolle'!A33="","","法令義務")</f>
      </c>
      <c r="L234">
        <f>IF($K234="","",'Verlauf Protokolle'!A33)</f>
      </c>
      <c r="M234">
        <f>IF($K234="","",'Verlauf Protokolle'!C33)</f>
      </c>
      <c r="N234">
        <f>IF($K234="","","全社/EHS")</f>
      </c>
      <c r="O234" s="22">
        <f>IF($K234="","",'Verlauf Protokolle'!F33)</f>
      </c>
      <c r="P234" s="23">
        <f>IF($K234="","",'Verlauf Protokolle'!G33)</f>
      </c>
      <c r="Q234">
        <f>IF($K234="","",'Verlauf Protokolle'!H33)</f>
      </c>
      <c r="R234">
        <f>IF(Q234="期限超過","即時更新・是正対応",IF(Q234="期限切迫","実施準備・主管部署確認",""))</f>
      </c>
    </row>
    <row r="235">
      <c r="K235">
        <f>IF('Verlauf Protokolle'!A34="","","法令義務")</f>
      </c>
      <c r="L235">
        <f>IF($K235="","",'Verlauf Protokolle'!A34)</f>
      </c>
      <c r="M235">
        <f>IF($K235="","",'Verlauf Protokolle'!C34)</f>
      </c>
      <c r="N235">
        <f>IF($K235="","","全社/EHS")</f>
      </c>
      <c r="O235" s="22">
        <f>IF($K235="","",'Verlauf Protokolle'!F34)</f>
      </c>
      <c r="P235" s="23">
        <f>IF($K235="","",'Verlauf Protokolle'!G34)</f>
      </c>
      <c r="Q235">
        <f>IF($K235="","",'Verlauf Protokolle'!H34)</f>
      </c>
      <c r="R235">
        <f>IF(Q235="期限超過","即時更新・是正対応",IF(Q235="期限切迫","実施準備・主管部署確認",""))</f>
      </c>
    </row>
    <row r="236">
      <c r="K236">
        <f>IF('Verlauf Protokolle'!A35="","","法令義務")</f>
      </c>
      <c r="L236">
        <f>IF($K236="","",'Verlauf Protokolle'!A35)</f>
      </c>
      <c r="M236">
        <f>IF($K236="","",'Verlauf Protokolle'!C35)</f>
      </c>
      <c r="N236">
        <f>IF($K236="","","全社/EHS")</f>
      </c>
      <c r="O236" s="22">
        <f>IF($K236="","",'Verlauf Protokolle'!F35)</f>
      </c>
      <c r="P236" s="23">
        <f>IF($K236="","",'Verlauf Protokolle'!G35)</f>
      </c>
      <c r="Q236">
        <f>IF($K236="","",'Verlauf Protokolle'!H35)</f>
      </c>
      <c r="R236">
        <f>IF(Q236="期限超過","即時更新・是正対応",IF(Q236="期限切迫","実施準備・主管部署確認",""))</f>
      </c>
    </row>
    <row r="237">
      <c r="K237">
        <f>IF('Verlauf Protokolle'!A36="","","法令義務")</f>
      </c>
      <c r="L237">
        <f>IF($K237="","",'Verlauf Protokolle'!A36)</f>
      </c>
      <c r="M237">
        <f>IF($K237="","",'Verlauf Protokolle'!C36)</f>
      </c>
      <c r="N237">
        <f>IF($K237="","","全社/EHS")</f>
      </c>
      <c r="O237" s="22">
        <f>IF($K237="","",'Verlauf Protokolle'!F36)</f>
      </c>
      <c r="P237" s="23">
        <f>IF($K237="","",'Verlauf Protokolle'!G36)</f>
      </c>
      <c r="Q237">
        <f>IF($K237="","",'Verlauf Protokolle'!H36)</f>
      </c>
      <c r="R237">
        <f>IF(Q237="期限超過","即時更新・是正対応",IF(Q237="期限切迫","実施準備・主管部署確認",""))</f>
      </c>
    </row>
    <row r="238">
      <c r="K238">
        <f>IF('Verlauf Protokolle'!A37="","","法令義務")</f>
      </c>
      <c r="L238">
        <f>IF($K238="","",'Verlauf Protokolle'!A37)</f>
      </c>
      <c r="M238">
        <f>IF($K238="","",'Verlauf Protokolle'!C37)</f>
      </c>
      <c r="N238">
        <f>IF($K238="","","全社/EHS")</f>
      </c>
      <c r="O238" s="22">
        <f>IF($K238="","",'Verlauf Protokolle'!F37)</f>
      </c>
      <c r="P238" s="23">
        <f>IF($K238="","",'Verlauf Protokolle'!G37)</f>
      </c>
      <c r="Q238">
        <f>IF($K238="","",'Verlauf Protokolle'!H37)</f>
      </c>
      <c r="R238">
        <f>IF(Q238="期限超過","即時更新・是正対応",IF(Q238="期限切迫","実施準備・主管部署確認",""))</f>
      </c>
    </row>
    <row r="239">
      <c r="K239">
        <f>IF('Verlauf Protokolle'!A38="","","法令義務")</f>
      </c>
      <c r="L239">
        <f>IF($K239="","",'Verlauf Protokolle'!A38)</f>
      </c>
      <c r="M239">
        <f>IF($K239="","",'Verlauf Protokolle'!C38)</f>
      </c>
      <c r="N239">
        <f>IF($K239="","","全社/EHS")</f>
      </c>
      <c r="O239" s="22">
        <f>IF($K239="","",'Verlauf Protokolle'!F38)</f>
      </c>
      <c r="P239" s="23">
        <f>IF($K239="","",'Verlauf Protokolle'!G38)</f>
      </c>
      <c r="Q239">
        <f>IF($K239="","",'Verlauf Protokolle'!H38)</f>
      </c>
      <c r="R239">
        <f>IF(Q239="期限超過","即時更新・是正対応",IF(Q239="期限切迫","実施準備・主管部署確認",""))</f>
      </c>
    </row>
    <row r="240">
      <c r="K240">
        <f>IF('Verlauf Protokolle'!A39="","","法令義務")</f>
      </c>
      <c r="L240">
        <f>IF($K240="","",'Verlauf Protokolle'!A39)</f>
      </c>
      <c r="M240">
        <f>IF($K240="","",'Verlauf Protokolle'!C39)</f>
      </c>
      <c r="N240">
        <f>IF($K240="","","全社/EHS")</f>
      </c>
      <c r="O240" s="22">
        <f>IF($K240="","",'Verlauf Protokolle'!F39)</f>
      </c>
      <c r="P240" s="23">
        <f>IF($K240="","",'Verlauf Protokolle'!G39)</f>
      </c>
      <c r="Q240">
        <f>IF($K240="","",'Verlauf Protokolle'!H39)</f>
      </c>
      <c r="R240">
        <f>IF(Q240="期限超過","即時更新・是正対応",IF(Q240="期限切迫","実施準備・主管部署確認",""))</f>
      </c>
    </row>
    <row r="241">
      <c r="K241">
        <f>IF('Verlauf Protokolle'!A40="","","法令義務")</f>
      </c>
      <c r="L241">
        <f>IF($K241="","",'Verlauf Protokolle'!A40)</f>
      </c>
      <c r="M241">
        <f>IF($K241="","",'Verlauf Protokolle'!C40)</f>
      </c>
      <c r="N241">
        <f>IF($K241="","","全社/EHS")</f>
      </c>
      <c r="O241" s="22">
        <f>IF($K241="","",'Verlauf Protokolle'!F40)</f>
      </c>
      <c r="P241" s="23">
        <f>IF($K241="","",'Verlauf Protokolle'!G40)</f>
      </c>
      <c r="Q241">
        <f>IF($K241="","",'Verlauf Protokolle'!H40)</f>
      </c>
      <c r="R241">
        <f>IF(Q241="期限超過","即時更新・是正対応",IF(Q241="期限切迫","実施準備・主管部署確認",""))</f>
      </c>
    </row>
    <row r="242">
      <c r="K242">
        <f>IF('Verlauf Protokolle'!A41="","","法令義務")</f>
      </c>
      <c r="L242">
        <f>IF($K242="","",'Verlauf Protokolle'!A41)</f>
      </c>
      <c r="M242">
        <f>IF($K242="","",'Verlauf Protokolle'!C41)</f>
      </c>
      <c r="N242">
        <f>IF($K242="","","全社/EHS")</f>
      </c>
      <c r="O242" s="22">
        <f>IF($K242="","",'Verlauf Protokolle'!F41)</f>
      </c>
      <c r="P242" s="23">
        <f>IF($K242="","",'Verlauf Protokolle'!G41)</f>
      </c>
      <c r="Q242">
        <f>IF($K242="","",'Verlauf Protokolle'!H41)</f>
      </c>
      <c r="R242">
        <f>IF(Q242="期限超過","即時更新・是正対応",IF(Q242="期限切迫","実施準備・主管部署確認",""))</f>
      </c>
    </row>
    <row r="243">
      <c r="K243">
        <f>IF('Verlauf Protokolle'!A42="","","法令義務")</f>
      </c>
      <c r="L243">
        <f>IF($K243="","",'Verlauf Protokolle'!A42)</f>
      </c>
      <c r="M243">
        <f>IF($K243="","",'Verlauf Protokolle'!C42)</f>
      </c>
      <c r="N243">
        <f>IF($K243="","","全社/EHS")</f>
      </c>
      <c r="O243" s="22">
        <f>IF($K243="","",'Verlauf Protokolle'!F42)</f>
      </c>
      <c r="P243" s="23">
        <f>IF($K243="","",'Verlauf Protokolle'!G42)</f>
      </c>
      <c r="Q243">
        <f>IF($K243="","",'Verlauf Protokolle'!H42)</f>
      </c>
      <c r="R243">
        <f>IF(Q243="期限超過","即時更新・是正対応",IF(Q243="期限切迫","実施準備・主管部署確認",""))</f>
      </c>
    </row>
    <row r="244">
      <c r="K244">
        <f>IF('Verlauf Protokolle'!A43="","","法令義務")</f>
      </c>
      <c r="L244">
        <f>IF($K244="","",'Verlauf Protokolle'!A43)</f>
      </c>
      <c r="M244">
        <f>IF($K244="","",'Verlauf Protokolle'!C43)</f>
      </c>
      <c r="N244">
        <f>IF($K244="","","全社/EHS")</f>
      </c>
      <c r="O244" s="22">
        <f>IF($K244="","",'Verlauf Protokolle'!F43)</f>
      </c>
      <c r="P244" s="23">
        <f>IF($K244="","",'Verlauf Protokolle'!G43)</f>
      </c>
      <c r="Q244">
        <f>IF($K244="","",'Verlauf Protokolle'!H43)</f>
      </c>
      <c r="R244">
        <f>IF(Q244="期限超過","即時更新・是正対応",IF(Q244="期限切迫","実施準備・主管部署確認",""))</f>
      </c>
    </row>
    <row r="245">
      <c r="K245">
        <f>IF('Verlauf Protokolle'!A44="","","法令義務")</f>
      </c>
      <c r="L245">
        <f>IF($K245="","",'Verlauf Protokolle'!A44)</f>
      </c>
      <c r="M245">
        <f>IF($K245="","",'Verlauf Protokolle'!C44)</f>
      </c>
      <c r="N245">
        <f>IF($K245="","","全社/EHS")</f>
      </c>
      <c r="O245" s="22">
        <f>IF($K245="","",'Verlauf Protokolle'!F44)</f>
      </c>
      <c r="P245" s="23">
        <f>IF($K245="","",'Verlauf Protokolle'!G44)</f>
      </c>
      <c r="Q245">
        <f>IF($K245="","",'Verlauf Protokolle'!H44)</f>
      </c>
      <c r="R245">
        <f>IF(Q245="期限超過","即時更新・是正対応",IF(Q245="期限切迫","実施準備・主管部署確認",""))</f>
      </c>
    </row>
    <row r="246">
      <c r="K246">
        <f>IF('Verlauf Protokolle'!A45="","","法令義務")</f>
      </c>
      <c r="L246">
        <f>IF($K246="","",'Verlauf Protokolle'!A45)</f>
      </c>
      <c r="M246">
        <f>IF($K246="","",'Verlauf Protokolle'!C45)</f>
      </c>
      <c r="N246">
        <f>IF($K246="","","全社/EHS")</f>
      </c>
      <c r="O246" s="22">
        <f>IF($K246="","",'Verlauf Protokolle'!F45)</f>
      </c>
      <c r="P246" s="23">
        <f>IF($K246="","",'Verlauf Protokolle'!G45)</f>
      </c>
      <c r="Q246">
        <f>IF($K246="","",'Verlauf Protokolle'!H45)</f>
      </c>
      <c r="R246">
        <f>IF(Q246="期限超過","即時更新・是正対応",IF(Q246="期限切迫","実施準備・主管部署確認",""))</f>
      </c>
    </row>
    <row r="247">
      <c r="K247">
        <f>IF('Verlauf Protokolle'!A46="","","法令義務")</f>
      </c>
      <c r="L247">
        <f>IF($K247="","",'Verlauf Protokolle'!A46)</f>
      </c>
      <c r="M247">
        <f>IF($K247="","",'Verlauf Protokolle'!C46)</f>
      </c>
      <c r="N247">
        <f>IF($K247="","","全社/EHS")</f>
      </c>
      <c r="O247" s="22">
        <f>IF($K247="","",'Verlauf Protokolle'!F46)</f>
      </c>
      <c r="P247" s="23">
        <f>IF($K247="","",'Verlauf Protokolle'!G46)</f>
      </c>
      <c r="Q247">
        <f>IF($K247="","",'Verlauf Protokolle'!H46)</f>
      </c>
      <c r="R247">
        <f>IF(Q247="期限超過","即時更新・是正対応",IF(Q247="期限切迫","実施準備・主管部署確認",""))</f>
      </c>
    </row>
    <row r="248">
      <c r="K248">
        <f>IF('Verlauf Protokolle'!A47="","","法令義務")</f>
      </c>
      <c r="L248">
        <f>IF($K248="","",'Verlauf Protokolle'!A47)</f>
      </c>
      <c r="M248">
        <f>IF($K248="","",'Verlauf Protokolle'!C47)</f>
      </c>
      <c r="N248">
        <f>IF($K248="","","全社/EHS")</f>
      </c>
      <c r="O248" s="22">
        <f>IF($K248="","",'Verlauf Protokolle'!F47)</f>
      </c>
      <c r="P248" s="23">
        <f>IF($K248="","",'Verlauf Protokolle'!G47)</f>
      </c>
      <c r="Q248">
        <f>IF($K248="","",'Verlauf Protokolle'!H47)</f>
      </c>
      <c r="R248">
        <f>IF(Q248="期限超過","即時更新・是正対応",IF(Q248="期限切迫","実施準備・主管部署確認",""))</f>
      </c>
    </row>
    <row r="249">
      <c r="K249">
        <f>IF('Verlauf Protokolle'!A48="","","法令義務")</f>
      </c>
      <c r="L249">
        <f>IF($K249="","",'Verlauf Protokolle'!A48)</f>
      </c>
      <c r="M249">
        <f>IF($K249="","",'Verlauf Protokolle'!C48)</f>
      </c>
      <c r="N249">
        <f>IF($K249="","","全社/EHS")</f>
      </c>
      <c r="O249" s="22">
        <f>IF($K249="","",'Verlauf Protokolle'!F48)</f>
      </c>
      <c r="P249" s="23">
        <f>IF($K249="","",'Verlauf Protokolle'!G48)</f>
      </c>
      <c r="Q249">
        <f>IF($K249="","",'Verlauf Protokolle'!H48)</f>
      </c>
      <c r="R249">
        <f>IF(Q249="期限超過","即時更新・是正対応",IF(Q249="期限切迫","実施準備・主管部署確認",""))</f>
      </c>
    </row>
    <row r="250">
      <c r="K250">
        <f>IF('Verlauf Protokolle'!A49="","","法令義務")</f>
      </c>
      <c r="L250">
        <f>IF($K250="","",'Verlauf Protokolle'!A49)</f>
      </c>
      <c r="M250">
        <f>IF($K250="","",'Verlauf Protokolle'!C49)</f>
      </c>
      <c r="N250">
        <f>IF($K250="","","全社/EHS")</f>
      </c>
      <c r="O250" s="22">
        <f>IF($K250="","",'Verlauf Protokolle'!F49)</f>
      </c>
      <c r="P250" s="23">
        <f>IF($K250="","",'Verlauf Protokolle'!G49)</f>
      </c>
      <c r="Q250">
        <f>IF($K250="","",'Verlauf Protokolle'!H49)</f>
      </c>
      <c r="R250">
        <f>IF(Q250="期限超過","即時更新・是正対応",IF(Q250="期限切迫","実施準備・主管部署確認",""))</f>
      </c>
    </row>
    <row r="251">
      <c r="K251">
        <f>IF('Verlauf Protokolle'!A50="","","法令義務")</f>
      </c>
      <c r="L251">
        <f>IF($K251="","",'Verlauf Protokolle'!A50)</f>
      </c>
      <c r="M251">
        <f>IF($K251="","",'Verlauf Protokolle'!C50)</f>
      </c>
      <c r="N251">
        <f>IF($K251="","","全社/EHS")</f>
      </c>
      <c r="O251" s="22">
        <f>IF($K251="","",'Verlauf Protokolle'!F50)</f>
      </c>
      <c r="P251" s="23">
        <f>IF($K251="","",'Verlauf Protokolle'!G50)</f>
      </c>
      <c r="Q251">
        <f>IF($K251="","",'Verlauf Protokolle'!H50)</f>
      </c>
      <c r="R251">
        <f>IF(Q251="期限超過","即時更新・是正対応",IF(Q251="期限切迫","実施準備・主管部署確認",""))</f>
      </c>
    </row>
    <row r="252">
      <c r="K252">
        <f>IF('Verlauf Protokolle'!A51="","","法令義務")</f>
      </c>
      <c r="L252">
        <f>IF($K252="","",'Verlauf Protokolle'!A51)</f>
      </c>
      <c r="M252">
        <f>IF($K252="","",'Verlauf Protokolle'!C51)</f>
      </c>
      <c r="N252">
        <f>IF($K252="","","全社/EHS")</f>
      </c>
      <c r="O252" s="22">
        <f>IF($K252="","",'Verlauf Protokolle'!F51)</f>
      </c>
      <c r="P252" s="23">
        <f>IF($K252="","",'Verlauf Protokolle'!G51)</f>
      </c>
      <c r="Q252">
        <f>IF($K252="","",'Verlauf Protokolle'!H51)</f>
      </c>
      <c r="R252">
        <f>IF(Q252="期限超過","即時更新・是正対応",IF(Q252="期限切迫","実施準備・主管部署確認",""))</f>
      </c>
    </row>
    <row r="253">
      <c r="K253">
        <f>IF('Verlauf Protokolle'!A52="","","法令義務")</f>
      </c>
      <c r="L253">
        <f>IF($K253="","",'Verlauf Protokolle'!A52)</f>
      </c>
      <c r="M253">
        <f>IF($K253="","",'Verlauf Protokolle'!C52)</f>
      </c>
      <c r="N253">
        <f>IF($K253="","","全社/EHS")</f>
      </c>
      <c r="O253" s="22">
        <f>IF($K253="","",'Verlauf Protokolle'!F52)</f>
      </c>
      <c r="P253" s="23">
        <f>IF($K253="","",'Verlauf Protokolle'!G52)</f>
      </c>
      <c r="Q253">
        <f>IF($K253="","",'Verlauf Protokolle'!H52)</f>
      </c>
      <c r="R253">
        <f>IF(Q253="期限超過","即時更新・是正対応",IF(Q253="期限切迫","実施準備・主管部署確認",""))</f>
      </c>
    </row>
    <row r="254">
      <c r="K254">
        <f>IF('Verlauf Protokolle'!A53="","","法令義務")</f>
      </c>
      <c r="L254">
        <f>IF($K254="","",'Verlauf Protokolle'!A53)</f>
      </c>
      <c r="M254">
        <f>IF($K254="","",'Verlauf Protokolle'!C53)</f>
      </c>
      <c r="N254">
        <f>IF($K254="","","全社/EHS")</f>
      </c>
      <c r="O254" s="22">
        <f>IF($K254="","",'Verlauf Protokolle'!F53)</f>
      </c>
      <c r="P254" s="23">
        <f>IF($K254="","",'Verlauf Protokolle'!G53)</f>
      </c>
      <c r="Q254">
        <f>IF($K254="","",'Verlauf Protokolle'!H53)</f>
      </c>
      <c r="R254">
        <f>IF(Q254="期限超過","即時更新・是正対応",IF(Q254="期限切迫","実施準備・主管部署確認",""))</f>
      </c>
    </row>
    <row r="255">
      <c r="K255">
        <f>IF('Verlauf Protokolle'!A54="","","法令義務")</f>
      </c>
      <c r="L255">
        <f>IF($K255="","",'Verlauf Protokolle'!A54)</f>
      </c>
      <c r="M255">
        <f>IF($K255="","",'Verlauf Protokolle'!C54)</f>
      </c>
      <c r="N255">
        <f>IF($K255="","","全社/EHS")</f>
      </c>
      <c r="O255" s="22">
        <f>IF($K255="","",'Verlauf Protokolle'!F54)</f>
      </c>
      <c r="P255" s="23">
        <f>IF($K255="","",'Verlauf Protokolle'!G54)</f>
      </c>
      <c r="Q255">
        <f>IF($K255="","",'Verlauf Protokolle'!H54)</f>
      </c>
      <c r="R255">
        <f>IF(Q255="期限超過","即時更新・是正対応",IF(Q255="期限切迫","実施準備・主管部署確認",""))</f>
      </c>
    </row>
    <row r="256">
      <c r="K256">
        <f>IF('Verlauf Protokolle'!A55="","","法令義務")</f>
      </c>
      <c r="L256">
        <f>IF($K256="","",'Verlauf Protokolle'!A55)</f>
      </c>
      <c r="M256">
        <f>IF($K256="","",'Verlauf Protokolle'!C55)</f>
      </c>
      <c r="N256">
        <f>IF($K256="","","全社/EHS")</f>
      </c>
      <c r="O256" s="22">
        <f>IF($K256="","",'Verlauf Protokolle'!F55)</f>
      </c>
      <c r="P256" s="23">
        <f>IF($K256="","",'Verlauf Protokolle'!G55)</f>
      </c>
      <c r="Q256">
        <f>IF($K256="","",'Verlauf Protokolle'!H55)</f>
      </c>
      <c r="R256">
        <f>IF(Q256="期限超過","即時更新・是正対応",IF(Q256="期限切迫","実施準備・主管部署確認",""))</f>
      </c>
    </row>
    <row r="257">
      <c r="K257">
        <f>IF('Verlauf Protokolle'!A56="","","法令義務")</f>
      </c>
      <c r="L257">
        <f>IF($K257="","",'Verlauf Protokolle'!A56)</f>
      </c>
      <c r="M257">
        <f>IF($K257="","",'Verlauf Protokolle'!C56)</f>
      </c>
      <c r="N257">
        <f>IF($K257="","","全社/EHS")</f>
      </c>
      <c r="O257" s="22">
        <f>IF($K257="","",'Verlauf Protokolle'!F56)</f>
      </c>
      <c r="P257" s="23">
        <f>IF($K257="","",'Verlauf Protokolle'!G56)</f>
      </c>
      <c r="Q257">
        <f>IF($K257="","",'Verlauf Protokolle'!H56)</f>
      </c>
      <c r="R257">
        <f>IF(Q257="期限超過","即時更新・是正対応",IF(Q257="期限切迫","実施準備・主管部署確認",""))</f>
      </c>
    </row>
    <row r="258">
      <c r="K258">
        <f>IF('Verlauf Protokolle'!A57="","","法令義務")</f>
      </c>
      <c r="L258">
        <f>IF($K258="","",'Verlauf Protokolle'!A57)</f>
      </c>
      <c r="M258">
        <f>IF($K258="","",'Verlauf Protokolle'!C57)</f>
      </c>
      <c r="N258">
        <f>IF($K258="","","全社/EHS")</f>
      </c>
      <c r="O258" s="22">
        <f>IF($K258="","",'Verlauf Protokolle'!F57)</f>
      </c>
      <c r="P258" s="23">
        <f>IF($K258="","",'Verlauf Protokolle'!G57)</f>
      </c>
      <c r="Q258">
        <f>IF($K258="","",'Verlauf Protokolle'!H57)</f>
      </c>
      <c r="R258">
        <f>IF(Q258="期限超過","即時更新・是正対応",IF(Q258="期限切迫","実施準備・主管部署確認",""))</f>
      </c>
    </row>
    <row r="259">
      <c r="K259">
        <f>IF('Verlauf Protokolle'!A58="","","法令義務")</f>
      </c>
      <c r="L259">
        <f>IF($K259="","",'Verlauf Protokolle'!A58)</f>
      </c>
      <c r="M259">
        <f>IF($K259="","",'Verlauf Protokolle'!C58)</f>
      </c>
      <c r="N259">
        <f>IF($K259="","","全社/EHS")</f>
      </c>
      <c r="O259" s="22">
        <f>IF($K259="","",'Verlauf Protokolle'!F58)</f>
      </c>
      <c r="P259" s="23">
        <f>IF($K259="","",'Verlauf Protokolle'!G58)</f>
      </c>
      <c r="Q259">
        <f>IF($K259="","",'Verlauf Protokolle'!H58)</f>
      </c>
      <c r="R259">
        <f>IF(Q259="期限超過","即時更新・是正対応",IF(Q259="期限切迫","実施準備・主管部署確認",""))</f>
      </c>
    </row>
    <row r="260">
      <c r="K260">
        <f>IF('Verlauf Protokolle'!A59="","","法令義務")</f>
      </c>
      <c r="L260">
        <f>IF($K260="","",'Verlauf Protokolle'!A59)</f>
      </c>
      <c r="M260">
        <f>IF($K260="","",'Verlauf Protokolle'!C59)</f>
      </c>
      <c r="N260">
        <f>IF($K260="","","全社/EHS")</f>
      </c>
      <c r="O260" s="22">
        <f>IF($K260="","",'Verlauf Protokolle'!F59)</f>
      </c>
      <c r="P260" s="23">
        <f>IF($K260="","",'Verlauf Protokolle'!G59)</f>
      </c>
      <c r="Q260">
        <f>IF($K260="","",'Verlauf Protokolle'!H59)</f>
      </c>
      <c r="R260">
        <f>IF(Q260="期限超過","即時更新・是正対応",IF(Q260="期限切迫","実施準備・主管部署確認",""))</f>
      </c>
    </row>
    <row r="261">
      <c r="K261">
        <f>IF('Verlauf Protokolle'!A60="","","法令義務")</f>
      </c>
      <c r="L261">
        <f>IF($K261="","",'Verlauf Protokolle'!A60)</f>
      </c>
      <c r="M261">
        <f>IF($K261="","",'Verlauf Protokolle'!C60)</f>
      </c>
      <c r="N261">
        <f>IF($K261="","","全社/EHS")</f>
      </c>
      <c r="O261" s="22">
        <f>IF($K261="","",'Verlauf Protokolle'!F60)</f>
      </c>
      <c r="P261" s="23">
        <f>IF($K261="","",'Verlauf Protokolle'!G60)</f>
      </c>
      <c r="Q261">
        <f>IF($K261="","",'Verlauf Protokolle'!H60)</f>
      </c>
      <c r="R261">
        <f>IF(Q261="期限超過","即時更新・是正対応",IF(Q261="期限切迫","実施準備・主管部署確認",""))</f>
      </c>
    </row>
    <row r="262">
      <c r="K262">
        <f>IF('Verlauf Protokolle'!A61="","","法令義務")</f>
      </c>
      <c r="L262">
        <f>IF($K262="","",'Verlauf Protokolle'!A61)</f>
      </c>
      <c r="M262">
        <f>IF($K262="","",'Verlauf Protokolle'!C61)</f>
      </c>
      <c r="N262">
        <f>IF($K262="","","全社/EHS")</f>
      </c>
      <c r="O262" s="22">
        <f>IF($K262="","",'Verlauf Protokolle'!F61)</f>
      </c>
      <c r="P262" s="23">
        <f>IF($K262="","",'Verlauf Protokolle'!G61)</f>
      </c>
      <c r="Q262">
        <f>IF($K262="","",'Verlauf Protokolle'!H61)</f>
      </c>
      <c r="R262">
        <f>IF(Q262="期限超過","即時更新・是正対応",IF(Q262="期限切迫","実施準備・主管部署確認",""))</f>
      </c>
    </row>
    <row r="263">
      <c r="K263">
        <f>IF('Verlauf Protokolle'!A62="","","法令義務")</f>
      </c>
      <c r="L263">
        <f>IF($K263="","",'Verlauf Protokolle'!A62)</f>
      </c>
      <c r="M263">
        <f>IF($K263="","",'Verlauf Protokolle'!C62)</f>
      </c>
      <c r="N263">
        <f>IF($K263="","","全社/EHS")</f>
      </c>
      <c r="O263" s="22">
        <f>IF($K263="","",'Verlauf Protokolle'!F62)</f>
      </c>
      <c r="P263" s="23">
        <f>IF($K263="","",'Verlauf Protokolle'!G62)</f>
      </c>
      <c r="Q263">
        <f>IF($K263="","",'Verlauf Protokolle'!H62)</f>
      </c>
      <c r="R263">
        <f>IF(Q263="期限超過","即時更新・是正対応",IF(Q263="期限切迫","実施準備・主管部署確認",""))</f>
      </c>
    </row>
    <row r="264">
      <c r="K264">
        <f>IF('Verlauf Protokolle'!A63="","","法令義務")</f>
      </c>
      <c r="L264">
        <f>IF($K264="","",'Verlauf Protokolle'!A63)</f>
      </c>
      <c r="M264">
        <f>IF($K264="","",'Verlauf Protokolle'!C63)</f>
      </c>
      <c r="N264">
        <f>IF($K264="","","全社/EHS")</f>
      </c>
      <c r="O264" s="22">
        <f>IF($K264="","",'Verlauf Protokolle'!F63)</f>
      </c>
      <c r="P264" s="23">
        <f>IF($K264="","",'Verlauf Protokolle'!G63)</f>
      </c>
      <c r="Q264">
        <f>IF($K264="","",'Verlauf Protokolle'!H63)</f>
      </c>
      <c r="R264">
        <f>IF(Q264="期限超過","即時更新・是正対応",IF(Q264="期限切迫","実施準備・主管部署確認",""))</f>
      </c>
    </row>
    <row r="265">
      <c r="K265">
        <f>IF('Verlauf Protokolle'!A64="","","法令義務")</f>
      </c>
      <c r="L265">
        <f>IF($K265="","",'Verlauf Protokolle'!A64)</f>
      </c>
      <c r="M265">
        <f>IF($K265="","",'Verlauf Protokolle'!C64)</f>
      </c>
      <c r="N265">
        <f>IF($K265="","","全社/EHS")</f>
      </c>
      <c r="O265" s="22">
        <f>IF($K265="","",'Verlauf Protokolle'!F64)</f>
      </c>
      <c r="P265" s="23">
        <f>IF($K265="","",'Verlauf Protokolle'!G64)</f>
      </c>
      <c r="Q265">
        <f>IF($K265="","",'Verlauf Protokolle'!H64)</f>
      </c>
      <c r="R265">
        <f>IF(Q265="期限超過","即時更新・是正対応",IF(Q265="期限切迫","実施準備・主管部署確認",""))</f>
      </c>
    </row>
    <row r="266">
      <c r="K266">
        <f>IF('Verlauf Protokolle'!A65="","","法令義務")</f>
      </c>
      <c r="L266">
        <f>IF($K266="","",'Verlauf Protokolle'!A65)</f>
      </c>
      <c r="M266">
        <f>IF($K266="","",'Verlauf Protokolle'!C65)</f>
      </c>
      <c r="N266">
        <f>IF($K266="","","全社/EHS")</f>
      </c>
      <c r="O266" s="22">
        <f>IF($K266="","",'Verlauf Protokolle'!F65)</f>
      </c>
      <c r="P266" s="23">
        <f>IF($K266="","",'Verlauf Protokolle'!G65)</f>
      </c>
      <c r="Q266">
        <f>IF($K266="","",'Verlauf Protokolle'!H65)</f>
      </c>
      <c r="R266">
        <f>IF(Q266="期限超過","即時更新・是正対応",IF(Q266="期限切迫","実施準備・主管部署確認",""))</f>
      </c>
    </row>
    <row r="267">
      <c r="K267">
        <f>IF('Verlauf Protokolle'!A66="","","法令義務")</f>
      </c>
      <c r="L267">
        <f>IF($K267="","",'Verlauf Protokolle'!A66)</f>
      </c>
      <c r="M267">
        <f>IF($K267="","",'Verlauf Protokolle'!C66)</f>
      </c>
      <c r="N267">
        <f>IF($K267="","","全社/EHS")</f>
      </c>
      <c r="O267" s="22">
        <f>IF($K267="","",'Verlauf Protokolle'!F66)</f>
      </c>
      <c r="P267" s="23">
        <f>IF($K267="","",'Verlauf Protokolle'!G66)</f>
      </c>
      <c r="Q267">
        <f>IF($K267="","",'Verlauf Protokolle'!H66)</f>
      </c>
      <c r="R267">
        <f>IF(Q267="期限超過","即時更新・是正対応",IF(Q267="期限切迫","実施準備・主管部署確認",""))</f>
      </c>
    </row>
    <row r="268">
      <c r="K268">
        <f>IF('Verlauf Protokolle'!A67="","","法令義務")</f>
      </c>
      <c r="L268">
        <f>IF($K268="","",'Verlauf Protokolle'!A67)</f>
      </c>
      <c r="M268">
        <f>IF($K268="","",'Verlauf Protokolle'!C67)</f>
      </c>
      <c r="N268">
        <f>IF($K268="","","全社/EHS")</f>
      </c>
      <c r="O268" s="22">
        <f>IF($K268="","",'Verlauf Protokolle'!F67)</f>
      </c>
      <c r="P268" s="23">
        <f>IF($K268="","",'Verlauf Protokolle'!G67)</f>
      </c>
      <c r="Q268">
        <f>IF($K268="","",'Verlauf Protokolle'!H67)</f>
      </c>
      <c r="R268">
        <f>IF(Q268="期限超過","即時更新・是正対応",IF(Q268="期限切迫","実施準備・主管部署確認",""))</f>
      </c>
    </row>
    <row r="269">
      <c r="K269">
        <f>IF('Verlauf Protokolle'!A68="","","法令義務")</f>
      </c>
      <c r="L269">
        <f>IF($K269="","",'Verlauf Protokolle'!A68)</f>
      </c>
      <c r="M269">
        <f>IF($K269="","",'Verlauf Protokolle'!C68)</f>
      </c>
      <c r="N269">
        <f>IF($K269="","","全社/EHS")</f>
      </c>
      <c r="O269" s="22">
        <f>IF($K269="","",'Verlauf Protokolle'!F68)</f>
      </c>
      <c r="P269" s="23">
        <f>IF($K269="","",'Verlauf Protokolle'!G68)</f>
      </c>
      <c r="Q269">
        <f>IF($K269="","",'Verlauf Protokolle'!H68)</f>
      </c>
      <c r="R269">
        <f>IF(Q269="期限超過","即時更新・是正対応",IF(Q269="期限切迫","実施準備・主管部署確認",""))</f>
      </c>
    </row>
    <row r="270">
      <c r="K270">
        <f>IF('Verlauf Protokolle'!A69="","","法令義務")</f>
      </c>
      <c r="L270">
        <f>IF($K270="","",'Verlauf Protokolle'!A69)</f>
      </c>
      <c r="M270">
        <f>IF($K270="","",'Verlauf Protokolle'!C69)</f>
      </c>
      <c r="N270">
        <f>IF($K270="","","全社/EHS")</f>
      </c>
      <c r="O270" s="22">
        <f>IF($K270="","",'Verlauf Protokolle'!F69)</f>
      </c>
      <c r="P270" s="23">
        <f>IF($K270="","",'Verlauf Protokolle'!G69)</f>
      </c>
      <c r="Q270">
        <f>IF($K270="","",'Verlauf Protokolle'!H69)</f>
      </c>
      <c r="R270">
        <f>IF(Q270="期限超過","即時更新・是正対応",IF(Q270="期限切迫","実施準備・主管部署確認",""))</f>
      </c>
    </row>
    <row r="271">
      <c r="K271">
        <f>IF('Verlauf Protokolle'!A70="","","法令義務")</f>
      </c>
      <c r="L271">
        <f>IF($K271="","",'Verlauf Protokolle'!A70)</f>
      </c>
      <c r="M271">
        <f>IF($K271="","",'Verlauf Protokolle'!C70)</f>
      </c>
      <c r="N271">
        <f>IF($K271="","","全社/EHS")</f>
      </c>
      <c r="O271" s="22">
        <f>IF($K271="","",'Verlauf Protokolle'!F70)</f>
      </c>
      <c r="P271" s="23">
        <f>IF($K271="","",'Verlauf Protokolle'!G70)</f>
      </c>
      <c r="Q271">
        <f>IF($K271="","",'Verlauf Protokolle'!H70)</f>
      </c>
      <c r="R271">
        <f>IF(Q271="期限超過","即時更新・是正対応",IF(Q271="期限切迫","実施準備・主管部署確認",""))</f>
      </c>
    </row>
    <row r="272">
      <c r="K272">
        <f>IF('Verlauf Protokolle'!A71="","","法令義務")</f>
      </c>
      <c r="L272">
        <f>IF($K272="","",'Verlauf Protokolle'!A71)</f>
      </c>
      <c r="M272">
        <f>IF($K272="","",'Verlauf Protokolle'!C71)</f>
      </c>
      <c r="N272">
        <f>IF($K272="","","全社/EHS")</f>
      </c>
      <c r="O272" s="22">
        <f>IF($K272="","",'Verlauf Protokolle'!F71)</f>
      </c>
      <c r="P272" s="23">
        <f>IF($K272="","",'Verlauf Protokolle'!G71)</f>
      </c>
      <c r="Q272">
        <f>IF($K272="","",'Verlauf Protokolle'!H71)</f>
      </c>
      <c r="R272">
        <f>IF(Q272="期限超過","即時更新・是正対応",IF(Q272="期限切迫","実施準備・主管部署確認",""))</f>
      </c>
    </row>
    <row r="273">
      <c r="K273">
        <f>IF('Verlauf Protokolle'!A72="","","法令義務")</f>
      </c>
      <c r="L273">
        <f>IF($K273="","",'Verlauf Protokolle'!A72)</f>
      </c>
      <c r="M273">
        <f>IF($K273="","",'Verlauf Protokolle'!C72)</f>
      </c>
      <c r="N273">
        <f>IF($K273="","","全社/EHS")</f>
      </c>
      <c r="O273" s="22">
        <f>IF($K273="","",'Verlauf Protokolle'!F72)</f>
      </c>
      <c r="P273" s="23">
        <f>IF($K273="","",'Verlauf Protokolle'!G72)</f>
      </c>
      <c r="Q273">
        <f>IF($K273="","",'Verlauf Protokolle'!H72)</f>
      </c>
      <c r="R273">
        <f>IF(Q273="期限超過","即時更新・是正対応",IF(Q273="期限切迫","実施準備・主管部署確認",""))</f>
      </c>
    </row>
    <row r="274">
      <c r="K274">
        <f>IF('Verlauf Protokolle'!A73="","","法令義務")</f>
      </c>
      <c r="L274">
        <f>IF($K274="","",'Verlauf Protokolle'!A73)</f>
      </c>
      <c r="M274">
        <f>IF($K274="","",'Verlauf Protokolle'!C73)</f>
      </c>
      <c r="N274">
        <f>IF($K274="","","全社/EHS")</f>
      </c>
      <c r="O274" s="22">
        <f>IF($K274="","",'Verlauf Protokolle'!F73)</f>
      </c>
      <c r="P274" s="23">
        <f>IF($K274="","",'Verlauf Protokolle'!G73)</f>
      </c>
      <c r="Q274">
        <f>IF($K274="","",'Verlauf Protokolle'!H73)</f>
      </c>
      <c r="R274">
        <f>IF(Q274="期限超過","即時更新・是正対応",IF(Q274="期限切迫","実施準備・主管部署確認",""))</f>
      </c>
    </row>
    <row r="275">
      <c r="K275">
        <f>IF('Verlauf Protokolle'!A74="","","法令義務")</f>
      </c>
      <c r="L275">
        <f>IF($K275="","",'Verlauf Protokolle'!A74)</f>
      </c>
      <c r="M275">
        <f>IF($K275="","",'Verlauf Protokolle'!C74)</f>
      </c>
      <c r="N275">
        <f>IF($K275="","","全社/EHS")</f>
      </c>
      <c r="O275" s="22">
        <f>IF($K275="","",'Verlauf Protokolle'!F74)</f>
      </c>
      <c r="P275" s="23">
        <f>IF($K275="","",'Verlauf Protokolle'!G74)</f>
      </c>
      <c r="Q275">
        <f>IF($K275="","",'Verlauf Protokolle'!H74)</f>
      </c>
      <c r="R275">
        <f>IF(Q275="期限超過","即時更新・是正対応",IF(Q275="期限切迫","実施準備・主管部署確認",""))</f>
      </c>
    </row>
    <row r="276">
      <c r="K276">
        <f>IF('Verlauf Protokolle'!A75="","","法令義務")</f>
      </c>
      <c r="L276">
        <f>IF($K276="","",'Verlauf Protokolle'!A75)</f>
      </c>
      <c r="M276">
        <f>IF($K276="","",'Verlauf Protokolle'!C75)</f>
      </c>
      <c r="N276">
        <f>IF($K276="","","全社/EHS")</f>
      </c>
      <c r="O276" s="22">
        <f>IF($K276="","",'Verlauf Protokolle'!F75)</f>
      </c>
      <c r="P276" s="23">
        <f>IF($K276="","",'Verlauf Protokolle'!G75)</f>
      </c>
      <c r="Q276">
        <f>IF($K276="","",'Verlauf Protokolle'!H75)</f>
      </c>
      <c r="R276">
        <f>IF(Q276="期限超過","即時更新・是正対応",IF(Q276="期限切迫","実施準備・主管部署確認",""))</f>
      </c>
    </row>
    <row r="277">
      <c r="K277">
        <f>IF('Verlauf Protokolle'!A76="","","法令義務")</f>
      </c>
      <c r="L277">
        <f>IF($K277="","",'Verlauf Protokolle'!A76)</f>
      </c>
      <c r="M277">
        <f>IF($K277="","",'Verlauf Protokolle'!C76)</f>
      </c>
      <c r="N277">
        <f>IF($K277="","","全社/EHS")</f>
      </c>
      <c r="O277" s="22">
        <f>IF($K277="","",'Verlauf Protokolle'!F76)</f>
      </c>
      <c r="P277" s="23">
        <f>IF($K277="","",'Verlauf Protokolle'!G76)</f>
      </c>
      <c r="Q277">
        <f>IF($K277="","",'Verlauf Protokolle'!H76)</f>
      </c>
      <c r="R277">
        <f>IF(Q277="期限超過","即時更新・是正対応",IF(Q277="期限切迫","実施準備・主管部署確認",""))</f>
      </c>
    </row>
    <row r="278">
      <c r="K278">
        <f>IF('Verlauf Protokolle'!A77="","","法令義務")</f>
      </c>
      <c r="L278">
        <f>IF($K278="","",'Verlauf Protokolle'!A77)</f>
      </c>
      <c r="M278">
        <f>IF($K278="","",'Verlauf Protokolle'!C77)</f>
      </c>
      <c r="N278">
        <f>IF($K278="","","全社/EHS")</f>
      </c>
      <c r="O278" s="22">
        <f>IF($K278="","",'Verlauf Protokolle'!F77)</f>
      </c>
      <c r="P278" s="23">
        <f>IF($K278="","",'Verlauf Protokolle'!G77)</f>
      </c>
      <c r="Q278">
        <f>IF($K278="","",'Verlauf Protokolle'!H77)</f>
      </c>
      <c r="R278">
        <f>IF(Q278="期限超過","即時更新・是正対応",IF(Q278="期限切迫","実施準備・主管部署確認",""))</f>
      </c>
    </row>
    <row r="279">
      <c r="K279">
        <f>IF('Verlauf Protokolle'!A78="","","法令義務")</f>
      </c>
      <c r="L279">
        <f>IF($K279="","",'Verlauf Protokolle'!A78)</f>
      </c>
      <c r="M279">
        <f>IF($K279="","",'Verlauf Protokolle'!C78)</f>
      </c>
      <c r="N279">
        <f>IF($K279="","","全社/EHS")</f>
      </c>
      <c r="O279" s="22">
        <f>IF($K279="","",'Verlauf Protokolle'!F78)</f>
      </c>
      <c r="P279" s="23">
        <f>IF($K279="","",'Verlauf Protokolle'!G78)</f>
      </c>
      <c r="Q279">
        <f>IF($K279="","",'Verlauf Protokolle'!H78)</f>
      </c>
      <c r="R279">
        <f>IF(Q279="期限超過","即時更新・是正対応",IF(Q279="期限切迫","実施準備・主管部署確認",""))</f>
      </c>
    </row>
    <row r="280">
      <c r="K280">
        <f>IF('Verlauf Protokolle'!A79="","","法令義務")</f>
      </c>
      <c r="L280">
        <f>IF($K280="","",'Verlauf Protokolle'!A79)</f>
      </c>
      <c r="M280">
        <f>IF($K280="","",'Verlauf Protokolle'!C79)</f>
      </c>
      <c r="N280">
        <f>IF($K280="","","全社/EHS")</f>
      </c>
      <c r="O280" s="22">
        <f>IF($K280="","",'Verlauf Protokolle'!F79)</f>
      </c>
      <c r="P280" s="23">
        <f>IF($K280="","",'Verlauf Protokolle'!G79)</f>
      </c>
      <c r="Q280">
        <f>IF($K280="","",'Verlauf Protokolle'!H79)</f>
      </c>
      <c r="R280">
        <f>IF(Q280="期限超過","即時更新・是正対応",IF(Q280="期限切迫","実施準備・主管部署確認",""))</f>
      </c>
    </row>
    <row r="281">
      <c r="K281">
        <f>IF('Verlauf Protokolle'!A80="","","法令義務")</f>
      </c>
      <c r="L281">
        <f>IF($K281="","",'Verlauf Protokolle'!A80)</f>
      </c>
      <c r="M281">
        <f>IF($K281="","",'Verlauf Protokolle'!C80)</f>
      </c>
      <c r="N281">
        <f>IF($K281="","","全社/EHS")</f>
      </c>
      <c r="O281" s="22">
        <f>IF($K281="","",'Verlauf Protokolle'!F80)</f>
      </c>
      <c r="P281" s="23">
        <f>IF($K281="","",'Verlauf Protokolle'!G80)</f>
      </c>
      <c r="Q281">
        <f>IF($K281="","",'Verlauf Protokolle'!H80)</f>
      </c>
      <c r="R281">
        <f>IF(Q281="期限超過","即時更新・是正対応",IF(Q281="期限切迫","実施準備・主管部署確認",""))</f>
      </c>
    </row>
    <row r="282">
      <c r="K282">
        <f>IF('Verlauf Protokolle'!A81="","","法令義務")</f>
      </c>
      <c r="L282">
        <f>IF($K282="","",'Verlauf Protokolle'!A81)</f>
      </c>
      <c r="M282">
        <f>IF($K282="","",'Verlauf Protokolle'!C81)</f>
      </c>
      <c r="N282">
        <f>IF($K282="","","全社/EHS")</f>
      </c>
      <c r="O282" s="22">
        <f>IF($K282="","",'Verlauf Protokolle'!F81)</f>
      </c>
      <c r="P282" s="23">
        <f>IF($K282="","",'Verlauf Protokolle'!G81)</f>
      </c>
      <c r="Q282">
        <f>IF($K282="","",'Verlauf Protokolle'!H81)</f>
      </c>
      <c r="R282">
        <f>IF(Q282="期限超過","即時更新・是正対応",IF(Q282="期限切迫","実施準備・主管部署確認",""))</f>
      </c>
    </row>
    <row r="283">
      <c r="K283">
        <f>IF('Verlauf Protokolle'!A82="","","法令義務")</f>
      </c>
      <c r="L283">
        <f>IF($K283="","",'Verlauf Protokolle'!A82)</f>
      </c>
      <c r="M283">
        <f>IF($K283="","",'Verlauf Protokolle'!C82)</f>
      </c>
      <c r="N283">
        <f>IF($K283="","","全社/EHS")</f>
      </c>
      <c r="O283" s="22">
        <f>IF($K283="","",'Verlauf Protokolle'!F82)</f>
      </c>
      <c r="P283" s="23">
        <f>IF($K283="","",'Verlauf Protokolle'!G82)</f>
      </c>
      <c r="Q283">
        <f>IF($K283="","",'Verlauf Protokolle'!H82)</f>
      </c>
      <c r="R283">
        <f>IF(Q283="期限超過","即時更新・是正対応",IF(Q283="期限切迫","実施準備・主管部署確認",""))</f>
      </c>
    </row>
    <row r="284">
      <c r="K284">
        <f>IF('Verlauf Protokolle'!A83="","","法令義務")</f>
      </c>
      <c r="L284">
        <f>IF($K284="","",'Verlauf Protokolle'!A83)</f>
      </c>
      <c r="M284">
        <f>IF($K284="","",'Verlauf Protokolle'!C83)</f>
      </c>
      <c r="N284">
        <f>IF($K284="","","全社/EHS")</f>
      </c>
      <c r="O284" s="22">
        <f>IF($K284="","",'Verlauf Protokolle'!F83)</f>
      </c>
      <c r="P284" s="23">
        <f>IF($K284="","",'Verlauf Protokolle'!G83)</f>
      </c>
      <c r="Q284">
        <f>IF($K284="","",'Verlauf Protokolle'!H83)</f>
      </c>
      <c r="R284">
        <f>IF(Q284="期限超過","即時更新・是正対応",IF(Q284="期限切迫","実施準備・主管部署確認",""))</f>
      </c>
    </row>
    <row r="285">
      <c r="K285">
        <f>IF('Verlauf Protokolle'!A84="","","法令義務")</f>
      </c>
      <c r="L285">
        <f>IF($K285="","",'Verlauf Protokolle'!A84)</f>
      </c>
      <c r="M285">
        <f>IF($K285="","",'Verlauf Protokolle'!C84)</f>
      </c>
      <c r="N285">
        <f>IF($K285="","","全社/EHS")</f>
      </c>
      <c r="O285" s="22">
        <f>IF($K285="","",'Verlauf Protokolle'!F84)</f>
      </c>
      <c r="P285" s="23">
        <f>IF($K285="","",'Verlauf Protokolle'!G84)</f>
      </c>
      <c r="Q285">
        <f>IF($K285="","",'Verlauf Protokolle'!H84)</f>
      </c>
      <c r="R285">
        <f>IF(Q285="期限超過","即時更新・是正対応",IF(Q285="期限切迫","実施準備・主管部署確認",""))</f>
      </c>
    </row>
    <row r="286">
      <c r="K286">
        <f>IF('Verlauf Protokolle'!A85="","","法令義務")</f>
      </c>
      <c r="L286">
        <f>IF($K286="","",'Verlauf Protokolle'!A85)</f>
      </c>
      <c r="M286">
        <f>IF($K286="","",'Verlauf Protokolle'!C85)</f>
      </c>
      <c r="N286">
        <f>IF($K286="","","全社/EHS")</f>
      </c>
      <c r="O286" s="22">
        <f>IF($K286="","",'Verlauf Protokolle'!F85)</f>
      </c>
      <c r="P286" s="23">
        <f>IF($K286="","",'Verlauf Protokolle'!G85)</f>
      </c>
      <c r="Q286">
        <f>IF($K286="","",'Verlauf Protokolle'!H85)</f>
      </c>
      <c r="R286">
        <f>IF(Q286="期限超過","即時更新・是正対応",IF(Q286="期限切迫","実施準備・主管部署確認",""))</f>
      </c>
    </row>
    <row r="287">
      <c r="K287">
        <f>IF('Verlauf Protokolle'!A86="","","法令義務")</f>
      </c>
      <c r="L287">
        <f>IF($K287="","",'Verlauf Protokolle'!A86)</f>
      </c>
      <c r="M287">
        <f>IF($K287="","",'Verlauf Protokolle'!C86)</f>
      </c>
      <c r="N287">
        <f>IF($K287="","","全社/EHS")</f>
      </c>
      <c r="O287" s="22">
        <f>IF($K287="","",'Verlauf Protokolle'!F86)</f>
      </c>
      <c r="P287" s="23">
        <f>IF($K287="","",'Verlauf Protokolle'!G86)</f>
      </c>
      <c r="Q287">
        <f>IF($K287="","",'Verlauf Protokolle'!H86)</f>
      </c>
      <c r="R287">
        <f>IF(Q287="期限超過","即時更新・是正対応",IF(Q287="期限切迫","実施準備・主管部署確認",""))</f>
      </c>
    </row>
    <row r="288">
      <c r="K288">
        <f>IF('Verlauf Protokolle'!A87="","","法令義務")</f>
      </c>
      <c r="L288">
        <f>IF($K288="","",'Verlauf Protokolle'!A87)</f>
      </c>
      <c r="M288">
        <f>IF($K288="","",'Verlauf Protokolle'!C87)</f>
      </c>
      <c r="N288">
        <f>IF($K288="","","全社/EHS")</f>
      </c>
      <c r="O288" s="22">
        <f>IF($K288="","",'Verlauf Protokolle'!F87)</f>
      </c>
      <c r="P288" s="23">
        <f>IF($K288="","",'Verlauf Protokolle'!G87)</f>
      </c>
      <c r="Q288">
        <f>IF($K288="","",'Verlauf Protokolle'!H87)</f>
      </c>
      <c r="R288">
        <f>IF(Q288="期限超過","即時更新・是正対応",IF(Q288="期限切迫","実施準備・主管部署確認",""))</f>
      </c>
    </row>
    <row r="289">
      <c r="K289">
        <f>IF('Verlauf Protokolle'!A88="","","法令義務")</f>
      </c>
      <c r="L289">
        <f>IF($K289="","",'Verlauf Protokolle'!A88)</f>
      </c>
      <c r="M289">
        <f>IF($K289="","",'Verlauf Protokolle'!C88)</f>
      </c>
      <c r="N289">
        <f>IF($K289="","","全社/EHS")</f>
      </c>
      <c r="O289" s="22">
        <f>IF($K289="","",'Verlauf Protokolle'!F88)</f>
      </c>
      <c r="P289" s="23">
        <f>IF($K289="","",'Verlauf Protokolle'!G88)</f>
      </c>
      <c r="Q289">
        <f>IF($K289="","",'Verlauf Protokolle'!H88)</f>
      </c>
      <c r="R289">
        <f>IF(Q289="期限超過","即時更新・是正対応",IF(Q289="期限切迫","実施準備・主管部署確認",""))</f>
      </c>
    </row>
    <row r="290">
      <c r="K290">
        <f>IF('Verlauf Protokolle'!A89="","","法令義務")</f>
      </c>
      <c r="L290">
        <f>IF($K290="","",'Verlauf Protokolle'!A89)</f>
      </c>
      <c r="M290">
        <f>IF($K290="","",'Verlauf Protokolle'!C89)</f>
      </c>
      <c r="N290">
        <f>IF($K290="","","全社/EHS")</f>
      </c>
      <c r="O290" s="22">
        <f>IF($K290="","",'Verlauf Protokolle'!F89)</f>
      </c>
      <c r="P290" s="23">
        <f>IF($K290="","",'Verlauf Protokolle'!G89)</f>
      </c>
      <c r="Q290">
        <f>IF($K290="","",'Verlauf Protokolle'!H89)</f>
      </c>
      <c r="R290">
        <f>IF(Q290="期限超過","即時更新・是正対応",IF(Q290="期限切迫","実施準備・主管部署確認",""))</f>
      </c>
    </row>
    <row r="291">
      <c r="K291">
        <f>IF('Verlauf Protokolle'!A90="","","法令義務")</f>
      </c>
      <c r="L291">
        <f>IF($K291="","",'Verlauf Protokolle'!A90)</f>
      </c>
      <c r="M291">
        <f>IF($K291="","",'Verlauf Protokolle'!C90)</f>
      </c>
      <c r="N291">
        <f>IF($K291="","","全社/EHS")</f>
      </c>
      <c r="O291" s="22">
        <f>IF($K291="","",'Verlauf Protokolle'!F90)</f>
      </c>
      <c r="P291" s="23">
        <f>IF($K291="","",'Verlauf Protokolle'!G90)</f>
      </c>
      <c r="Q291">
        <f>IF($K291="","",'Verlauf Protokolle'!H90)</f>
      </c>
      <c r="R291">
        <f>IF(Q291="期限超過","即時更新・是正対応",IF(Q291="期限切迫","実施準備・主管部署確認",""))</f>
      </c>
    </row>
    <row r="292">
      <c r="K292">
        <f>IF('Verlauf Protokolle'!A91="","","法令義務")</f>
      </c>
      <c r="L292">
        <f>IF($K292="","",'Verlauf Protokolle'!A91)</f>
      </c>
      <c r="M292">
        <f>IF($K292="","",'Verlauf Protokolle'!C91)</f>
      </c>
      <c r="N292">
        <f>IF($K292="","","全社/EHS")</f>
      </c>
      <c r="O292" s="22">
        <f>IF($K292="","",'Verlauf Protokolle'!F91)</f>
      </c>
      <c r="P292" s="23">
        <f>IF($K292="","",'Verlauf Protokolle'!G91)</f>
      </c>
      <c r="Q292">
        <f>IF($K292="","",'Verlauf Protokolle'!H91)</f>
      </c>
      <c r="R292">
        <f>IF(Q292="期限超過","即時更新・是正対応",IF(Q292="期限切迫","実施準備・主管部署確認",""))</f>
      </c>
    </row>
    <row r="293">
      <c r="K293">
        <f>IF('Verlauf Protokolle'!A92="","","法令義務")</f>
      </c>
      <c r="L293">
        <f>IF($K293="","",'Verlauf Protokolle'!A92)</f>
      </c>
      <c r="M293">
        <f>IF($K293="","",'Verlauf Protokolle'!C92)</f>
      </c>
      <c r="N293">
        <f>IF($K293="","","全社/EHS")</f>
      </c>
      <c r="O293" s="22">
        <f>IF($K293="","",'Verlauf Protokolle'!F92)</f>
      </c>
      <c r="P293" s="23">
        <f>IF($K293="","",'Verlauf Protokolle'!G92)</f>
      </c>
      <c r="Q293">
        <f>IF($K293="","",'Verlauf Protokolle'!H92)</f>
      </c>
      <c r="R293">
        <f>IF(Q293="期限超過","即時更新・是正対応",IF(Q293="期限切迫","実施準備・主管部署確認",""))</f>
      </c>
    </row>
    <row r="294">
      <c r="K294">
        <f>IF('Verlauf Protokolle'!A93="","","法令義務")</f>
      </c>
      <c r="L294">
        <f>IF($K294="","",'Verlauf Protokolle'!A93)</f>
      </c>
      <c r="M294">
        <f>IF($K294="","",'Verlauf Protokolle'!C93)</f>
      </c>
      <c r="N294">
        <f>IF($K294="","","全社/EHS")</f>
      </c>
      <c r="O294" s="22">
        <f>IF($K294="","",'Verlauf Protokolle'!F93)</f>
      </c>
      <c r="P294" s="23">
        <f>IF($K294="","",'Verlauf Protokolle'!G93)</f>
      </c>
      <c r="Q294">
        <f>IF($K294="","",'Verlauf Protokolle'!H93)</f>
      </c>
      <c r="R294">
        <f>IF(Q294="期限超過","即時更新・是正対応",IF(Q294="期限切迫","実施準備・主管部署確認",""))</f>
      </c>
    </row>
    <row r="295">
      <c r="K295">
        <f>IF('Verlauf Protokolle'!A94="","","法令義務")</f>
      </c>
      <c r="L295">
        <f>IF($K295="","",'Verlauf Protokolle'!A94)</f>
      </c>
      <c r="M295">
        <f>IF($K295="","",'Verlauf Protokolle'!C94)</f>
      </c>
      <c r="N295">
        <f>IF($K295="","","全社/EHS")</f>
      </c>
      <c r="O295" s="22">
        <f>IF($K295="","",'Verlauf Protokolle'!F94)</f>
      </c>
      <c r="P295" s="23">
        <f>IF($K295="","",'Verlauf Protokolle'!G94)</f>
      </c>
      <c r="Q295">
        <f>IF($K295="","",'Verlauf Protokolle'!H94)</f>
      </c>
      <c r="R295">
        <f>IF(Q295="期限超過","即時更新・是正対応",IF(Q295="期限切迫","実施準備・主管部署確認",""))</f>
      </c>
    </row>
    <row r="296">
      <c r="K296">
        <f>IF('Verlauf Protokolle'!A95="","","法令義務")</f>
      </c>
      <c r="L296">
        <f>IF($K296="","",'Verlauf Protokolle'!A95)</f>
      </c>
      <c r="M296">
        <f>IF($K296="","",'Verlauf Protokolle'!C95)</f>
      </c>
      <c r="N296">
        <f>IF($K296="","","全社/EHS")</f>
      </c>
      <c r="O296" s="22">
        <f>IF($K296="","",'Verlauf Protokolle'!F95)</f>
      </c>
      <c r="P296" s="23">
        <f>IF($K296="","",'Verlauf Protokolle'!G95)</f>
      </c>
      <c r="Q296">
        <f>IF($K296="","",'Verlauf Protokolle'!H95)</f>
      </c>
      <c r="R296">
        <f>IF(Q296="期限超過","即時更新・是正対応",IF(Q296="期限切迫","実施準備・主管部署確認",""))</f>
      </c>
    </row>
    <row r="297">
      <c r="K297">
        <f>IF('Verlauf Protokolle'!A96="","","法令義務")</f>
      </c>
      <c r="L297">
        <f>IF($K297="","",'Verlauf Protokolle'!A96)</f>
      </c>
      <c r="M297">
        <f>IF($K297="","",'Verlauf Protokolle'!C96)</f>
      </c>
      <c r="N297">
        <f>IF($K297="","","全社/EHS")</f>
      </c>
      <c r="O297" s="22">
        <f>IF($K297="","",'Verlauf Protokolle'!F96)</f>
      </c>
      <c r="P297" s="23">
        <f>IF($K297="","",'Verlauf Protokolle'!G96)</f>
      </c>
      <c r="Q297">
        <f>IF($K297="","",'Verlauf Protokolle'!H96)</f>
      </c>
      <c r="R297">
        <f>IF(Q297="期限超過","即時更新・是正対応",IF(Q297="期限切迫","実施準備・主管部署確認",""))</f>
      </c>
    </row>
    <row r="298">
      <c r="K298">
        <f>IF('Verlauf Protokolle'!A97="","","法令義務")</f>
      </c>
      <c r="L298">
        <f>IF($K298="","",'Verlauf Protokolle'!A97)</f>
      </c>
      <c r="M298">
        <f>IF($K298="","",'Verlauf Protokolle'!C97)</f>
      </c>
      <c r="N298">
        <f>IF($K298="","","全社/EHS")</f>
      </c>
      <c r="O298" s="22">
        <f>IF($K298="","",'Verlauf Protokolle'!F97)</f>
      </c>
      <c r="P298" s="23">
        <f>IF($K298="","",'Verlauf Protokolle'!G97)</f>
      </c>
      <c r="Q298">
        <f>IF($K298="","",'Verlauf Protokolle'!H97)</f>
      </c>
      <c r="R298">
        <f>IF(Q298="期限超過","即時更新・是正対応",IF(Q298="期限切迫","実施準備・主管部署確認",""))</f>
      </c>
    </row>
    <row r="299">
      <c r="K299">
        <f>IF('Verlauf Protokolle'!A98="","","法令義務")</f>
      </c>
      <c r="L299">
        <f>IF($K299="","",'Verlauf Protokolle'!A98)</f>
      </c>
      <c r="M299">
        <f>IF($K299="","",'Verlauf Protokolle'!C98)</f>
      </c>
      <c r="N299">
        <f>IF($K299="","","全社/EHS")</f>
      </c>
      <c r="O299" s="22">
        <f>IF($K299="","",'Verlauf Protokolle'!F98)</f>
      </c>
      <c r="P299" s="23">
        <f>IF($K299="","",'Verlauf Protokolle'!G98)</f>
      </c>
      <c r="Q299">
        <f>IF($K299="","",'Verlauf Protokolle'!H98)</f>
      </c>
      <c r="R299">
        <f>IF(Q299="期限超過","即時更新・是正対応",IF(Q299="期限切迫","実施準備・主管部署確認",""))</f>
      </c>
    </row>
    <row r="300">
      <c r="K300">
        <f>IF('Verlauf Protokolle'!A99="","","法令義務")</f>
      </c>
      <c r="L300">
        <f>IF($K300="","",'Verlauf Protokolle'!A99)</f>
      </c>
      <c r="M300">
        <f>IF($K300="","",'Verlauf Protokolle'!C99)</f>
      </c>
      <c r="N300">
        <f>IF($K300="","","全社/EHS")</f>
      </c>
      <c r="O300" s="22">
        <f>IF($K300="","",'Verlauf Protokolle'!F99)</f>
      </c>
      <c r="P300" s="23">
        <f>IF($K300="","",'Verlauf Protokolle'!G99)</f>
      </c>
      <c r="Q300">
        <f>IF($K300="","",'Verlauf Protokolle'!H99)</f>
      </c>
      <c r="R300">
        <f>IF(Q300="期限超過","即時更新・是正対応",IF(Q300="期限切迫","実施準備・主管部署確認",""))</f>
      </c>
    </row>
    <row r="301">
      <c r="K301">
        <f>IF('Verlauf Protokolle'!A100="","","法令義務")</f>
      </c>
      <c r="L301">
        <f>IF($K301="","",'Verlauf Protokolle'!A100)</f>
      </c>
      <c r="M301">
        <f>IF($K301="","",'Verlauf Protokolle'!C100)</f>
      </c>
      <c r="N301">
        <f>IF($K301="","","全社/EHS")</f>
      </c>
      <c r="O301" s="22">
        <f>IF($K301="","",'Verlauf Protokolle'!F100)</f>
      </c>
      <c r="P301" s="23">
        <f>IF($K301="","",'Verlauf Protokolle'!G100)</f>
      </c>
      <c r="Q301">
        <f>IF($K301="","",'Verlauf Protokolle'!H100)</f>
      </c>
      <c r="R301">
        <f>IF(Q301="期限超過","即時更新・是正対応",IF(Q301="期限切迫","実施準備・主管部署確認",""))</f>
      </c>
    </row>
    <row r="302">
      <c r="K302">
        <f>IF('Verlauf Protokolle'!A101="","","法令義務")</f>
      </c>
      <c r="L302">
        <f>IF($K302="","",'Verlauf Protokolle'!A101)</f>
      </c>
      <c r="M302">
        <f>IF($K302="","",'Verlauf Protokolle'!C101)</f>
      </c>
      <c r="N302">
        <f>IF($K302="","","全社/EHS")</f>
      </c>
      <c r="O302" s="22">
        <f>IF($K302="","",'Verlauf Protokolle'!F101)</f>
      </c>
      <c r="P302" s="23">
        <f>IF($K302="","",'Verlauf Protokolle'!G101)</f>
      </c>
      <c r="Q302">
        <f>IF($K302="","",'Verlauf Protokolle'!H101)</f>
      </c>
      <c r="R302">
        <f>IF(Q302="期限超過","即時更新・是正対応",IF(Q302="期限切迫","実施準備・主管部署確認",""))</f>
      </c>
    </row>
    <row r="303">
      <c r="K303">
        <f>IF('Verlauf Protokolle'!A102="","","法令義務")</f>
      </c>
      <c r="L303">
        <f>IF($K303="","",'Verlauf Protokolle'!A102)</f>
      </c>
      <c r="M303">
        <f>IF($K303="","",'Verlauf Protokolle'!C102)</f>
      </c>
      <c r="N303">
        <f>IF($K303="","","全社/EHS")</f>
      </c>
      <c r="O303" s="22">
        <f>IF($K303="","",'Verlauf Protokolle'!F102)</f>
      </c>
      <c r="P303" s="23">
        <f>IF($K303="","",'Verlauf Protokolle'!G102)</f>
      </c>
      <c r="Q303">
        <f>IF($K303="","",'Verlauf Protokolle'!H102)</f>
      </c>
      <c r="R303">
        <f>IF(Q303="期限超過","即時更新・是正対応",IF(Q303="期限切迫","実施準備・主管部署確認",""))</f>
      </c>
    </row>
    <row r="304">
      <c r="K304">
        <f>IF('Verlauf Protokolle'!A103="","","法令義務")</f>
      </c>
      <c r="L304">
        <f>IF($K304="","",'Verlauf Protokolle'!A103)</f>
      </c>
      <c r="M304">
        <f>IF($K304="","",'Verlauf Protokolle'!C103)</f>
      </c>
      <c r="N304">
        <f>IF($K304="","","全社/EHS")</f>
      </c>
      <c r="O304" s="22">
        <f>IF($K304="","",'Verlauf Protokolle'!F103)</f>
      </c>
      <c r="P304" s="23">
        <f>IF($K304="","",'Verlauf Protokolle'!G103)</f>
      </c>
      <c r="Q304">
        <f>IF($K304="","",'Verlauf Protokolle'!H103)</f>
      </c>
      <c r="R304">
        <f>IF(Q304="期限超過","即時更新・是正対応",IF(Q304="期限切迫","実施準備・主管部署確認",""))</f>
      </c>
    </row>
    <row r="305">
      <c r="K305">
        <f>IF('Verlauf Protokolle'!A104="","","法令義務")</f>
      </c>
      <c r="L305">
        <f>IF($K305="","",'Verlauf Protokolle'!A104)</f>
      </c>
      <c r="M305">
        <f>IF($K305="","",'Verlauf Protokolle'!C104)</f>
      </c>
      <c r="N305">
        <f>IF($K305="","","全社/EHS")</f>
      </c>
      <c r="O305" s="22">
        <f>IF($K305="","",'Verlauf Protokolle'!F104)</f>
      </c>
      <c r="P305" s="23">
        <f>IF($K305="","",'Verlauf Protokolle'!G104)</f>
      </c>
      <c r="Q305">
        <f>IF($K305="","",'Verlauf Protokolle'!H104)</f>
      </c>
      <c r="R305">
        <f>IF(Q305="期限超過","即時更新・是正対応",IF(Q305="期限切迫","実施準備・主管部署確認",""))</f>
      </c>
    </row>
    <row r="306">
      <c r="K306">
        <f>IF('Verlauf Protokolle'!A105="","","法令義務")</f>
      </c>
      <c r="L306">
        <f>IF($K306="","",'Verlauf Protokolle'!A105)</f>
      </c>
      <c r="M306">
        <f>IF($K306="","",'Verlauf Protokolle'!C105)</f>
      </c>
      <c r="N306">
        <f>IF($K306="","","全社/EHS")</f>
      </c>
      <c r="O306" s="22">
        <f>IF($K306="","",'Verlauf Protokolle'!F105)</f>
      </c>
      <c r="P306" s="23">
        <f>IF($K306="","",'Verlauf Protokolle'!G105)</f>
      </c>
      <c r="Q306">
        <f>IF($K306="","",'Verlauf Protokolle'!H105)</f>
      </c>
      <c r="R306">
        <f>IF(Q306="期限超過","即時更新・是正対応",IF(Q306="期限切迫","実施準備・主管部署確認",""))</f>
      </c>
    </row>
    <row r="307">
      <c r="K307">
        <f>IF('Verlauf Protokolle'!A106="","","法令義務")</f>
      </c>
      <c r="L307">
        <f>IF($K307="","",'Verlauf Protokolle'!A106)</f>
      </c>
      <c r="M307">
        <f>IF($K307="","",'Verlauf Protokolle'!C106)</f>
      </c>
      <c r="N307">
        <f>IF($K307="","","全社/EHS")</f>
      </c>
      <c r="O307" s="22">
        <f>IF($K307="","",'Verlauf Protokolle'!F106)</f>
      </c>
      <c r="P307" s="23">
        <f>IF($K307="","",'Verlauf Protokolle'!G106)</f>
      </c>
      <c r="Q307">
        <f>IF($K307="","",'Verlauf Protokolle'!H106)</f>
      </c>
      <c r="R307">
        <f>IF(Q307="期限超過","即時更新・是正対応",IF(Q307="期限切迫","実施準備・主管部署確認",""))</f>
      </c>
    </row>
    <row r="308">
      <c r="K308">
        <f>IF('Verlauf Protokolle'!A107="","","法令義務")</f>
      </c>
      <c r="L308">
        <f>IF($K308="","",'Verlauf Protokolle'!A107)</f>
      </c>
      <c r="M308">
        <f>IF($K308="","",'Verlauf Protokolle'!C107)</f>
      </c>
      <c r="N308">
        <f>IF($K308="","","全社/EHS")</f>
      </c>
      <c r="O308" s="22">
        <f>IF($K308="","",'Verlauf Protokolle'!F107)</f>
      </c>
      <c r="P308" s="23">
        <f>IF($K308="","",'Verlauf Protokolle'!G107)</f>
      </c>
      <c r="Q308">
        <f>IF($K308="","",'Verlauf Protokolle'!H107)</f>
      </c>
      <c r="R308">
        <f>IF(Q308="期限超過","即時更新・是正対応",IF(Q308="期限切迫","実施準備・主管部署確認",""))</f>
      </c>
    </row>
    <row r="309">
      <c r="K309">
        <f>IF('Verlauf Protokolle'!A108="","","法令義務")</f>
      </c>
      <c r="L309">
        <f>IF($K309="","",'Verlauf Protokolle'!A108)</f>
      </c>
      <c r="M309">
        <f>IF($K309="","",'Verlauf Protokolle'!C108)</f>
      </c>
      <c r="N309">
        <f>IF($K309="","","全社/EHS")</f>
      </c>
      <c r="O309" s="22">
        <f>IF($K309="","",'Verlauf Protokolle'!F108)</f>
      </c>
      <c r="P309" s="23">
        <f>IF($K309="","",'Verlauf Protokolle'!G108)</f>
      </c>
      <c r="Q309">
        <f>IF($K309="","",'Verlauf Protokolle'!H108)</f>
      </c>
      <c r="R309">
        <f>IF(Q309="期限超過","即時更新・是正対応",IF(Q309="期限切迫","実施準備・主管部署確認",""))</f>
      </c>
    </row>
    <row r="310">
      <c r="K310">
        <f>IF('Verlauf Protokolle'!A109="","","法令義務")</f>
      </c>
      <c r="L310">
        <f>IF($K310="","",'Verlauf Protokolle'!A109)</f>
      </c>
      <c r="M310">
        <f>IF($K310="","",'Verlauf Protokolle'!C109)</f>
      </c>
      <c r="N310">
        <f>IF($K310="","","全社/EHS")</f>
      </c>
      <c r="O310" s="22">
        <f>IF($K310="","",'Verlauf Protokolle'!F109)</f>
      </c>
      <c r="P310" s="23">
        <f>IF($K310="","",'Verlauf Protokolle'!G109)</f>
      </c>
      <c r="Q310">
        <f>IF($K310="","",'Verlauf Protokolle'!H109)</f>
      </c>
      <c r="R310">
        <f>IF(Q310="期限超過","即時更新・是正対応",IF(Q310="期限切迫","実施準備・主管部署確認",""))</f>
      </c>
    </row>
    <row r="311">
      <c r="K311">
        <f>IF('Verlauf Protokolle'!A110="","","法令義務")</f>
      </c>
      <c r="L311">
        <f>IF($K311="","",'Verlauf Protokolle'!A110)</f>
      </c>
      <c r="M311">
        <f>IF($K311="","",'Verlauf Protokolle'!C110)</f>
      </c>
      <c r="N311">
        <f>IF($K311="","","全社/EHS")</f>
      </c>
      <c r="O311" s="22">
        <f>IF($K311="","",'Verlauf Protokolle'!F110)</f>
      </c>
      <c r="P311" s="23">
        <f>IF($K311="","",'Verlauf Protokolle'!G110)</f>
      </c>
      <c r="Q311">
        <f>IF($K311="","",'Verlauf Protokolle'!H110)</f>
      </c>
      <c r="R311">
        <f>IF(Q311="期限超過","即時更新・是正対応",IF(Q311="期限切迫","実施準備・主管部署確認",""))</f>
      </c>
    </row>
    <row r="312">
      <c r="K312">
        <f>IF('Verlauf Protokolle'!A111="","","法令義務")</f>
      </c>
      <c r="L312">
        <f>IF($K312="","",'Verlauf Protokolle'!A111)</f>
      </c>
      <c r="M312">
        <f>IF($K312="","",'Verlauf Protokolle'!C111)</f>
      </c>
      <c r="N312">
        <f>IF($K312="","","全社/EHS")</f>
      </c>
      <c r="O312" s="22">
        <f>IF($K312="","",'Verlauf Protokolle'!F111)</f>
      </c>
      <c r="P312" s="23">
        <f>IF($K312="","",'Verlauf Protokolle'!G111)</f>
      </c>
      <c r="Q312">
        <f>IF($K312="","",'Verlauf Protokolle'!H111)</f>
      </c>
      <c r="R312">
        <f>IF(Q312="期限超過","即時更新・是正対応",IF(Q312="期限切迫","実施準備・主管部署確認",""))</f>
      </c>
    </row>
    <row r="313">
      <c r="K313">
        <f>IF('Verlauf Protokolle'!A112="","","法令義務")</f>
      </c>
      <c r="L313">
        <f>IF($K313="","",'Verlauf Protokolle'!A112)</f>
      </c>
      <c r="M313">
        <f>IF($K313="","",'Verlauf Protokolle'!C112)</f>
      </c>
      <c r="N313">
        <f>IF($K313="","","全社/EHS")</f>
      </c>
      <c r="O313" s="22">
        <f>IF($K313="","",'Verlauf Protokolle'!F112)</f>
      </c>
      <c r="P313" s="23">
        <f>IF($K313="","",'Verlauf Protokolle'!G112)</f>
      </c>
      <c r="Q313">
        <f>IF($K313="","",'Verlauf Protokolle'!H112)</f>
      </c>
      <c r="R313">
        <f>IF(Q313="期限超過","即時更新・是正対応",IF(Q313="期限切迫","実施準備・主管部署確認",""))</f>
      </c>
    </row>
    <row r="314">
      <c r="K314">
        <f>IF('Verlauf Protokolle'!A113="","","法令義務")</f>
      </c>
      <c r="L314">
        <f>IF($K314="","",'Verlauf Protokolle'!A113)</f>
      </c>
      <c r="M314">
        <f>IF($K314="","",'Verlauf Protokolle'!C113)</f>
      </c>
      <c r="N314">
        <f>IF($K314="","","全社/EHS")</f>
      </c>
      <c r="O314" s="22">
        <f>IF($K314="","",'Verlauf Protokolle'!F113)</f>
      </c>
      <c r="P314" s="23">
        <f>IF($K314="","",'Verlauf Protokolle'!G113)</f>
      </c>
      <c r="Q314">
        <f>IF($K314="","",'Verlauf Protokolle'!H113)</f>
      </c>
      <c r="R314">
        <f>IF(Q314="期限超過","即時更新・是正対応",IF(Q314="期限切迫","実施準備・主管部署確認",""))</f>
      </c>
    </row>
    <row r="315">
      <c r="K315">
        <f>IF('Verlauf Protokolle'!A114="","","法令義務")</f>
      </c>
      <c r="L315">
        <f>IF($K315="","",'Verlauf Protokolle'!A114)</f>
      </c>
      <c r="M315">
        <f>IF($K315="","",'Verlauf Protokolle'!C114)</f>
      </c>
      <c r="N315">
        <f>IF($K315="","","全社/EHS")</f>
      </c>
      <c r="O315" s="22">
        <f>IF($K315="","",'Verlauf Protokolle'!F114)</f>
      </c>
      <c r="P315" s="23">
        <f>IF($K315="","",'Verlauf Protokolle'!G114)</f>
      </c>
      <c r="Q315">
        <f>IF($K315="","",'Verlauf Protokolle'!H114)</f>
      </c>
      <c r="R315">
        <f>IF(Q315="期限超過","即時更新・是正対応",IF(Q315="期限切迫","実施準備・主管部署確認",""))</f>
      </c>
    </row>
    <row r="316">
      <c r="K316">
        <f>IF('Verlauf Protokolle'!A115="","","法令義務")</f>
      </c>
      <c r="L316">
        <f>IF($K316="","",'Verlauf Protokolle'!A115)</f>
      </c>
      <c r="M316">
        <f>IF($K316="","",'Verlauf Protokolle'!C115)</f>
      </c>
      <c r="N316">
        <f>IF($K316="","","全社/EHS")</f>
      </c>
      <c r="O316" s="22">
        <f>IF($K316="","",'Verlauf Protokolle'!F115)</f>
      </c>
      <c r="P316" s="23">
        <f>IF($K316="","",'Verlauf Protokolle'!G115)</f>
      </c>
      <c r="Q316">
        <f>IF($K316="","",'Verlauf Protokolle'!H115)</f>
      </c>
      <c r="R316">
        <f>IF(Q316="期限超過","即時更新・是正対応",IF(Q316="期限切迫","実施準備・主管部署確認",""))</f>
      </c>
    </row>
    <row r="317">
      <c r="K317">
        <f>IF('Verlauf Protokolle'!A116="","","法令義務")</f>
      </c>
      <c r="L317">
        <f>IF($K317="","",'Verlauf Protokolle'!A116)</f>
      </c>
      <c r="M317">
        <f>IF($K317="","",'Verlauf Protokolle'!C116)</f>
      </c>
      <c r="N317">
        <f>IF($K317="","","全社/EHS")</f>
      </c>
      <c r="O317" s="22">
        <f>IF($K317="","",'Verlauf Protokolle'!F116)</f>
      </c>
      <c r="P317" s="23">
        <f>IF($K317="","",'Verlauf Protokolle'!G116)</f>
      </c>
      <c r="Q317">
        <f>IF($K317="","",'Verlauf Protokolle'!H116)</f>
      </c>
      <c r="R317">
        <f>IF(Q317="期限超過","即時更新・是正対応",IF(Q317="期限切迫","実施準備・主管部署確認",""))</f>
      </c>
    </row>
    <row r="318">
      <c r="K318">
        <f>IF('Verlauf Protokolle'!A117="","","法令義務")</f>
      </c>
      <c r="L318">
        <f>IF($K318="","",'Verlauf Protokolle'!A117)</f>
      </c>
      <c r="M318">
        <f>IF($K318="","",'Verlauf Protokolle'!C117)</f>
      </c>
      <c r="N318">
        <f>IF($K318="","","全社/EHS")</f>
      </c>
      <c r="O318" s="22">
        <f>IF($K318="","",'Verlauf Protokolle'!F117)</f>
      </c>
      <c r="P318" s="23">
        <f>IF($K318="","",'Verlauf Protokolle'!G117)</f>
      </c>
      <c r="Q318">
        <f>IF($K318="","",'Verlauf Protokolle'!H117)</f>
      </c>
      <c r="R318">
        <f>IF(Q318="期限超過","即時更新・是正対応",IF(Q318="期限切迫","実施準備・主管部署確認",""))</f>
      </c>
    </row>
    <row r="319">
      <c r="K319">
        <f>IF('Verlauf Protokolle'!A118="","","法令義務")</f>
      </c>
      <c r="L319">
        <f>IF($K319="","",'Verlauf Protokolle'!A118)</f>
      </c>
      <c r="M319">
        <f>IF($K319="","",'Verlauf Protokolle'!C118)</f>
      </c>
      <c r="N319">
        <f>IF($K319="","","全社/EHS")</f>
      </c>
      <c r="O319" s="22">
        <f>IF($K319="","",'Verlauf Protokolle'!F118)</f>
      </c>
      <c r="P319" s="23">
        <f>IF($K319="","",'Verlauf Protokolle'!G118)</f>
      </c>
      <c r="Q319">
        <f>IF($K319="","",'Verlauf Protokolle'!H118)</f>
      </c>
      <c r="R319">
        <f>IF(Q319="期限超過","即時更新・是正対応",IF(Q319="期限切迫","実施準備・主管部署確認",""))</f>
      </c>
    </row>
    <row r="320">
      <c r="K320">
        <f>IF('Verlauf Protokolle'!A119="","","法令義務")</f>
      </c>
      <c r="L320">
        <f>IF($K320="","",'Verlauf Protokolle'!A119)</f>
      </c>
      <c r="M320">
        <f>IF($K320="","",'Verlauf Protokolle'!C119)</f>
      </c>
      <c r="N320">
        <f>IF($K320="","","全社/EHS")</f>
      </c>
      <c r="O320" s="22">
        <f>IF($K320="","",'Verlauf Protokolle'!F119)</f>
      </c>
      <c r="P320" s="23">
        <f>IF($K320="","",'Verlauf Protokolle'!G119)</f>
      </c>
      <c r="Q320">
        <f>IF($K320="","",'Verlauf Protokolle'!H119)</f>
      </c>
      <c r="R320">
        <f>IF(Q320="期限超過","即時更新・是正対応",IF(Q320="期限切迫","実施準備・主管部署確認",""))</f>
      </c>
    </row>
    <row r="321">
      <c r="K321">
        <f>IF('Verlauf Protokolle'!A120="","","法令義務")</f>
      </c>
      <c r="L321">
        <f>IF($K321="","",'Verlauf Protokolle'!A120)</f>
      </c>
      <c r="M321">
        <f>IF($K321="","",'Verlauf Protokolle'!C120)</f>
      </c>
      <c r="N321">
        <f>IF($K321="","","全社/EHS")</f>
      </c>
      <c r="O321" s="22">
        <f>IF($K321="","",'Verlauf Protokolle'!F120)</f>
      </c>
      <c r="P321" s="23">
        <f>IF($K321="","",'Verlauf Protokolle'!G120)</f>
      </c>
      <c r="Q321">
        <f>IF($K321="","",'Verlauf Protokolle'!H120)</f>
      </c>
      <c r="R321">
        <f>IF(Q321="期限超過","即時更新・是正対応",IF(Q321="期限切迫","実施準備・主管部署確認",""))</f>
      </c>
    </row>
    <row r="322">
      <c r="K322">
        <f>IF('Verlauf Protokolle'!A121="","","法令義務")</f>
      </c>
      <c r="L322">
        <f>IF($K322="","",'Verlauf Protokolle'!A121)</f>
      </c>
      <c r="M322">
        <f>IF($K322="","",'Verlauf Protokolle'!C121)</f>
      </c>
      <c r="N322">
        <f>IF($K322="","","全社/EHS")</f>
      </c>
      <c r="O322" s="22">
        <f>IF($K322="","",'Verlauf Protokolle'!F121)</f>
      </c>
      <c r="P322" s="23">
        <f>IF($K322="","",'Verlauf Protokolle'!G121)</f>
      </c>
      <c r="Q322">
        <f>IF($K322="","",'Verlauf Protokolle'!H121)</f>
      </c>
      <c r="R322">
        <f>IF(Q322="期限超過","即時更新・是正対応",IF(Q322="期限切迫","実施準備・主管部署確認",""))</f>
      </c>
    </row>
    <row r="323">
      <c r="K323">
        <f>IF('Verlauf Protokolle'!A122="","","法令義務")</f>
      </c>
      <c r="L323">
        <f>IF($K323="","",'Verlauf Protokolle'!A122)</f>
      </c>
      <c r="M323">
        <f>IF($K323="","",'Verlauf Protokolle'!C122)</f>
      </c>
      <c r="N323">
        <f>IF($K323="","","全社/EHS")</f>
      </c>
      <c r="O323" s="22">
        <f>IF($K323="","",'Verlauf Protokolle'!F122)</f>
      </c>
      <c r="P323" s="23">
        <f>IF($K323="","",'Verlauf Protokolle'!G122)</f>
      </c>
      <c r="Q323">
        <f>IF($K323="","",'Verlauf Protokolle'!H122)</f>
      </c>
      <c r="R323">
        <f>IF(Q323="期限超過","即時更新・是正対応",IF(Q323="期限切迫","実施準備・主管部署確認",""))</f>
      </c>
    </row>
    <row r="324">
      <c r="K324">
        <f>IF('Verlauf Protokolle'!A123="","","法令義務")</f>
      </c>
      <c r="L324">
        <f>IF($K324="","",'Verlauf Protokolle'!A123)</f>
      </c>
      <c r="M324">
        <f>IF($K324="","",'Verlauf Protokolle'!C123)</f>
      </c>
      <c r="N324">
        <f>IF($K324="","","全社/EHS")</f>
      </c>
      <c r="O324" s="22">
        <f>IF($K324="","",'Verlauf Protokolle'!F123)</f>
      </c>
      <c r="P324" s="23">
        <f>IF($K324="","",'Verlauf Protokolle'!G123)</f>
      </c>
      <c r="Q324">
        <f>IF($K324="","",'Verlauf Protokolle'!H123)</f>
      </c>
      <c r="R324">
        <f>IF(Q324="期限超過","即時更新・是正対応",IF(Q324="期限切迫","実施準備・主管部署確認",""))</f>
      </c>
    </row>
    <row r="325">
      <c r="K325">
        <f>IF('Verlauf Protokolle'!A124="","","法令義務")</f>
      </c>
      <c r="L325">
        <f>IF($K325="","",'Verlauf Protokolle'!A124)</f>
      </c>
      <c r="M325">
        <f>IF($K325="","",'Verlauf Protokolle'!C124)</f>
      </c>
      <c r="N325">
        <f>IF($K325="","","全社/EHS")</f>
      </c>
      <c r="O325" s="22">
        <f>IF($K325="","",'Verlauf Protokolle'!F124)</f>
      </c>
      <c r="P325" s="23">
        <f>IF($K325="","",'Verlauf Protokolle'!G124)</f>
      </c>
      <c r="Q325">
        <f>IF($K325="","",'Verlauf Protokolle'!H124)</f>
      </c>
      <c r="R325">
        <f>IF(Q325="期限超過","即時更新・是正対応",IF(Q325="期限切迫","実施準備・主管部署確認",""))</f>
      </c>
    </row>
    <row r="326">
      <c r="K326">
        <f>IF('Verlauf Protokolle'!A125="","","法令義務")</f>
      </c>
      <c r="L326">
        <f>IF($K326="","",'Verlauf Protokolle'!A125)</f>
      </c>
      <c r="M326">
        <f>IF($K326="","",'Verlauf Protokolle'!C125)</f>
      </c>
      <c r="N326">
        <f>IF($K326="","","全社/EHS")</f>
      </c>
      <c r="O326" s="22">
        <f>IF($K326="","",'Verlauf Protokolle'!F125)</f>
      </c>
      <c r="P326" s="23">
        <f>IF($K326="","",'Verlauf Protokolle'!G125)</f>
      </c>
      <c r="Q326">
        <f>IF($K326="","",'Verlauf Protokolle'!H125)</f>
      </c>
      <c r="R326">
        <f>IF(Q326="期限超過","即時更新・是正対応",IF(Q326="期限切迫","実施準備・主管部署確認",""))</f>
      </c>
    </row>
    <row r="327">
      <c r="K327">
        <f>IF('Verlauf Protokolle'!A126="","","法令義務")</f>
      </c>
      <c r="L327">
        <f>IF($K327="","",'Verlauf Protokolle'!A126)</f>
      </c>
      <c r="M327">
        <f>IF($K327="","",'Verlauf Protokolle'!C126)</f>
      </c>
      <c r="N327">
        <f>IF($K327="","","全社/EHS")</f>
      </c>
      <c r="O327" s="22">
        <f>IF($K327="","",'Verlauf Protokolle'!F126)</f>
      </c>
      <c r="P327" s="23">
        <f>IF($K327="","",'Verlauf Protokolle'!G126)</f>
      </c>
      <c r="Q327">
        <f>IF($K327="","",'Verlauf Protokolle'!H126)</f>
      </c>
      <c r="R327">
        <f>IF(Q327="期限超過","即時更新・是正対応",IF(Q327="期限切迫","実施準備・主管部署確認",""))</f>
      </c>
    </row>
    <row r="328">
      <c r="K328">
        <f>IF('Verlauf Protokolle'!A127="","","法令義務")</f>
      </c>
      <c r="L328">
        <f>IF($K328="","",'Verlauf Protokolle'!A127)</f>
      </c>
      <c r="M328">
        <f>IF($K328="","",'Verlauf Protokolle'!C127)</f>
      </c>
      <c r="N328">
        <f>IF($K328="","","全社/EHS")</f>
      </c>
      <c r="O328" s="22">
        <f>IF($K328="","",'Verlauf Protokolle'!F127)</f>
      </c>
      <c r="P328" s="23">
        <f>IF($K328="","",'Verlauf Protokolle'!G127)</f>
      </c>
      <c r="Q328">
        <f>IF($K328="","",'Verlauf Protokolle'!H127)</f>
      </c>
      <c r="R328">
        <f>IF(Q328="期限超過","即時更新・是正対応",IF(Q328="期限切迫","実施準備・主管部署確認",""))</f>
      </c>
    </row>
    <row r="329">
      <c r="K329">
        <f>IF('Verlauf Protokolle'!A128="","","法令義務")</f>
      </c>
      <c r="L329">
        <f>IF($K329="","",'Verlauf Protokolle'!A128)</f>
      </c>
      <c r="M329">
        <f>IF($K329="","",'Verlauf Protokolle'!C128)</f>
      </c>
      <c r="N329">
        <f>IF($K329="","","全社/EHS")</f>
      </c>
      <c r="O329" s="22">
        <f>IF($K329="","",'Verlauf Protokolle'!F128)</f>
      </c>
      <c r="P329" s="23">
        <f>IF($K329="","",'Verlauf Protokolle'!G128)</f>
      </c>
      <c r="Q329">
        <f>IF($K329="","",'Verlauf Protokolle'!H128)</f>
      </c>
      <c r="R329">
        <f>IF(Q329="期限超過","即時更新・是正対応",IF(Q329="期限切迫","実施準備・主管部署確認",""))</f>
      </c>
    </row>
    <row r="330">
      <c r="K330">
        <f>IF('Verlauf Protokolle'!A129="","","法令義務")</f>
      </c>
      <c r="L330">
        <f>IF($K330="","",'Verlauf Protokolle'!A129)</f>
      </c>
      <c r="M330">
        <f>IF($K330="","",'Verlauf Protokolle'!C129)</f>
      </c>
      <c r="N330">
        <f>IF($K330="","","全社/EHS")</f>
      </c>
      <c r="O330" s="22">
        <f>IF($K330="","",'Verlauf Protokolle'!F129)</f>
      </c>
      <c r="P330" s="23">
        <f>IF($K330="","",'Verlauf Protokolle'!G129)</f>
      </c>
      <c r="Q330">
        <f>IF($K330="","",'Verlauf Protokolle'!H129)</f>
      </c>
      <c r="R330">
        <f>IF(Q330="期限超過","即時更新・是正対応",IF(Q330="期限切迫","実施準備・主管部署確認",""))</f>
      </c>
    </row>
    <row r="331">
      <c r="K331">
        <f>IF('Verlauf Protokolle'!A130="","","法令義務")</f>
      </c>
      <c r="L331">
        <f>IF($K331="","",'Verlauf Protokolle'!A130)</f>
      </c>
      <c r="M331">
        <f>IF($K331="","",'Verlauf Protokolle'!C130)</f>
      </c>
      <c r="N331">
        <f>IF($K331="","","全社/EHS")</f>
      </c>
      <c r="O331" s="22">
        <f>IF($K331="","",'Verlauf Protokolle'!F130)</f>
      </c>
      <c r="P331" s="23">
        <f>IF($K331="","",'Verlauf Protokolle'!G130)</f>
      </c>
      <c r="Q331">
        <f>IF($K331="","",'Verlauf Protokolle'!H130)</f>
      </c>
      <c r="R331">
        <f>IF(Q331="期限超過","即時更新・是正対応",IF(Q331="期限切迫","実施準備・主管部署確認",""))</f>
      </c>
    </row>
    <row r="332">
      <c r="K332">
        <f>IF('Verlauf Protokolle'!A131="","","法令義務")</f>
      </c>
      <c r="L332">
        <f>IF($K332="","",'Verlauf Protokolle'!A131)</f>
      </c>
      <c r="M332">
        <f>IF($K332="","",'Verlauf Protokolle'!C131)</f>
      </c>
      <c r="N332">
        <f>IF($K332="","","全社/EHS")</f>
      </c>
      <c r="O332" s="22">
        <f>IF($K332="","",'Verlauf Protokolle'!F131)</f>
      </c>
      <c r="P332" s="23">
        <f>IF($K332="","",'Verlauf Protokolle'!G131)</f>
      </c>
      <c r="Q332">
        <f>IF($K332="","",'Verlauf Protokolle'!H131)</f>
      </c>
      <c r="R332">
        <f>IF(Q332="期限超過","即時更新・是正対応",IF(Q332="期限切迫","実施準備・主管部署確認",""))</f>
      </c>
    </row>
    <row r="333">
      <c r="K333">
        <f>IF('Verlauf Protokolle'!A132="","","法令義務")</f>
      </c>
      <c r="L333">
        <f>IF($K333="","",'Verlauf Protokolle'!A132)</f>
      </c>
      <c r="M333">
        <f>IF($K333="","",'Verlauf Protokolle'!C132)</f>
      </c>
      <c r="N333">
        <f>IF($K333="","","全社/EHS")</f>
      </c>
      <c r="O333" s="22">
        <f>IF($K333="","",'Verlauf Protokolle'!F132)</f>
      </c>
      <c r="P333" s="23">
        <f>IF($K333="","",'Verlauf Protokolle'!G132)</f>
      </c>
      <c r="Q333">
        <f>IF($K333="","",'Verlauf Protokolle'!H132)</f>
      </c>
      <c r="R333">
        <f>IF(Q333="期限超過","即時更新・是正対応",IF(Q333="期限切迫","実施準備・主管部署確認",""))</f>
      </c>
    </row>
    <row r="334">
      <c r="K334">
        <f>IF('Verlauf Protokolle'!A133="","","法令義務")</f>
      </c>
      <c r="L334">
        <f>IF($K334="","",'Verlauf Protokolle'!A133)</f>
      </c>
      <c r="M334">
        <f>IF($K334="","",'Verlauf Protokolle'!C133)</f>
      </c>
      <c r="N334">
        <f>IF($K334="","","全社/EHS")</f>
      </c>
      <c r="O334" s="22">
        <f>IF($K334="","",'Verlauf Protokolle'!F133)</f>
      </c>
      <c r="P334" s="23">
        <f>IF($K334="","",'Verlauf Protokolle'!G133)</f>
      </c>
      <c r="Q334">
        <f>IF($K334="","",'Verlauf Protokolle'!H133)</f>
      </c>
      <c r="R334">
        <f>IF(Q334="期限超過","即時更新・是正対応",IF(Q334="期限切迫","実施準備・主管部署確認",""))</f>
      </c>
    </row>
    <row r="335">
      <c r="K335">
        <f>IF('Verlauf Protokolle'!A134="","","法令義務")</f>
      </c>
      <c r="L335">
        <f>IF($K335="","",'Verlauf Protokolle'!A134)</f>
      </c>
      <c r="M335">
        <f>IF($K335="","",'Verlauf Protokolle'!C134)</f>
      </c>
      <c r="N335">
        <f>IF($K335="","","全社/EHS")</f>
      </c>
      <c r="O335" s="22">
        <f>IF($K335="","",'Verlauf Protokolle'!F134)</f>
      </c>
      <c r="P335" s="23">
        <f>IF($K335="","",'Verlauf Protokolle'!G134)</f>
      </c>
      <c r="Q335">
        <f>IF($K335="","",'Verlauf Protokolle'!H134)</f>
      </c>
      <c r="R335">
        <f>IF(Q335="期限超過","即時更新・是正対応",IF(Q335="期限切迫","実施準備・主管部署確認",""))</f>
      </c>
    </row>
    <row r="336">
      <c r="K336">
        <f>IF('Verlauf Protokolle'!A135="","","法令義務")</f>
      </c>
      <c r="L336">
        <f>IF($K336="","",'Verlauf Protokolle'!A135)</f>
      </c>
      <c r="M336">
        <f>IF($K336="","",'Verlauf Protokolle'!C135)</f>
      </c>
      <c r="N336">
        <f>IF($K336="","","全社/EHS")</f>
      </c>
      <c r="O336" s="22">
        <f>IF($K336="","",'Verlauf Protokolle'!F135)</f>
      </c>
      <c r="P336" s="23">
        <f>IF($K336="","",'Verlauf Protokolle'!G135)</f>
      </c>
      <c r="Q336">
        <f>IF($K336="","",'Verlauf Protokolle'!H135)</f>
      </c>
      <c r="R336">
        <f>IF(Q336="期限超過","即時更新・是正対応",IF(Q336="期限切迫","実施準備・主管部署確認",""))</f>
      </c>
    </row>
    <row r="337">
      <c r="K337">
        <f>IF('Verlauf Protokolle'!A136="","","法令義務")</f>
      </c>
      <c r="L337">
        <f>IF($K337="","",'Verlauf Protokolle'!A136)</f>
      </c>
      <c r="M337">
        <f>IF($K337="","",'Verlauf Protokolle'!C136)</f>
      </c>
      <c r="N337">
        <f>IF($K337="","","全社/EHS")</f>
      </c>
      <c r="O337" s="22">
        <f>IF($K337="","",'Verlauf Protokolle'!F136)</f>
      </c>
      <c r="P337" s="23">
        <f>IF($K337="","",'Verlauf Protokolle'!G136)</f>
      </c>
      <c r="Q337">
        <f>IF($K337="","",'Verlauf Protokolle'!H136)</f>
      </c>
      <c r="R337">
        <f>IF(Q337="期限超過","即時更新・是正対応",IF(Q337="期限切迫","実施準備・主管部署確認",""))</f>
      </c>
    </row>
    <row r="338">
      <c r="K338">
        <f>IF('Verlauf Protokolle'!A137="","","法令義務")</f>
      </c>
      <c r="L338">
        <f>IF($K338="","",'Verlauf Protokolle'!A137)</f>
      </c>
      <c r="M338">
        <f>IF($K338="","",'Verlauf Protokolle'!C137)</f>
      </c>
      <c r="N338">
        <f>IF($K338="","","全社/EHS")</f>
      </c>
      <c r="O338" s="22">
        <f>IF($K338="","",'Verlauf Protokolle'!F137)</f>
      </c>
      <c r="P338" s="23">
        <f>IF($K338="","",'Verlauf Protokolle'!G137)</f>
      </c>
      <c r="Q338">
        <f>IF($K338="","",'Verlauf Protokolle'!H137)</f>
      </c>
      <c r="R338">
        <f>IF(Q338="期限超過","即時更新・是正対応",IF(Q338="期限切迫","実施準備・主管部署確認",""))</f>
      </c>
    </row>
    <row r="339">
      <c r="K339">
        <f>IF('Verlauf Protokolle'!A138="","","法令義務")</f>
      </c>
      <c r="L339">
        <f>IF($K339="","",'Verlauf Protokolle'!A138)</f>
      </c>
      <c r="M339">
        <f>IF($K339="","",'Verlauf Protokolle'!C138)</f>
      </c>
      <c r="N339">
        <f>IF($K339="","","全社/EHS")</f>
      </c>
      <c r="O339" s="22">
        <f>IF($K339="","",'Verlauf Protokolle'!F138)</f>
      </c>
      <c r="P339" s="23">
        <f>IF($K339="","",'Verlauf Protokolle'!G138)</f>
      </c>
      <c r="Q339">
        <f>IF($K339="","",'Verlauf Protokolle'!H138)</f>
      </c>
      <c r="R339">
        <f>IF(Q339="期限超過","即時更新・是正対応",IF(Q339="期限切迫","実施準備・主管部署確認",""))</f>
      </c>
    </row>
    <row r="340">
      <c r="K340">
        <f>IF('Verlauf Protokolle'!A139="","","法令義務")</f>
      </c>
      <c r="L340">
        <f>IF($K340="","",'Verlauf Protokolle'!A139)</f>
      </c>
      <c r="M340">
        <f>IF($K340="","",'Verlauf Protokolle'!C139)</f>
      </c>
      <c r="N340">
        <f>IF($K340="","","全社/EHS")</f>
      </c>
      <c r="O340" s="22">
        <f>IF($K340="","",'Verlauf Protokolle'!F139)</f>
      </c>
      <c r="P340" s="23">
        <f>IF($K340="","",'Verlauf Protokolle'!G139)</f>
      </c>
      <c r="Q340">
        <f>IF($K340="","",'Verlauf Protokolle'!H139)</f>
      </c>
      <c r="R340">
        <f>IF(Q340="期限超過","即時更新・是正対応",IF(Q340="期限切迫","実施準備・主管部署確認",""))</f>
      </c>
    </row>
    <row r="341">
      <c r="K341">
        <f>IF('Verlauf Protokolle'!A140="","","法令義務")</f>
      </c>
      <c r="L341">
        <f>IF($K341="","",'Verlauf Protokolle'!A140)</f>
      </c>
      <c r="M341">
        <f>IF($K341="","",'Verlauf Protokolle'!C140)</f>
      </c>
      <c r="N341">
        <f>IF($K341="","","全社/EHS")</f>
      </c>
      <c r="O341" s="22">
        <f>IF($K341="","",'Verlauf Protokolle'!F140)</f>
      </c>
      <c r="P341" s="23">
        <f>IF($K341="","",'Verlauf Protokolle'!G140)</f>
      </c>
      <c r="Q341">
        <f>IF($K341="","",'Verlauf Protokolle'!H140)</f>
      </c>
      <c r="R341">
        <f>IF(Q341="期限超過","即時更新・是正対応",IF(Q341="期限切迫","実施準備・主管部署確認",""))</f>
      </c>
    </row>
    <row r="342">
      <c r="K342">
        <f>IF('Verlauf Protokolle'!A141="","","法令義務")</f>
      </c>
      <c r="L342">
        <f>IF($K342="","",'Verlauf Protokolle'!A141)</f>
      </c>
      <c r="M342">
        <f>IF($K342="","",'Verlauf Protokolle'!C141)</f>
      </c>
      <c r="N342">
        <f>IF($K342="","","全社/EHS")</f>
      </c>
      <c r="O342" s="22">
        <f>IF($K342="","",'Verlauf Protokolle'!F141)</f>
      </c>
      <c r="P342" s="23">
        <f>IF($K342="","",'Verlauf Protokolle'!G141)</f>
      </c>
      <c r="Q342">
        <f>IF($K342="","",'Verlauf Protokolle'!H141)</f>
      </c>
      <c r="R342">
        <f>IF(Q342="期限超過","即時更新・是正対応",IF(Q342="期限切迫","実施準備・主管部署確認",""))</f>
      </c>
    </row>
    <row r="343">
      <c r="K343">
        <f>IF('Verlauf Protokolle'!A142="","","法令義務")</f>
      </c>
      <c r="L343">
        <f>IF($K343="","",'Verlauf Protokolle'!A142)</f>
      </c>
      <c r="M343">
        <f>IF($K343="","",'Verlauf Protokolle'!C142)</f>
      </c>
      <c r="N343">
        <f>IF($K343="","","全社/EHS")</f>
      </c>
      <c r="O343" s="22">
        <f>IF($K343="","",'Verlauf Protokolle'!F142)</f>
      </c>
      <c r="P343" s="23">
        <f>IF($K343="","",'Verlauf Protokolle'!G142)</f>
      </c>
      <c r="Q343">
        <f>IF($K343="","",'Verlauf Protokolle'!H142)</f>
      </c>
      <c r="R343">
        <f>IF(Q343="期限超過","即時更新・是正対応",IF(Q343="期限切迫","実施準備・主管部署確認",""))</f>
      </c>
    </row>
    <row r="344">
      <c r="K344">
        <f>IF('Verlauf Protokolle'!A143="","","法令義務")</f>
      </c>
      <c r="L344">
        <f>IF($K344="","",'Verlauf Protokolle'!A143)</f>
      </c>
      <c r="M344">
        <f>IF($K344="","",'Verlauf Protokolle'!C143)</f>
      </c>
      <c r="N344">
        <f>IF($K344="","","全社/EHS")</f>
      </c>
      <c r="O344" s="22">
        <f>IF($K344="","",'Verlauf Protokolle'!F143)</f>
      </c>
      <c r="P344" s="23">
        <f>IF($K344="","",'Verlauf Protokolle'!G143)</f>
      </c>
      <c r="Q344">
        <f>IF($K344="","",'Verlauf Protokolle'!H143)</f>
      </c>
      <c r="R344">
        <f>IF(Q344="期限超過","即時更新・是正対応",IF(Q344="期限切迫","実施準備・主管部署確認",""))</f>
      </c>
    </row>
    <row r="345">
      <c r="K345">
        <f>IF('Verlauf Protokolle'!A144="","","法令義務")</f>
      </c>
      <c r="L345">
        <f>IF($K345="","",'Verlauf Protokolle'!A144)</f>
      </c>
      <c r="M345">
        <f>IF($K345="","",'Verlauf Protokolle'!C144)</f>
      </c>
      <c r="N345">
        <f>IF($K345="","","全社/EHS")</f>
      </c>
      <c r="O345" s="22">
        <f>IF($K345="","",'Verlauf Protokolle'!F144)</f>
      </c>
      <c r="P345" s="23">
        <f>IF($K345="","",'Verlauf Protokolle'!G144)</f>
      </c>
      <c r="Q345">
        <f>IF($K345="","",'Verlauf Protokolle'!H144)</f>
      </c>
      <c r="R345">
        <f>IF(Q345="期限超過","即時更新・是正対応",IF(Q345="期限切迫","実施準備・主管部署確認",""))</f>
      </c>
    </row>
    <row r="346">
      <c r="K346">
        <f>IF('Verlauf Protokolle'!A145="","","法令義務")</f>
      </c>
      <c r="L346">
        <f>IF($K346="","",'Verlauf Protokolle'!A145)</f>
      </c>
      <c r="M346">
        <f>IF($K346="","",'Verlauf Protokolle'!C145)</f>
      </c>
      <c r="N346">
        <f>IF($K346="","","全社/EHS")</f>
      </c>
      <c r="O346" s="22">
        <f>IF($K346="","",'Verlauf Protokolle'!F145)</f>
      </c>
      <c r="P346" s="23">
        <f>IF($K346="","",'Verlauf Protokolle'!G145)</f>
      </c>
      <c r="Q346">
        <f>IF($K346="","",'Verlauf Protokolle'!H145)</f>
      </c>
      <c r="R346">
        <f>IF(Q346="期限超過","即時更新・是正対応",IF(Q346="期限切迫","実施準備・主管部署確認",""))</f>
      </c>
    </row>
    <row r="347">
      <c r="K347">
        <f>IF('Verlauf Protokolle'!A146="","","法令義務")</f>
      </c>
      <c r="L347">
        <f>IF($K347="","",'Verlauf Protokolle'!A146)</f>
      </c>
      <c r="M347">
        <f>IF($K347="","",'Verlauf Protokolle'!C146)</f>
      </c>
      <c r="N347">
        <f>IF($K347="","","全社/EHS")</f>
      </c>
      <c r="O347" s="22">
        <f>IF($K347="","",'Verlauf Protokolle'!F146)</f>
      </c>
      <c r="P347" s="23">
        <f>IF($K347="","",'Verlauf Protokolle'!G146)</f>
      </c>
      <c r="Q347">
        <f>IF($K347="","",'Verlauf Protokolle'!H146)</f>
      </c>
      <c r="R347">
        <f>IF(Q347="期限超過","即時更新・是正対応",IF(Q347="期限切迫","実施準備・主管部署確認",""))</f>
      </c>
    </row>
    <row r="348">
      <c r="K348">
        <f>IF('Verlauf Protokolle'!A147="","","法令義務")</f>
      </c>
      <c r="L348">
        <f>IF($K348="","",'Verlauf Protokolle'!A147)</f>
      </c>
      <c r="M348">
        <f>IF($K348="","",'Verlauf Protokolle'!C147)</f>
      </c>
      <c r="N348">
        <f>IF($K348="","","全社/EHS")</f>
      </c>
      <c r="O348" s="22">
        <f>IF($K348="","",'Verlauf Protokolle'!F147)</f>
      </c>
      <c r="P348" s="23">
        <f>IF($K348="","",'Verlauf Protokolle'!G147)</f>
      </c>
      <c r="Q348">
        <f>IF($K348="","",'Verlauf Protokolle'!H147)</f>
      </c>
      <c r="R348">
        <f>IF(Q348="期限超過","即時更新・是正対応",IF(Q348="期限切迫","実施準備・主管部署確認",""))</f>
      </c>
    </row>
    <row r="349">
      <c r="K349">
        <f>IF('Verlauf Protokolle'!A148="","","法令義務")</f>
      </c>
      <c r="L349">
        <f>IF($K349="","",'Verlauf Protokolle'!A148)</f>
      </c>
      <c r="M349">
        <f>IF($K349="","",'Verlauf Protokolle'!C148)</f>
      </c>
      <c r="N349">
        <f>IF($K349="","","全社/EHS")</f>
      </c>
      <c r="O349" s="22">
        <f>IF($K349="","",'Verlauf Protokolle'!F148)</f>
      </c>
      <c r="P349" s="23">
        <f>IF($K349="","",'Verlauf Protokolle'!G148)</f>
      </c>
      <c r="Q349">
        <f>IF($K349="","",'Verlauf Protokolle'!H148)</f>
      </c>
      <c r="R349">
        <f>IF(Q349="期限超過","即時更新・是正対応",IF(Q349="期限切迫","実施準備・主管部署確認",""))</f>
      </c>
    </row>
    <row r="350">
      <c r="K350">
        <f>IF('Verlauf Protokolle'!A149="","","法令義務")</f>
      </c>
      <c r="L350">
        <f>IF($K350="","",'Verlauf Protokolle'!A149)</f>
      </c>
      <c r="M350">
        <f>IF($K350="","",'Verlauf Protokolle'!C149)</f>
      </c>
      <c r="N350">
        <f>IF($K350="","","全社/EHS")</f>
      </c>
      <c r="O350" s="22">
        <f>IF($K350="","",'Verlauf Protokolle'!F149)</f>
      </c>
      <c r="P350" s="23">
        <f>IF($K350="","",'Verlauf Protokolle'!G149)</f>
      </c>
      <c r="Q350">
        <f>IF($K350="","",'Verlauf Protokolle'!H149)</f>
      </c>
      <c r="R350">
        <f>IF(Q350="期限超過","即時更新・是正対応",IF(Q350="期限切迫","実施準備・主管部署確認",""))</f>
      </c>
    </row>
    <row r="351">
      <c r="K351">
        <f>IF('Verlauf Protokolle'!A150="","","法令義務")</f>
      </c>
      <c r="L351">
        <f>IF($K351="","",'Verlauf Protokolle'!A150)</f>
      </c>
      <c r="M351">
        <f>IF($K351="","",'Verlauf Protokolle'!C150)</f>
      </c>
      <c r="N351">
        <f>IF($K351="","","全社/EHS")</f>
      </c>
      <c r="O351" s="22">
        <f>IF($K351="","",'Verlauf Protokolle'!F150)</f>
      </c>
      <c r="P351" s="23">
        <f>IF($K351="","",'Verlauf Protokolle'!G150)</f>
      </c>
      <c r="Q351">
        <f>IF($K351="","",'Verlauf Protokolle'!H150)</f>
      </c>
      <c r="R351">
        <f>IF(Q351="期限超過","即時更新・是正対応",IF(Q351="期限切迫","実施準備・主管部署確認",""))</f>
      </c>
    </row>
    <row r="352">
      <c r="K352">
        <f>IF('Verlauf Protokolle'!A151="","","法令義務")</f>
      </c>
      <c r="L352">
        <f>IF($K352="","",'Verlauf Protokolle'!A151)</f>
      </c>
      <c r="M352">
        <f>IF($K352="","",'Verlauf Protokolle'!C151)</f>
      </c>
      <c r="N352">
        <f>IF($K352="","","全社/EHS")</f>
      </c>
      <c r="O352" s="22">
        <f>IF($K352="","",'Verlauf Protokolle'!F151)</f>
      </c>
      <c r="P352" s="23">
        <f>IF($K352="","",'Verlauf Protokolle'!G151)</f>
      </c>
      <c r="Q352">
        <f>IF($K352="","",'Verlauf Protokolle'!H151)</f>
      </c>
      <c r="R352">
        <f>IF(Q352="期限超過","即時更新・是正対応",IF(Q352="期限切迫","実施準備・主管部署確認",""))</f>
      </c>
    </row>
    <row r="353">
      <c r="K353">
        <f>IF('Verlauf Protokolle'!A152="","","法令義務")</f>
      </c>
      <c r="L353">
        <f>IF($K353="","",'Verlauf Protokolle'!A152)</f>
      </c>
      <c r="M353">
        <f>IF($K353="","",'Verlauf Protokolle'!C152)</f>
      </c>
      <c r="N353">
        <f>IF($K353="","","全社/EHS")</f>
      </c>
      <c r="O353" s="22">
        <f>IF($K353="","",'Verlauf Protokolle'!F152)</f>
      </c>
      <c r="P353" s="23">
        <f>IF($K353="","",'Verlauf Protokolle'!G152)</f>
      </c>
      <c r="Q353">
        <f>IF($K353="","",'Verlauf Protokolle'!H152)</f>
      </c>
      <c r="R353">
        <f>IF(Q353="期限超過","即時更新・是正対応",IF(Q353="期限切迫","実施準備・主管部署確認",""))</f>
      </c>
    </row>
    <row r="354">
      <c r="K354">
        <f>IF('Verlauf Protokolle'!A153="","","法令義務")</f>
      </c>
      <c r="L354">
        <f>IF($K354="","",'Verlauf Protokolle'!A153)</f>
      </c>
      <c r="M354">
        <f>IF($K354="","",'Verlauf Protokolle'!C153)</f>
      </c>
      <c r="N354">
        <f>IF($K354="","","全社/EHS")</f>
      </c>
      <c r="O354" s="22">
        <f>IF($K354="","",'Verlauf Protokolle'!F153)</f>
      </c>
      <c r="P354" s="23">
        <f>IF($K354="","",'Verlauf Protokolle'!G153)</f>
      </c>
      <c r="Q354">
        <f>IF($K354="","",'Verlauf Protokolle'!H153)</f>
      </c>
      <c r="R354">
        <f>IF(Q354="期限超過","即時更新・是正対応",IF(Q354="期限切迫","実施準備・主管部署確認",""))</f>
      </c>
    </row>
    <row r="355">
      <c r="K355">
        <f>IF('Verlauf Protokolle'!A154="","","法令義務")</f>
      </c>
      <c r="L355">
        <f>IF($K355="","",'Verlauf Protokolle'!A154)</f>
      </c>
      <c r="M355">
        <f>IF($K355="","",'Verlauf Protokolle'!C154)</f>
      </c>
      <c r="N355">
        <f>IF($K355="","","全社/EHS")</f>
      </c>
      <c r="O355" s="22">
        <f>IF($K355="","",'Verlauf Protokolle'!F154)</f>
      </c>
      <c r="P355" s="23">
        <f>IF($K355="","",'Verlauf Protokolle'!G154)</f>
      </c>
      <c r="Q355">
        <f>IF($K355="","",'Verlauf Protokolle'!H154)</f>
      </c>
      <c r="R355">
        <f>IF(Q355="期限超過","即時更新・是正対応",IF(Q355="期限切迫","実施準備・主管部署確認",""))</f>
      </c>
    </row>
    <row r="356">
      <c r="K356">
        <f>IF('Verlauf Protokolle'!A155="","","法令義務")</f>
      </c>
      <c r="L356">
        <f>IF($K356="","",'Verlauf Protokolle'!A155)</f>
      </c>
      <c r="M356">
        <f>IF($K356="","",'Verlauf Protokolle'!C155)</f>
      </c>
      <c r="N356">
        <f>IF($K356="","","全社/EHS")</f>
      </c>
      <c r="O356" s="22">
        <f>IF($K356="","",'Verlauf Protokolle'!F155)</f>
      </c>
      <c r="P356" s="23">
        <f>IF($K356="","",'Verlauf Protokolle'!G155)</f>
      </c>
      <c r="Q356">
        <f>IF($K356="","",'Verlauf Protokolle'!H155)</f>
      </c>
      <c r="R356">
        <f>IF(Q356="期限超過","即時更新・是正対応",IF(Q356="期限切迫","実施準備・主管部署確認",""))</f>
      </c>
    </row>
    <row r="357">
      <c r="K357">
        <f>IF('Verlauf Protokolle'!A156="","","法令義務")</f>
      </c>
      <c r="L357">
        <f>IF($K357="","",'Verlauf Protokolle'!A156)</f>
      </c>
      <c r="M357">
        <f>IF($K357="","",'Verlauf Protokolle'!C156)</f>
      </c>
      <c r="N357">
        <f>IF($K357="","","全社/EHS")</f>
      </c>
      <c r="O357" s="22">
        <f>IF($K357="","",'Verlauf Protokolle'!F156)</f>
      </c>
      <c r="P357" s="23">
        <f>IF($K357="","",'Verlauf Protokolle'!G156)</f>
      </c>
      <c r="Q357">
        <f>IF($K357="","",'Verlauf Protokolle'!H156)</f>
      </c>
      <c r="R357">
        <f>IF(Q357="期限超過","即時更新・是正対応",IF(Q357="期限切迫","実施準備・主管部署確認",""))</f>
      </c>
    </row>
    <row r="358">
      <c r="K358">
        <f>IF('Verlauf Protokolle'!A157="","","法令義務")</f>
      </c>
      <c r="L358">
        <f>IF($K358="","",'Verlauf Protokolle'!A157)</f>
      </c>
      <c r="M358">
        <f>IF($K358="","",'Verlauf Protokolle'!C157)</f>
      </c>
      <c r="N358">
        <f>IF($K358="","","全社/EHS")</f>
      </c>
      <c r="O358" s="22">
        <f>IF($K358="","",'Verlauf Protokolle'!F157)</f>
      </c>
      <c r="P358" s="23">
        <f>IF($K358="","",'Verlauf Protokolle'!G157)</f>
      </c>
      <c r="Q358">
        <f>IF($K358="","",'Verlauf Protokolle'!H157)</f>
      </c>
      <c r="R358">
        <f>IF(Q358="期限超過","即時更新・是正対応",IF(Q358="期限切迫","実施準備・主管部署確認",""))</f>
      </c>
    </row>
    <row r="359">
      <c r="K359">
        <f>IF('Verlauf Protokolle'!A158="","","法令義務")</f>
      </c>
      <c r="L359">
        <f>IF($K359="","",'Verlauf Protokolle'!A158)</f>
      </c>
      <c r="M359">
        <f>IF($K359="","",'Verlauf Protokolle'!C158)</f>
      </c>
      <c r="N359">
        <f>IF($K359="","","全社/EHS")</f>
      </c>
      <c r="O359" s="22">
        <f>IF($K359="","",'Verlauf Protokolle'!F158)</f>
      </c>
      <c r="P359" s="23">
        <f>IF($K359="","",'Verlauf Protokolle'!G158)</f>
      </c>
      <c r="Q359">
        <f>IF($K359="","",'Verlauf Protokolle'!H158)</f>
      </c>
      <c r="R359">
        <f>IF(Q359="期限超過","即時更新・是正対応",IF(Q359="期限切迫","実施準備・主管部署確認",""))</f>
      </c>
    </row>
    <row r="360">
      <c r="K360">
        <f>IF('Verlauf Protokolle'!A159="","","法令義務")</f>
      </c>
      <c r="L360">
        <f>IF($K360="","",'Verlauf Protokolle'!A159)</f>
      </c>
      <c r="M360">
        <f>IF($K360="","",'Verlauf Protokolle'!C159)</f>
      </c>
      <c r="N360">
        <f>IF($K360="","","全社/EHS")</f>
      </c>
      <c r="O360" s="22">
        <f>IF($K360="","",'Verlauf Protokolle'!F159)</f>
      </c>
      <c r="P360" s="23">
        <f>IF($K360="","",'Verlauf Protokolle'!G159)</f>
      </c>
      <c r="Q360">
        <f>IF($K360="","",'Verlauf Protokolle'!H159)</f>
      </c>
      <c r="R360">
        <f>IF(Q360="期限超過","即時更新・是正対応",IF(Q360="期限切迫","実施準備・主管部署確認",""))</f>
      </c>
    </row>
    <row r="361">
      <c r="K361">
        <f>IF('Verlauf Protokolle'!A160="","","法令義務")</f>
      </c>
      <c r="L361">
        <f>IF($K361="","",'Verlauf Protokolle'!A160)</f>
      </c>
      <c r="M361">
        <f>IF($K361="","",'Verlauf Protokolle'!C160)</f>
      </c>
      <c r="N361">
        <f>IF($K361="","","全社/EHS")</f>
      </c>
      <c r="O361" s="22">
        <f>IF($K361="","",'Verlauf Protokolle'!F160)</f>
      </c>
      <c r="P361" s="23">
        <f>IF($K361="","",'Verlauf Protokolle'!G160)</f>
      </c>
      <c r="Q361">
        <f>IF($K361="","",'Verlauf Protokolle'!H160)</f>
      </c>
      <c r="R361">
        <f>IF(Q361="期限超過","即時更新・是正対応",IF(Q361="期限切迫","実施準備・主管部署確認",""))</f>
      </c>
    </row>
    <row r="362">
      <c r="K362">
        <f>IF('Verlauf Protokolle'!A161="","","法令義務")</f>
      </c>
      <c r="L362">
        <f>IF($K362="","",'Verlauf Protokolle'!A161)</f>
      </c>
      <c r="M362">
        <f>IF($K362="","",'Verlauf Protokolle'!C161)</f>
      </c>
      <c r="N362">
        <f>IF($K362="","","全社/EHS")</f>
      </c>
      <c r="O362" s="22">
        <f>IF($K362="","",'Verlauf Protokolle'!F161)</f>
      </c>
      <c r="P362" s="23">
        <f>IF($K362="","",'Verlauf Protokolle'!G161)</f>
      </c>
      <c r="Q362">
        <f>IF($K362="","",'Verlauf Protokolle'!H161)</f>
      </c>
      <c r="R362">
        <f>IF(Q362="期限超過","即時更新・是正対応",IF(Q362="期限切迫","実施準備・主管部署確認",""))</f>
      </c>
    </row>
    <row r="363">
      <c r="K363">
        <f>IF('Verlauf Protokolle'!A162="","","法令義務")</f>
      </c>
      <c r="L363">
        <f>IF($K363="","",'Verlauf Protokolle'!A162)</f>
      </c>
      <c r="M363">
        <f>IF($K363="","",'Verlauf Protokolle'!C162)</f>
      </c>
      <c r="N363">
        <f>IF($K363="","","全社/EHS")</f>
      </c>
      <c r="O363" s="22">
        <f>IF($K363="","",'Verlauf Protokolle'!F162)</f>
      </c>
      <c r="P363" s="23">
        <f>IF($K363="","",'Verlauf Protokolle'!G162)</f>
      </c>
      <c r="Q363">
        <f>IF($K363="","",'Verlauf Protokolle'!H162)</f>
      </c>
      <c r="R363">
        <f>IF(Q363="期限超過","即時更新・是正対応",IF(Q363="期限切迫","実施準備・主管部署確認",""))</f>
      </c>
    </row>
    <row r="364">
      <c r="K364">
        <f>IF('Verlauf Protokolle'!A163="","","法令義務")</f>
      </c>
      <c r="L364">
        <f>IF($K364="","",'Verlauf Protokolle'!A163)</f>
      </c>
      <c r="M364">
        <f>IF($K364="","",'Verlauf Protokolle'!C163)</f>
      </c>
      <c r="N364">
        <f>IF($K364="","","全社/EHS")</f>
      </c>
      <c r="O364" s="22">
        <f>IF($K364="","",'Verlauf Protokolle'!F163)</f>
      </c>
      <c r="P364" s="23">
        <f>IF($K364="","",'Verlauf Protokolle'!G163)</f>
      </c>
      <c r="Q364">
        <f>IF($K364="","",'Verlauf Protokolle'!H163)</f>
      </c>
      <c r="R364">
        <f>IF(Q364="期限超過","即時更新・是正対応",IF(Q364="期限切迫","実施準備・主管部署確認",""))</f>
      </c>
    </row>
    <row r="365">
      <c r="K365">
        <f>IF('Verlauf Protokolle'!A164="","","法令義務")</f>
      </c>
      <c r="L365">
        <f>IF($K365="","",'Verlauf Protokolle'!A164)</f>
      </c>
      <c r="M365">
        <f>IF($K365="","",'Verlauf Protokolle'!C164)</f>
      </c>
      <c r="N365">
        <f>IF($K365="","","全社/EHS")</f>
      </c>
      <c r="O365" s="22">
        <f>IF($K365="","",'Verlauf Protokolle'!F164)</f>
      </c>
      <c r="P365" s="23">
        <f>IF($K365="","",'Verlauf Protokolle'!G164)</f>
      </c>
      <c r="Q365">
        <f>IF($K365="","",'Verlauf Protokolle'!H164)</f>
      </c>
      <c r="R365">
        <f>IF(Q365="期限超過","即時更新・是正対応",IF(Q365="期限切迫","実施準備・主管部署確認",""))</f>
      </c>
    </row>
    <row r="366">
      <c r="K366">
        <f>IF('Verlauf Protokolle'!A165="","","法令義務")</f>
      </c>
      <c r="L366">
        <f>IF($K366="","",'Verlauf Protokolle'!A165)</f>
      </c>
      <c r="M366">
        <f>IF($K366="","",'Verlauf Protokolle'!C165)</f>
      </c>
      <c r="N366">
        <f>IF($K366="","","全社/EHS")</f>
      </c>
      <c r="O366" s="22">
        <f>IF($K366="","",'Verlauf Protokolle'!F165)</f>
      </c>
      <c r="P366" s="23">
        <f>IF($K366="","",'Verlauf Protokolle'!G165)</f>
      </c>
      <c r="Q366">
        <f>IF($K366="","",'Verlauf Protokolle'!H165)</f>
      </c>
      <c r="R366">
        <f>IF(Q366="期限超過","即時更新・是正対応",IF(Q366="期限切迫","実施準備・主管部署確認",""))</f>
      </c>
    </row>
    <row r="367">
      <c r="K367">
        <f>IF('Verlauf Protokolle'!A166="","","法令義務")</f>
      </c>
      <c r="L367">
        <f>IF($K367="","",'Verlauf Protokolle'!A166)</f>
      </c>
      <c r="M367">
        <f>IF($K367="","",'Verlauf Protokolle'!C166)</f>
      </c>
      <c r="N367">
        <f>IF($K367="","","全社/EHS")</f>
      </c>
      <c r="O367" s="22">
        <f>IF($K367="","",'Verlauf Protokolle'!F166)</f>
      </c>
      <c r="P367" s="23">
        <f>IF($K367="","",'Verlauf Protokolle'!G166)</f>
      </c>
      <c r="Q367">
        <f>IF($K367="","",'Verlauf Protokolle'!H166)</f>
      </c>
      <c r="R367">
        <f>IF(Q367="期限超過","即時更新・是正対応",IF(Q367="期限切迫","実施準備・主管部署確認",""))</f>
      </c>
    </row>
    <row r="368">
      <c r="K368">
        <f>IF('Verlauf Protokolle'!A167="","","法令義務")</f>
      </c>
      <c r="L368">
        <f>IF($K368="","",'Verlauf Protokolle'!A167)</f>
      </c>
      <c r="M368">
        <f>IF($K368="","",'Verlauf Protokolle'!C167)</f>
      </c>
      <c r="N368">
        <f>IF($K368="","","全社/EHS")</f>
      </c>
      <c r="O368" s="22">
        <f>IF($K368="","",'Verlauf Protokolle'!F167)</f>
      </c>
      <c r="P368" s="23">
        <f>IF($K368="","",'Verlauf Protokolle'!G167)</f>
      </c>
      <c r="Q368">
        <f>IF($K368="","",'Verlauf Protokolle'!H167)</f>
      </c>
      <c r="R368">
        <f>IF(Q368="期限超過","即時更新・是正対応",IF(Q368="期限切迫","実施準備・主管部署確認",""))</f>
      </c>
    </row>
    <row r="369">
      <c r="K369">
        <f>IF('Verlauf Protokolle'!A168="","","法令義務")</f>
      </c>
      <c r="L369">
        <f>IF($K369="","",'Verlauf Protokolle'!A168)</f>
      </c>
      <c r="M369">
        <f>IF($K369="","",'Verlauf Protokolle'!C168)</f>
      </c>
      <c r="N369">
        <f>IF($K369="","","全社/EHS")</f>
      </c>
      <c r="O369" s="22">
        <f>IF($K369="","",'Verlauf Protokolle'!F168)</f>
      </c>
      <c r="P369" s="23">
        <f>IF($K369="","",'Verlauf Protokolle'!G168)</f>
      </c>
      <c r="Q369">
        <f>IF($K369="","",'Verlauf Protokolle'!H168)</f>
      </c>
      <c r="R369">
        <f>IF(Q369="期限超過","即時更新・是正対応",IF(Q369="期限切迫","実施準備・主管部署確認",""))</f>
      </c>
    </row>
    <row r="370">
      <c r="K370">
        <f>IF('Verlauf Protokolle'!A169="","","法令義務")</f>
      </c>
      <c r="L370">
        <f>IF($K370="","",'Verlauf Protokolle'!A169)</f>
      </c>
      <c r="M370">
        <f>IF($K370="","",'Verlauf Protokolle'!C169)</f>
      </c>
      <c r="N370">
        <f>IF($K370="","","全社/EHS")</f>
      </c>
      <c r="O370" s="22">
        <f>IF($K370="","",'Verlauf Protokolle'!F169)</f>
      </c>
      <c r="P370" s="23">
        <f>IF($K370="","",'Verlauf Protokolle'!G169)</f>
      </c>
      <c r="Q370">
        <f>IF($K370="","",'Verlauf Protokolle'!H169)</f>
      </c>
      <c r="R370">
        <f>IF(Q370="期限超過","即時更新・是正対応",IF(Q370="期限切迫","実施準備・主管部署確認",""))</f>
      </c>
    </row>
    <row r="371">
      <c r="K371">
        <f>IF('Verlauf Protokolle'!A170="","","法令義務")</f>
      </c>
      <c r="L371">
        <f>IF($K371="","",'Verlauf Protokolle'!A170)</f>
      </c>
      <c r="M371">
        <f>IF($K371="","",'Verlauf Protokolle'!C170)</f>
      </c>
      <c r="N371">
        <f>IF($K371="","","全社/EHS")</f>
      </c>
      <c r="O371" s="22">
        <f>IF($K371="","",'Verlauf Protokolle'!F170)</f>
      </c>
      <c r="P371" s="23">
        <f>IF($K371="","",'Verlauf Protokolle'!G170)</f>
      </c>
      <c r="Q371">
        <f>IF($K371="","",'Verlauf Protokolle'!H170)</f>
      </c>
      <c r="R371">
        <f>IF(Q371="期限超過","即時更新・是正対応",IF(Q371="期限切迫","実施準備・主管部署確認",""))</f>
      </c>
    </row>
    <row r="372">
      <c r="K372">
        <f>IF('Verlauf Protokolle'!A171="","","法令義務")</f>
      </c>
      <c r="L372">
        <f>IF($K372="","",'Verlauf Protokolle'!A171)</f>
      </c>
      <c r="M372">
        <f>IF($K372="","",'Verlauf Protokolle'!C171)</f>
      </c>
      <c r="N372">
        <f>IF($K372="","","全社/EHS")</f>
      </c>
      <c r="O372" s="22">
        <f>IF($K372="","",'Verlauf Protokolle'!F171)</f>
      </c>
      <c r="P372" s="23">
        <f>IF($K372="","",'Verlauf Protokolle'!G171)</f>
      </c>
      <c r="Q372">
        <f>IF($K372="","",'Verlauf Protokolle'!H171)</f>
      </c>
      <c r="R372">
        <f>IF(Q372="期限超過","即時更新・是正対応",IF(Q372="期限切迫","実施準備・主管部署確認",""))</f>
      </c>
    </row>
    <row r="373">
      <c r="K373">
        <f>IF('Verlauf Protokolle'!A172="","","法令義務")</f>
      </c>
      <c r="L373">
        <f>IF($K373="","",'Verlauf Protokolle'!A172)</f>
      </c>
      <c r="M373">
        <f>IF($K373="","",'Verlauf Protokolle'!C172)</f>
      </c>
      <c r="N373">
        <f>IF($K373="","","全社/EHS")</f>
      </c>
      <c r="O373" s="22">
        <f>IF($K373="","",'Verlauf Protokolle'!F172)</f>
      </c>
      <c r="P373" s="23">
        <f>IF($K373="","",'Verlauf Protokolle'!G172)</f>
      </c>
      <c r="Q373">
        <f>IF($K373="","",'Verlauf Protokolle'!H172)</f>
      </c>
      <c r="R373">
        <f>IF(Q373="期限超過","即時更新・是正対応",IF(Q373="期限切迫","実施準備・主管部署確認",""))</f>
      </c>
    </row>
    <row r="374">
      <c r="K374">
        <f>IF('Verlauf Protokolle'!A173="","","法令義務")</f>
      </c>
      <c r="L374">
        <f>IF($K374="","",'Verlauf Protokolle'!A173)</f>
      </c>
      <c r="M374">
        <f>IF($K374="","",'Verlauf Protokolle'!C173)</f>
      </c>
      <c r="N374">
        <f>IF($K374="","","全社/EHS")</f>
      </c>
      <c r="O374" s="22">
        <f>IF($K374="","",'Verlauf Protokolle'!F173)</f>
      </c>
      <c r="P374" s="23">
        <f>IF($K374="","",'Verlauf Protokolle'!G173)</f>
      </c>
      <c r="Q374">
        <f>IF($K374="","",'Verlauf Protokolle'!H173)</f>
      </c>
      <c r="R374">
        <f>IF(Q374="期限超過","即時更新・是正対応",IF(Q374="期限切迫","実施準備・主管部署確認",""))</f>
      </c>
    </row>
    <row r="375">
      <c r="K375">
        <f>IF('Verlauf Protokolle'!A174="","","法令義務")</f>
      </c>
      <c r="L375">
        <f>IF($K375="","",'Verlauf Protokolle'!A174)</f>
      </c>
      <c r="M375">
        <f>IF($K375="","",'Verlauf Protokolle'!C174)</f>
      </c>
      <c r="N375">
        <f>IF($K375="","","全社/EHS")</f>
      </c>
      <c r="O375" s="22">
        <f>IF($K375="","",'Verlauf Protokolle'!F174)</f>
      </c>
      <c r="P375" s="23">
        <f>IF($K375="","",'Verlauf Protokolle'!G174)</f>
      </c>
      <c r="Q375">
        <f>IF($K375="","",'Verlauf Protokolle'!H174)</f>
      </c>
      <c r="R375">
        <f>IF(Q375="期限超過","即時更新・是正対応",IF(Q375="期限切迫","実施準備・主管部署確認",""))</f>
      </c>
    </row>
    <row r="376">
      <c r="K376">
        <f>IF('Verlauf Protokolle'!A175="","","法令義務")</f>
      </c>
      <c r="L376">
        <f>IF($K376="","",'Verlauf Protokolle'!A175)</f>
      </c>
      <c r="M376">
        <f>IF($K376="","",'Verlauf Protokolle'!C175)</f>
      </c>
      <c r="N376">
        <f>IF($K376="","","全社/EHS")</f>
      </c>
      <c r="O376" s="22">
        <f>IF($K376="","",'Verlauf Protokolle'!F175)</f>
      </c>
      <c r="P376" s="23">
        <f>IF($K376="","",'Verlauf Protokolle'!G175)</f>
      </c>
      <c r="Q376">
        <f>IF($K376="","",'Verlauf Protokolle'!H175)</f>
      </c>
      <c r="R376">
        <f>IF(Q376="期限超過","即時更新・是正対応",IF(Q376="期限切迫","実施準備・主管部署確認",""))</f>
      </c>
    </row>
    <row r="377">
      <c r="K377">
        <f>IF('Verlauf Protokolle'!A176="","","法令義務")</f>
      </c>
      <c r="L377">
        <f>IF($K377="","",'Verlauf Protokolle'!A176)</f>
      </c>
      <c r="M377">
        <f>IF($K377="","",'Verlauf Protokolle'!C176)</f>
      </c>
      <c r="N377">
        <f>IF($K377="","","全社/EHS")</f>
      </c>
      <c r="O377" s="22">
        <f>IF($K377="","",'Verlauf Protokolle'!F176)</f>
      </c>
      <c r="P377" s="23">
        <f>IF($K377="","",'Verlauf Protokolle'!G176)</f>
      </c>
      <c r="Q377">
        <f>IF($K377="","",'Verlauf Protokolle'!H176)</f>
      </c>
      <c r="R377">
        <f>IF(Q377="期限超過","即時更新・是正対応",IF(Q377="期限切迫","実施準備・主管部署確認",""))</f>
      </c>
    </row>
    <row r="378">
      <c r="K378">
        <f>IF('Verlauf Protokolle'!A177="","","法令義務")</f>
      </c>
      <c r="L378">
        <f>IF($K378="","",'Verlauf Protokolle'!A177)</f>
      </c>
      <c r="M378">
        <f>IF($K378="","",'Verlauf Protokolle'!C177)</f>
      </c>
      <c r="N378">
        <f>IF($K378="","","全社/EHS")</f>
      </c>
      <c r="O378" s="22">
        <f>IF($K378="","",'Verlauf Protokolle'!F177)</f>
      </c>
      <c r="P378" s="23">
        <f>IF($K378="","",'Verlauf Protokolle'!G177)</f>
      </c>
      <c r="Q378">
        <f>IF($K378="","",'Verlauf Protokolle'!H177)</f>
      </c>
      <c r="R378">
        <f>IF(Q378="期限超過","即時更新・是正対応",IF(Q378="期限切迫","実施準備・主管部署確認",""))</f>
      </c>
    </row>
    <row r="379">
      <c r="K379">
        <f>IF('Verlauf Protokolle'!A178="","","法令義務")</f>
      </c>
      <c r="L379">
        <f>IF($K379="","",'Verlauf Protokolle'!A178)</f>
      </c>
      <c r="M379">
        <f>IF($K379="","",'Verlauf Protokolle'!C178)</f>
      </c>
      <c r="N379">
        <f>IF($K379="","","全社/EHS")</f>
      </c>
      <c r="O379" s="22">
        <f>IF($K379="","",'Verlauf Protokolle'!F178)</f>
      </c>
      <c r="P379" s="23">
        <f>IF($K379="","",'Verlauf Protokolle'!G178)</f>
      </c>
      <c r="Q379">
        <f>IF($K379="","",'Verlauf Protokolle'!H178)</f>
      </c>
      <c r="R379">
        <f>IF(Q379="期限超過","即時更新・是正対応",IF(Q379="期限切迫","実施準備・主管部署確認",""))</f>
      </c>
    </row>
    <row r="380">
      <c r="K380">
        <f>IF('Verlauf Protokolle'!A179="","","法令義務")</f>
      </c>
      <c r="L380">
        <f>IF($K380="","",'Verlauf Protokolle'!A179)</f>
      </c>
      <c r="M380">
        <f>IF($K380="","",'Verlauf Protokolle'!C179)</f>
      </c>
      <c r="N380">
        <f>IF($K380="","","全社/EHS")</f>
      </c>
      <c r="O380" s="22">
        <f>IF($K380="","",'Verlauf Protokolle'!F179)</f>
      </c>
      <c r="P380" s="23">
        <f>IF($K380="","",'Verlauf Protokolle'!G179)</f>
      </c>
      <c r="Q380">
        <f>IF($K380="","",'Verlauf Protokolle'!H179)</f>
      </c>
      <c r="R380">
        <f>IF(Q380="期限超過","即時更新・是正対応",IF(Q380="期限切迫","実施準備・主管部署確認",""))</f>
      </c>
    </row>
    <row r="381">
      <c r="K381">
        <f>IF('Verlauf Protokolle'!A180="","","法令義務")</f>
      </c>
      <c r="L381">
        <f>IF($K381="","",'Verlauf Protokolle'!A180)</f>
      </c>
      <c r="M381">
        <f>IF($K381="","",'Verlauf Protokolle'!C180)</f>
      </c>
      <c r="N381">
        <f>IF($K381="","","全社/EHS")</f>
      </c>
      <c r="O381" s="22">
        <f>IF($K381="","",'Verlauf Protokolle'!F180)</f>
      </c>
      <c r="P381" s="23">
        <f>IF($K381="","",'Verlauf Protokolle'!G180)</f>
      </c>
      <c r="Q381">
        <f>IF($K381="","",'Verlauf Protokolle'!H180)</f>
      </c>
      <c r="R381">
        <f>IF(Q381="期限超過","即時更新・是正対応",IF(Q381="期限切迫","実施準備・主管部署確認",""))</f>
      </c>
    </row>
    <row r="382">
      <c r="K382">
        <f>IF('Verlauf Protokolle'!A181="","","法令義務")</f>
      </c>
      <c r="L382">
        <f>IF($K382="","",'Verlauf Protokolle'!A181)</f>
      </c>
      <c r="M382">
        <f>IF($K382="","",'Verlauf Protokolle'!C181)</f>
      </c>
      <c r="N382">
        <f>IF($K382="","","全社/EHS")</f>
      </c>
      <c r="O382" s="22">
        <f>IF($K382="","",'Verlauf Protokolle'!F181)</f>
      </c>
      <c r="P382" s="23">
        <f>IF($K382="","",'Verlauf Protokolle'!G181)</f>
      </c>
      <c r="Q382">
        <f>IF($K382="","",'Verlauf Protokolle'!H181)</f>
      </c>
      <c r="R382">
        <f>IF(Q382="期限超過","即時更新・是正対応",IF(Q382="期限切迫","実施準備・主管部署確認",""))</f>
      </c>
    </row>
    <row r="383">
      <c r="K383">
        <f>IF('Verlauf Protokolle'!A182="","","法令義務")</f>
      </c>
      <c r="L383">
        <f>IF($K383="","",'Verlauf Protokolle'!A182)</f>
      </c>
      <c r="M383">
        <f>IF($K383="","",'Verlauf Protokolle'!C182)</f>
      </c>
      <c r="N383">
        <f>IF($K383="","","全社/EHS")</f>
      </c>
      <c r="O383" s="22">
        <f>IF($K383="","",'Verlauf Protokolle'!F182)</f>
      </c>
      <c r="P383" s="23">
        <f>IF($K383="","",'Verlauf Protokolle'!G182)</f>
      </c>
      <c r="Q383">
        <f>IF($K383="","",'Verlauf Protokolle'!H182)</f>
      </c>
      <c r="R383">
        <f>IF(Q383="期限超過","即時更新・是正対応",IF(Q383="期限切迫","実施準備・主管部署確認",""))</f>
      </c>
    </row>
    <row r="384">
      <c r="K384">
        <f>IF('Verlauf Protokolle'!A183="","","法令義務")</f>
      </c>
      <c r="L384">
        <f>IF($K384="","",'Verlauf Protokolle'!A183)</f>
      </c>
      <c r="M384">
        <f>IF($K384="","",'Verlauf Protokolle'!C183)</f>
      </c>
      <c r="N384">
        <f>IF($K384="","","全社/EHS")</f>
      </c>
      <c r="O384" s="22">
        <f>IF($K384="","",'Verlauf Protokolle'!F183)</f>
      </c>
      <c r="P384" s="23">
        <f>IF($K384="","",'Verlauf Protokolle'!G183)</f>
      </c>
      <c r="Q384">
        <f>IF($K384="","",'Verlauf Protokolle'!H183)</f>
      </c>
      <c r="R384">
        <f>IF(Q384="期限超過","即時更新・是正対応",IF(Q384="期限切迫","実施準備・主管部署確認",""))</f>
      </c>
    </row>
    <row r="385">
      <c r="K385">
        <f>IF('Verlauf Protokolle'!A184="","","法令義務")</f>
      </c>
      <c r="L385">
        <f>IF($K385="","",'Verlauf Protokolle'!A184)</f>
      </c>
      <c r="M385">
        <f>IF($K385="","",'Verlauf Protokolle'!C184)</f>
      </c>
      <c r="N385">
        <f>IF($K385="","","全社/EHS")</f>
      </c>
      <c r="O385" s="22">
        <f>IF($K385="","",'Verlauf Protokolle'!F184)</f>
      </c>
      <c r="P385" s="23">
        <f>IF($K385="","",'Verlauf Protokolle'!G184)</f>
      </c>
      <c r="Q385">
        <f>IF($K385="","",'Verlauf Protokolle'!H184)</f>
      </c>
      <c r="R385">
        <f>IF(Q385="期限超過","即時更新・是正対応",IF(Q385="期限切迫","実施準備・主管部署確認",""))</f>
      </c>
    </row>
    <row r="386">
      <c r="K386">
        <f>IF('Verlauf Protokolle'!A185="","","法令義務")</f>
      </c>
      <c r="L386">
        <f>IF($K386="","",'Verlauf Protokolle'!A185)</f>
      </c>
      <c r="M386">
        <f>IF($K386="","",'Verlauf Protokolle'!C185)</f>
      </c>
      <c r="N386">
        <f>IF($K386="","","全社/EHS")</f>
      </c>
      <c r="O386" s="22">
        <f>IF($K386="","",'Verlauf Protokolle'!F185)</f>
      </c>
      <c r="P386" s="23">
        <f>IF($K386="","",'Verlauf Protokolle'!G185)</f>
      </c>
      <c r="Q386">
        <f>IF($K386="","",'Verlauf Protokolle'!H185)</f>
      </c>
      <c r="R386">
        <f>IF(Q386="期限超過","即時更新・是正対応",IF(Q386="期限切迫","実施準備・主管部署確認",""))</f>
      </c>
    </row>
    <row r="387">
      <c r="K387">
        <f>IF('Verlauf Protokolle'!A186="","","法令義務")</f>
      </c>
      <c r="L387">
        <f>IF($K387="","",'Verlauf Protokolle'!A186)</f>
      </c>
      <c r="M387">
        <f>IF($K387="","",'Verlauf Protokolle'!C186)</f>
      </c>
      <c r="N387">
        <f>IF($K387="","","全社/EHS")</f>
      </c>
      <c r="O387" s="22">
        <f>IF($K387="","",'Verlauf Protokolle'!F186)</f>
      </c>
      <c r="P387" s="23">
        <f>IF($K387="","",'Verlauf Protokolle'!G186)</f>
      </c>
      <c r="Q387">
        <f>IF($K387="","",'Verlauf Protokolle'!H186)</f>
      </c>
      <c r="R387">
        <f>IF(Q387="期限超過","即時更新・是正対応",IF(Q387="期限切迫","実施準備・主管部署確認",""))</f>
      </c>
    </row>
    <row r="388">
      <c r="K388">
        <f>IF('Verlauf Protokolle'!A187="","","法令義務")</f>
      </c>
      <c r="L388">
        <f>IF($K388="","",'Verlauf Protokolle'!A187)</f>
      </c>
      <c r="M388">
        <f>IF($K388="","",'Verlauf Protokolle'!C187)</f>
      </c>
      <c r="N388">
        <f>IF($K388="","","全社/EHS")</f>
      </c>
      <c r="O388" s="22">
        <f>IF($K388="","",'Verlauf Protokolle'!F187)</f>
      </c>
      <c r="P388" s="23">
        <f>IF($K388="","",'Verlauf Protokolle'!G187)</f>
      </c>
      <c r="Q388">
        <f>IF($K388="","",'Verlauf Protokolle'!H187)</f>
      </c>
      <c r="R388">
        <f>IF(Q388="期限超過","即時更新・是正対応",IF(Q388="期限切迫","実施準備・主管部署確認",""))</f>
      </c>
    </row>
    <row r="389">
      <c r="K389">
        <f>IF('Verlauf Protokolle'!A188="","","法令義務")</f>
      </c>
      <c r="L389">
        <f>IF($K389="","",'Verlauf Protokolle'!A188)</f>
      </c>
      <c r="M389">
        <f>IF($K389="","",'Verlauf Protokolle'!C188)</f>
      </c>
      <c r="N389">
        <f>IF($K389="","","全社/EHS")</f>
      </c>
      <c r="O389" s="22">
        <f>IF($K389="","",'Verlauf Protokolle'!F188)</f>
      </c>
      <c r="P389" s="23">
        <f>IF($K389="","",'Verlauf Protokolle'!G188)</f>
      </c>
      <c r="Q389">
        <f>IF($K389="","",'Verlauf Protokolle'!H188)</f>
      </c>
      <c r="R389">
        <f>IF(Q389="期限超過","即時更新・是正対応",IF(Q389="期限切迫","実施準備・主管部署確認",""))</f>
      </c>
    </row>
    <row r="390">
      <c r="K390">
        <f>IF('Verlauf Protokolle'!A189="","","法令義務")</f>
      </c>
      <c r="L390">
        <f>IF($K390="","",'Verlauf Protokolle'!A189)</f>
      </c>
      <c r="M390">
        <f>IF($K390="","",'Verlauf Protokolle'!C189)</f>
      </c>
      <c r="N390">
        <f>IF($K390="","","全社/EHS")</f>
      </c>
      <c r="O390" s="22">
        <f>IF($K390="","",'Verlauf Protokolle'!F189)</f>
      </c>
      <c r="P390" s="23">
        <f>IF($K390="","",'Verlauf Protokolle'!G189)</f>
      </c>
      <c r="Q390">
        <f>IF($K390="","",'Verlauf Protokolle'!H189)</f>
      </c>
      <c r="R390">
        <f>IF(Q390="期限超過","即時更新・是正対応",IF(Q390="期限切迫","実施準備・主管部署確認",""))</f>
      </c>
    </row>
    <row r="391">
      <c r="K391">
        <f>IF('Verlauf Protokolle'!A190="","","法令義務")</f>
      </c>
      <c r="L391">
        <f>IF($K391="","",'Verlauf Protokolle'!A190)</f>
      </c>
      <c r="M391">
        <f>IF($K391="","",'Verlauf Protokolle'!C190)</f>
      </c>
      <c r="N391">
        <f>IF($K391="","","全社/EHS")</f>
      </c>
      <c r="O391" s="22">
        <f>IF($K391="","",'Verlauf Protokolle'!F190)</f>
      </c>
      <c r="P391" s="23">
        <f>IF($K391="","",'Verlauf Protokolle'!G190)</f>
      </c>
      <c r="Q391">
        <f>IF($K391="","",'Verlauf Protokolle'!H190)</f>
      </c>
      <c r="R391">
        <f>IF(Q391="期限超過","即時更新・是正対応",IF(Q391="期限切迫","実施準備・主管部署確認",""))</f>
      </c>
    </row>
    <row r="392">
      <c r="K392">
        <f>IF('Verlauf Protokolle'!A191="","","法令義務")</f>
      </c>
      <c r="L392">
        <f>IF($K392="","",'Verlauf Protokolle'!A191)</f>
      </c>
      <c r="M392">
        <f>IF($K392="","",'Verlauf Protokolle'!C191)</f>
      </c>
      <c r="N392">
        <f>IF($K392="","","全社/EHS")</f>
      </c>
      <c r="O392" s="22">
        <f>IF($K392="","",'Verlauf Protokolle'!F191)</f>
      </c>
      <c r="P392" s="23">
        <f>IF($K392="","",'Verlauf Protokolle'!G191)</f>
      </c>
      <c r="Q392">
        <f>IF($K392="","",'Verlauf Protokolle'!H191)</f>
      </c>
      <c r="R392">
        <f>IF(Q392="期限超過","即時更新・是正対応",IF(Q392="期限切迫","実施準備・主管部署確認",""))</f>
      </c>
    </row>
    <row r="393">
      <c r="K393">
        <f>IF('Verlauf Protokolle'!A192="","","法令義務")</f>
      </c>
      <c r="L393">
        <f>IF($K393="","",'Verlauf Protokolle'!A192)</f>
      </c>
      <c r="M393">
        <f>IF($K393="","",'Verlauf Protokolle'!C192)</f>
      </c>
      <c r="N393">
        <f>IF($K393="","","全社/EHS")</f>
      </c>
      <c r="O393" s="22">
        <f>IF($K393="","",'Verlauf Protokolle'!F192)</f>
      </c>
      <c r="P393" s="23">
        <f>IF($K393="","",'Verlauf Protokolle'!G192)</f>
      </c>
      <c r="Q393">
        <f>IF($K393="","",'Verlauf Protokolle'!H192)</f>
      </c>
      <c r="R393">
        <f>IF(Q393="期限超過","即時更新・是正対応",IF(Q393="期限切迫","実施準備・主管部署確認",""))</f>
      </c>
    </row>
    <row r="394">
      <c r="K394">
        <f>IF('Verlauf Protokolle'!A193="","","法令義務")</f>
      </c>
      <c r="L394">
        <f>IF($K394="","",'Verlauf Protokolle'!A193)</f>
      </c>
      <c r="M394">
        <f>IF($K394="","",'Verlauf Protokolle'!C193)</f>
      </c>
      <c r="N394">
        <f>IF($K394="","","全社/EHS")</f>
      </c>
      <c r="O394" s="22">
        <f>IF($K394="","",'Verlauf Protokolle'!F193)</f>
      </c>
      <c r="P394" s="23">
        <f>IF($K394="","",'Verlauf Protokolle'!G193)</f>
      </c>
      <c r="Q394">
        <f>IF($K394="","",'Verlauf Protokolle'!H193)</f>
      </c>
      <c r="R394">
        <f>IF(Q394="期限超過","即時更新・是正対応",IF(Q394="期限切迫","実施準備・主管部署確認",""))</f>
      </c>
    </row>
    <row r="395">
      <c r="K395">
        <f>IF('Verlauf Protokolle'!A194="","","法令義務")</f>
      </c>
      <c r="L395">
        <f>IF($K395="","",'Verlauf Protokolle'!A194)</f>
      </c>
      <c r="M395">
        <f>IF($K395="","",'Verlauf Protokolle'!C194)</f>
      </c>
      <c r="N395">
        <f>IF($K395="","","全社/EHS")</f>
      </c>
      <c r="O395" s="22">
        <f>IF($K395="","",'Verlauf Protokolle'!F194)</f>
      </c>
      <c r="P395" s="23">
        <f>IF($K395="","",'Verlauf Protokolle'!G194)</f>
      </c>
      <c r="Q395">
        <f>IF($K395="","",'Verlauf Protokolle'!H194)</f>
      </c>
      <c r="R395">
        <f>IF(Q395="期限超過","即時更新・是正対応",IF(Q395="期限切迫","実施準備・主管部署確認",""))</f>
      </c>
    </row>
    <row r="396">
      <c r="K396">
        <f>IF('Verlauf Protokolle'!A195="","","法令義務")</f>
      </c>
      <c r="L396">
        <f>IF($K396="","",'Verlauf Protokolle'!A195)</f>
      </c>
      <c r="M396">
        <f>IF($K396="","",'Verlauf Protokolle'!C195)</f>
      </c>
      <c r="N396">
        <f>IF($K396="","","全社/EHS")</f>
      </c>
      <c r="O396" s="22">
        <f>IF($K396="","",'Verlauf Protokolle'!F195)</f>
      </c>
      <c r="P396" s="23">
        <f>IF($K396="","",'Verlauf Protokolle'!G195)</f>
      </c>
      <c r="Q396">
        <f>IF($K396="","",'Verlauf Protokolle'!H195)</f>
      </c>
      <c r="R396">
        <f>IF(Q396="期限超過","即時更新・是正対応",IF(Q396="期限切迫","実施準備・主管部署確認",""))</f>
      </c>
    </row>
    <row r="397">
      <c r="K397">
        <f>IF('Verlauf Protokolle'!A196="","","法令義務")</f>
      </c>
      <c r="L397">
        <f>IF($K397="","",'Verlauf Protokolle'!A196)</f>
      </c>
      <c r="M397">
        <f>IF($K397="","",'Verlauf Protokolle'!C196)</f>
      </c>
      <c r="N397">
        <f>IF($K397="","","全社/EHS")</f>
      </c>
      <c r="O397" s="22">
        <f>IF($K397="","",'Verlauf Protokolle'!F196)</f>
      </c>
      <c r="P397" s="23">
        <f>IF($K397="","",'Verlauf Protokolle'!G196)</f>
      </c>
      <c r="Q397">
        <f>IF($K397="","",'Verlauf Protokolle'!H196)</f>
      </c>
      <c r="R397">
        <f>IF(Q397="期限超過","即時更新・是正対応",IF(Q397="期限切迫","実施準備・主管部署確認",""))</f>
      </c>
    </row>
    <row r="398">
      <c r="K398">
        <f>IF('Verlauf Protokolle'!A197="","","法令義務")</f>
      </c>
      <c r="L398">
        <f>IF($K398="","",'Verlauf Protokolle'!A197)</f>
      </c>
      <c r="M398">
        <f>IF($K398="","",'Verlauf Protokolle'!C197)</f>
      </c>
      <c r="N398">
        <f>IF($K398="","","全社/EHS")</f>
      </c>
      <c r="O398" s="22">
        <f>IF($K398="","",'Verlauf Protokolle'!F197)</f>
      </c>
      <c r="P398" s="23">
        <f>IF($K398="","",'Verlauf Protokolle'!G197)</f>
      </c>
      <c r="Q398">
        <f>IF($K398="","",'Verlauf Protokolle'!H197)</f>
      </c>
      <c r="R398">
        <f>IF(Q398="期限超過","即時更新・是正対応",IF(Q398="期限切迫","実施準備・主管部署確認",""))</f>
      </c>
    </row>
    <row r="399">
      <c r="K399">
        <f>IF('Verlauf Protokolle'!A198="","","法令義務")</f>
      </c>
      <c r="L399">
        <f>IF($K399="","",'Verlauf Protokolle'!A198)</f>
      </c>
      <c r="M399">
        <f>IF($K399="","",'Verlauf Protokolle'!C198)</f>
      </c>
      <c r="N399">
        <f>IF($K399="","","全社/EHS")</f>
      </c>
      <c r="O399" s="22">
        <f>IF($K399="","",'Verlauf Protokolle'!F198)</f>
      </c>
      <c r="P399" s="23">
        <f>IF($K399="","",'Verlauf Protokolle'!G198)</f>
      </c>
      <c r="Q399">
        <f>IF($K399="","",'Verlauf Protokolle'!H198)</f>
      </c>
      <c r="R399">
        <f>IF(Q399="期限超過","即時更新・是正対応",IF(Q399="期限切迫","実施準備・主管部署確認",""))</f>
      </c>
    </row>
    <row r="400">
      <c r="K400">
        <f>IF('Verlauf Protokolle'!A199="","","法令義務")</f>
      </c>
      <c r="L400">
        <f>IF($K400="","",'Verlauf Protokolle'!A199)</f>
      </c>
      <c r="M400">
        <f>IF($K400="","",'Verlauf Protokolle'!C199)</f>
      </c>
      <c r="N400">
        <f>IF($K400="","","全社/EHS")</f>
      </c>
      <c r="O400" s="22">
        <f>IF($K400="","",'Verlauf Protokolle'!F199)</f>
      </c>
      <c r="P400" s="23">
        <f>IF($K400="","",'Verlauf Protokolle'!G199)</f>
      </c>
      <c r="Q400">
        <f>IF($K400="","",'Verlauf Protokolle'!H199)</f>
      </c>
      <c r="R400">
        <f>IF(Q400="期限超過","即時更新・是正対応",IF(Q400="期限切迫","実施準備・主管部署確認",""))</f>
      </c>
    </row>
    <row r="401">
      <c r="K401">
        <f>IF('Verlauf Protokolle'!A200="","","法令義務")</f>
      </c>
      <c r="L401">
        <f>IF($K401="","",'Verlauf Protokolle'!A200)</f>
      </c>
      <c r="M401">
        <f>IF($K401="","",'Verlauf Protokolle'!C200)</f>
      </c>
      <c r="N401">
        <f>IF($K401="","","全社/EHS")</f>
      </c>
      <c r="O401" s="22">
        <f>IF($K401="","",'Verlauf Protokolle'!F200)</f>
      </c>
      <c r="P401" s="23">
        <f>IF($K401="","",'Verlauf Protokolle'!G200)</f>
      </c>
      <c r="Q401">
        <f>IF($K401="","",'Verlauf Protokolle'!H200)</f>
      </c>
      <c r="R401">
        <f>IF(Q401="期限超過","即時更新・是正対応",IF(Q401="期限切迫","実施準備・主管部署確認",""))</f>
      </c>
    </row>
    <row r="402">
      <c r="K402">
        <f>IF('Verlauf Protokolle'!A201="","","法令義務")</f>
      </c>
      <c r="L402">
        <f>IF($K402="","",'Verlauf Protokolle'!A201)</f>
      </c>
      <c r="M402">
        <f>IF($K402="","",'Verlauf Protokolle'!C201)</f>
      </c>
      <c r="N402">
        <f>IF($K402="","","全社/EHS")</f>
      </c>
      <c r="O402" s="22">
        <f>IF($K402="","",'Verlauf Protokolle'!F201)</f>
      </c>
      <c r="P402" s="23">
        <f>IF($K402="","",'Verlauf Protokolle'!G201)</f>
      </c>
      <c r="Q402">
        <f>IF($K402="","",'Verlauf Protokolle'!H201)</f>
      </c>
      <c r="R402">
        <f>IF(Q402="期限超過","即時更新・是正対応",IF(Q402="期限切迫","実施準備・主管部署確認",""))</f>
      </c>
    </row>
    <row r="403">
      <c r="K403">
        <f>IF('Verlauf Protokolle'!A202="","","法令義務")</f>
      </c>
      <c r="L403">
        <f>IF($K403="","",'Verlauf Protokolle'!A202)</f>
      </c>
      <c r="M403">
        <f>IF($K403="","",'Verlauf Protokolle'!C202)</f>
      </c>
      <c r="N403">
        <f>IF($K403="","","全社/EHS")</f>
      </c>
      <c r="O403" s="22">
        <f>IF($K403="","",'Verlauf Protokolle'!F202)</f>
      </c>
      <c r="P403" s="23">
        <f>IF($K403="","",'Verlauf Protokolle'!G202)</f>
      </c>
      <c r="Q403">
        <f>IF($K403="","",'Verlauf Protokolle'!H202)</f>
      </c>
      <c r="R403">
        <f>IF(Q403="期限超過","即時更新・是正対応",IF(Q403="期限切迫","実施準備・主管部署確認",""))</f>
      </c>
    </row>
    <row r="404">
      <c r="K404">
        <f>IF('Verlauf Protokolle'!A203="","","法令義務")</f>
      </c>
      <c r="L404">
        <f>IF($K404="","",'Verlauf Protokolle'!A203)</f>
      </c>
      <c r="M404">
        <f>IF($K404="","",'Verlauf Protokolle'!C203)</f>
      </c>
      <c r="N404">
        <f>IF($K404="","","全社/EHS")</f>
      </c>
      <c r="O404" s="22">
        <f>IF($K404="","",'Verlauf Protokolle'!F203)</f>
      </c>
      <c r="P404" s="23">
        <f>IF($K404="","",'Verlauf Protokolle'!G203)</f>
      </c>
      <c r="Q404">
        <f>IF($K404="","",'Verlauf Protokolle'!H203)</f>
      </c>
      <c r="R404">
        <f>IF(Q404="期限超過","即時更新・是正対応",IF(Q404="期限切迫","実施準備・主管部署確認",""))</f>
      </c>
    </row>
    <row r="405">
      <c r="K405">
        <f>IF('Verlauf Protokolle'!A204="","","法令義務")</f>
      </c>
      <c r="L405">
        <f>IF($K405="","",'Verlauf Protokolle'!A204)</f>
      </c>
      <c r="M405">
        <f>IF($K405="","",'Verlauf Protokolle'!C204)</f>
      </c>
      <c r="N405">
        <f>IF($K405="","","全社/EHS")</f>
      </c>
      <c r="O405" s="22">
        <f>IF($K405="","",'Verlauf Protokolle'!F204)</f>
      </c>
      <c r="P405" s="23">
        <f>IF($K405="","",'Verlauf Protokolle'!G204)</f>
      </c>
      <c r="Q405">
        <f>IF($K405="","",'Verlauf Protokolle'!H204)</f>
      </c>
      <c r="R405">
        <f>IF(Q405="期限超過","即時更新・是正対応",IF(Q405="期限切迫","実施準備・主管部署確認",""))</f>
      </c>
    </row>
    <row r="406">
      <c r="K406">
        <f>IF('Verlauf Protokolle'!A205="","","法令義務")</f>
      </c>
      <c r="L406">
        <f>IF($K406="","",'Verlauf Protokolle'!A205)</f>
      </c>
      <c r="M406">
        <f>IF($K406="","",'Verlauf Protokolle'!C205)</f>
      </c>
      <c r="N406">
        <f>IF($K406="","","全社/EHS")</f>
      </c>
      <c r="O406" s="22">
        <f>IF($K406="","",'Verlauf Protokolle'!F205)</f>
      </c>
      <c r="P406" s="23">
        <f>IF($K406="","",'Verlauf Protokolle'!G205)</f>
      </c>
      <c r="Q406">
        <f>IF($K406="","",'Verlauf Protokolle'!H205)</f>
      </c>
      <c r="R406">
        <f>IF(Q406="期限超過","即時更新・是正対応",IF(Q406="期限切迫","実施準備・主管部署確認",""))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75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25</v>
      </c>
      <c r="H5" s="4" t="s">
        <v>83</v>
      </c>
      <c r="I5" s="4" t="s">
        <v>84</v>
      </c>
      <c r="J5" s="4" t="s">
        <v>25</v>
      </c>
      <c r="K5" s="4" t="s">
        <v>25</v>
      </c>
    </row>
    <row r="6" ht="21" customHeight="true">
      <c r="A6" s="28" t="s">
        <v>85</v>
      </c>
      <c r="B6" s="9" t="s">
        <v>86</v>
      </c>
      <c r="C6" s="28" t="s">
        <v>87</v>
      </c>
      <c r="D6" s="29" t="s">
        <v>88</v>
      </c>
      <c r="E6" s="9" t="s">
        <v>2</v>
      </c>
      <c r="F6" s="30" t="s">
        <v>89</v>
      </c>
      <c r="G6" s="30" t="s">
        <v>90</v>
      </c>
      <c r="H6" s="25" t="s">
        <v>127</v>
      </c>
      <c r="I6" s="7" t="s">
        <v>124</v>
      </c>
      <c r="J6" s="29" t="s">
        <v>91</v>
      </c>
      <c r="K6" s="9" t="s">
        <v>92</v>
      </c>
    </row>
    <row r="7" ht="21" customHeight="true">
      <c r="A7" s="28" t="s">
        <v>93</v>
      </c>
      <c r="B7" s="9" t="s">
        <v>94</v>
      </c>
      <c r="C7" s="28" t="s">
        <v>95</v>
      </c>
      <c r="D7" s="29" t="s">
        <v>96</v>
      </c>
      <c r="E7" s="9" t="s">
        <v>97</v>
      </c>
      <c r="F7" s="30" t="s">
        <v>98</v>
      </c>
      <c r="G7" s="30" t="s">
        <v>99</v>
      </c>
      <c r="H7" s="25" t="s">
        <v>125</v>
      </c>
      <c r="I7" s="7" t="s">
        <v>125</v>
      </c>
      <c r="J7" s="29" t="s">
        <v>100</v>
      </c>
      <c r="K7" s="9" t="s">
        <v>101</v>
      </c>
    </row>
    <row r="8" ht="21" customHeight="true">
      <c r="A8" s="28" t="s">
        <v>102</v>
      </c>
      <c r="B8" s="9" t="s">
        <v>103</v>
      </c>
      <c r="C8" s="28" t="s">
        <v>104</v>
      </c>
      <c r="D8" s="29" t="s">
        <v>105</v>
      </c>
      <c r="E8" s="9" t="s">
        <v>106</v>
      </c>
      <c r="F8" s="30" t="s">
        <v>107</v>
      </c>
      <c r="G8" s="30" t="s">
        <v>108</v>
      </c>
      <c r="H8" s="25" t="s">
        <v>127</v>
      </c>
      <c r="I8" s="7" t="s">
        <v>125</v>
      </c>
      <c r="J8" s="29" t="s">
        <v>109</v>
      </c>
      <c r="K8" s="9" t="s">
        <v>110</v>
      </c>
    </row>
    <row r="9" ht="21" customHeight="true">
      <c r="A9" s="28" t="s">
        <v>39</v>
      </c>
      <c r="B9" s="9" t="s">
        <v>111</v>
      </c>
      <c r="C9" s="28" t="s">
        <v>112</v>
      </c>
      <c r="D9" s="29" t="s">
        <v>113</v>
      </c>
      <c r="E9" s="9" t="s">
        <v>114</v>
      </c>
      <c r="F9" s="30" t="s">
        <v>115</v>
      </c>
      <c r="G9" s="30" t="s">
        <v>107</v>
      </c>
      <c r="H9" s="25">
        <f>IF(G9="","",G9-TODAY())</f>
      </c>
      <c r="I9" s="7" t="s">
        <v>124</v>
      </c>
      <c r="J9" s="29" t="s">
        <v>116</v>
      </c>
      <c r="K9" s="9" t="s">
        <v>117</v>
      </c>
    </row>
    <row r="10" ht="21" customHeight="true">
      <c r="A10" s="28" t="s">
        <v>118</v>
      </c>
      <c r="B10" s="9" t="s">
        <v>119</v>
      </c>
      <c r="C10" s="28" t="s">
        <v>94</v>
      </c>
      <c r="D10" s="29" t="s">
        <v>113</v>
      </c>
      <c r="E10" s="9" t="s">
        <v>95</v>
      </c>
      <c r="F10" s="30" t="s">
        <v>120</v>
      </c>
      <c r="G10" s="30" t="s">
        <v>121</v>
      </c>
      <c r="H10" s="25">
        <f>IF(G10="","",G10-TODAY())</f>
      </c>
      <c r="I10" s="7" t="s">
        <v>126</v>
      </c>
      <c r="J10" s="29" t="s">
        <v>122</v>
      </c>
      <c r="K10" s="9" t="s">
        <v>123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75</v>
      </c>
      <c r="B1" s="1" t="n"/>
      <c r="C1" s="1" t="n"/>
      <c r="D1" s="1" t="n"/>
      <c r="E1" s="1" t="n"/>
      <c r="F1" s="1" t="n"/>
      <c r="G1" s="1" t="n"/>
    </row>
    <row r="2">
      <c r="A2" s="2" t="s">
        <v>76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25</v>
      </c>
      <c r="H5" t="s">
        <v>83</v>
      </c>
      <c r="I5" t="s">
        <v>84</v>
      </c>
      <c r="J5" t="s">
        <v>25</v>
      </c>
      <c r="K5" t="s">
        <v>25</v>
      </c>
    </row>
    <row r="6" ht="21" customHeight="true">
      <c r="A6" s="28" t="s">
        <v>85</v>
      </c>
      <c r="B6" s="9" t="s">
        <v>86</v>
      </c>
      <c r="C6" s="30" t="s">
        <v>87</v>
      </c>
      <c r="D6" s="9" t="s">
        <v>88</v>
      </c>
      <c r="E6" s="9" t="s">
        <v>2</v>
      </c>
      <c r="F6" s="32" t="s">
        <v>89</v>
      </c>
      <c r="G6" s="9" t="s">
        <v>90</v>
      </c>
      <c r="H6" t="s">
        <v>127</v>
      </c>
      <c r="I6" t="s">
        <v>124</v>
      </c>
      <c r="J6" t="s">
        <v>91</v>
      </c>
      <c r="K6" t="s">
        <v>92</v>
      </c>
    </row>
    <row r="7" ht="21" customHeight="true">
      <c r="A7" s="28" t="s">
        <v>93</v>
      </c>
      <c r="B7" s="9" t="s">
        <v>94</v>
      </c>
      <c r="C7" s="30" t="s">
        <v>95</v>
      </c>
      <c r="D7" s="9" t="s">
        <v>96</v>
      </c>
      <c r="E7" s="9" t="s">
        <v>97</v>
      </c>
      <c r="F7" s="32" t="s">
        <v>98</v>
      </c>
      <c r="G7" s="9" t="s">
        <v>99</v>
      </c>
      <c r="H7" t="s">
        <v>125</v>
      </c>
      <c r="I7" t="s">
        <v>125</v>
      </c>
      <c r="J7" t="s">
        <v>100</v>
      </c>
      <c r="K7" t="s">
        <v>101</v>
      </c>
    </row>
    <row r="8" ht="21" customHeight="true">
      <c r="A8" s="28" t="s">
        <v>102</v>
      </c>
      <c r="B8" s="9" t="s">
        <v>103</v>
      </c>
      <c r="C8" s="30" t="s">
        <v>104</v>
      </c>
      <c r="D8" s="9" t="s">
        <v>105</v>
      </c>
      <c r="E8" s="9" t="s">
        <v>106</v>
      </c>
      <c r="F8" s="32" t="s">
        <v>107</v>
      </c>
      <c r="G8" s="9" t="s">
        <v>108</v>
      </c>
      <c r="H8" t="s">
        <v>127</v>
      </c>
      <c r="I8" t="s">
        <v>125</v>
      </c>
      <c r="J8" t="s">
        <v>109</v>
      </c>
      <c r="K8" t="s">
        <v>110</v>
      </c>
    </row>
    <row r="9" ht="21" customHeight="true">
      <c r="A9" s="28" t="s">
        <v>39</v>
      </c>
      <c r="B9" s="9" t="s">
        <v>111</v>
      </c>
      <c r="C9" s="30" t="s">
        <v>112</v>
      </c>
      <c r="D9" s="9" t="s">
        <v>113</v>
      </c>
      <c r="E9" s="9" t="s">
        <v>114</v>
      </c>
      <c r="F9" s="32" t="s">
        <v>115</v>
      </c>
      <c r="G9" s="9" t="s">
        <v>107</v>
      </c>
      <c r="I9" t="s">
        <v>124</v>
      </c>
      <c r="J9" t="s">
        <v>116</v>
      </c>
      <c r="K9" t="s">
        <v>117</v>
      </c>
    </row>
    <row r="10" ht="21" customHeight="true">
      <c r="A10" s="28" t="s">
        <v>118</v>
      </c>
      <c r="B10" s="9" t="s">
        <v>119</v>
      </c>
      <c r="C10" s="30" t="s">
        <v>94</v>
      </c>
      <c r="D10" s="9" t="s">
        <v>113</v>
      </c>
      <c r="E10" s="9" t="s">
        <v>95</v>
      </c>
      <c r="F10" s="32" t="s">
        <v>120</v>
      </c>
      <c r="G10" s="9" t="s">
        <v>121</v>
      </c>
      <c r="I10" t="s">
        <v>126</v>
      </c>
      <c r="J10" t="s">
        <v>122</v>
      </c>
      <c r="K10" t="s">
        <v>123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129</v>
      </c>
      <c r="C3" s="4" t="s">
        <v>130</v>
      </c>
      <c r="E3" s="4" t="s">
        <v>131</v>
      </c>
      <c r="G3" s="4" t="s">
        <v>84</v>
      </c>
      <c r="I3" s="4" t="s">
        <v>132</v>
      </c>
      <c r="K3" s="4" t="s">
        <v>133</v>
      </c>
      <c r="M3" s="4" t="s">
        <v>134</v>
      </c>
      <c r="O3" s="4" t="s">
        <v>59</v>
      </c>
    </row>
    <row r="4" ht="21" customHeight="true">
      <c r="A4" s="9" t="s">
        <v>62</v>
      </c>
      <c r="C4" s="9" t="s">
        <v>135</v>
      </c>
      <c r="E4" s="9" t="s">
        <v>125</v>
      </c>
      <c r="G4" s="9" t="s">
        <v>125</v>
      </c>
      <c r="I4" s="9" t="s">
        <v>125</v>
      </c>
      <c r="K4" s="9" t="s">
        <v>136</v>
      </c>
      <c r="M4" s="9" t="s">
        <v>137</v>
      </c>
      <c r="O4" s="9" t="s">
        <v>39</v>
      </c>
    </row>
    <row r="5" ht="21" customHeight="true">
      <c r="A5" s="9" t="s">
        <v>63</v>
      </c>
      <c r="C5" s="9" t="s">
        <v>138</v>
      </c>
      <c r="E5" s="9" t="s">
        <v>124</v>
      </c>
      <c r="G5" s="9" t="s">
        <v>124</v>
      </c>
      <c r="I5" s="9" t="s">
        <v>127</v>
      </c>
      <c r="K5" s="9" t="s">
        <v>139</v>
      </c>
      <c r="M5" s="9" t="s">
        <v>140</v>
      </c>
      <c r="O5" s="9" t="s">
        <v>43</v>
      </c>
    </row>
    <row r="6" ht="21" customHeight="true">
      <c r="A6" s="9" t="s">
        <v>64</v>
      </c>
      <c r="C6" s="9" t="s">
        <v>141</v>
      </c>
      <c r="E6" s="9" t="s">
        <v>142</v>
      </c>
      <c r="G6" s="9" t="s">
        <v>126</v>
      </c>
      <c r="I6" s="9" t="s">
        <v>143</v>
      </c>
      <c r="K6" s="9" t="s">
        <v>144</v>
      </c>
      <c r="M6" s="9" t="s">
        <v>102</v>
      </c>
      <c r="O6" s="9" t="s">
        <v>47</v>
      </c>
    </row>
    <row r="7" ht="21" customHeight="true">
      <c r="A7" s="9" t="s">
        <v>65</v>
      </c>
      <c r="C7" s="9" t="s">
        <v>145</v>
      </c>
      <c r="E7" s="9" t="s">
        <v>143</v>
      </c>
      <c r="K7" s="9" t="s">
        <v>113</v>
      </c>
      <c r="M7" s="9" t="s">
        <v>39</v>
      </c>
    </row>
    <row r="8" ht="21" customHeight="true">
      <c r="A8" s="9" t="s">
        <v>66</v>
      </c>
      <c r="C8" s="9" t="s">
        <v>146</v>
      </c>
      <c r="K8" s="9" t="s">
        <v>147</v>
      </c>
    </row>
    <row r="9" ht="21" customHeight="true">
      <c r="A9" s="9" t="s">
        <v>67</v>
      </c>
      <c r="C9" s="9" t="s">
        <v>148</v>
      </c>
      <c r="K9" s="9" t="s">
        <v>149</v>
      </c>
    </row>
    <row r="10" ht="21" customHeight="true">
      <c r="A10" s="9" t="s">
        <v>150</v>
      </c>
      <c r="C10" s="9" t="s">
        <v>151</v>
      </c>
      <c r="K10" s="9" t="s">
        <v>152</v>
      </c>
    </row>
    <row r="11" ht="21" customHeight="true">
      <c r="A11" s="9" t="s">
        <v>153</v>
      </c>
      <c r="C11" s="9" t="s">
        <v>154</v>
      </c>
      <c r="K11" s="9" t="s">
        <v>155</v>
      </c>
    </row>
    <row r="12" ht="21" customHeight="true">
      <c r="A12" s="9" t="s">
        <v>156</v>
      </c>
      <c r="C12" s="9" t="s">
        <v>157</v>
      </c>
    </row>
    <row r="13" ht="21" customHeight="true">
      <c r="A13" s="9" t="s">
        <v>158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fuer EHS-Compliance- und Lizenzablauf-Tracker</dc:title>
  <dc:creator>Finite Field</dc:creator>
  <dc:description>Excel-Vorlage zur Überwachung von EHS-Compliance-Fristen und Lizenzabläufen im Sicherheitsmanagement.</dc:description>
  <lastModifiedBy/>
  <dcterms:created xsi:type="dcterms:W3CDTF">2026-06-15T08:32:57Z</dcterms:created>
  <dcterms:modified xsi:type="dcterms:W3CDTF">2026-06-15T08:32:57Z</dcterms:modified>
  <category>Safety Management</category>
</coreProperties>
</file>