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  <Override PartName="/xl/worksheets/sheet5.xml" ContentType="application/vnd.openxmlformats-officedocument.spreadsheetml.worksheet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tables/table2.xml" ContentType="application/vnd.openxmlformats-officedocument.spreadsheetml.table+xml"/>
  <Override PartName="/xl/worksheets/sheet7.xml" ContentType="application/vnd.openxmlformats-officedocument.spreadsheetml.worksheet+xml"/>
  <Override PartName="/xl/tables/table3.xml" ContentType="application/vnd.openxmlformats-officedocument.spreadsheetml.table+xml"/>
  <Override PartName="/xl/worksheets/sheet8.xml" ContentType="application/vnd.openxmlformats-officedocument.spreadsheetml.worksheet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ables/table5.xml" ContentType="application/vnd.openxmlformats-officedocument.spreadsheetml.table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4a1448e74ebc4608" Target="xl/workbook.xml" Type="http://schemas.openxmlformats.org/officeDocument/2006/relationships/officeDocument"></Relationship></Relationships>
</file>

<file path=xl/workbook.xml><?xml version="1.0" encoding="utf-8"?>
<workbook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sheets>
    <sheet name="使い方" sheetId="1" r:id="Rec06c609367741da"/>
    <sheet name="設定" sheetId="2" r:id="Red92e0777f7c43ee"/>
    <sheet name="引継ぎサマリー" sheetId="3" r:id="Rc7c2f5ba8df84237"/>
    <sheet name="ダッシュボード" sheetId="4" r:id="Re200c70ed1bb429d"/>
    <sheet name="シフト引継ぎログ" sheetId="5" r:id="R0cef568ea0a14912"/>
    <sheet name="現金・決済" sheetId="6" r:id="Rc0b956a20ca34236"/>
    <sheet name="在庫・陳列" sheetId="7" r:id="R049b3386834c4f1e"/>
    <sheet name="タスク・事象" sheetId="8" r:id="R0ae3bc43dcd9486a"/>
    <sheet name="セキュリティ・清掃点検" sheetId="9" r:id="Re30d0171a58e4e22"/>
  </sheets>
</workbook>
</file>

<file path=xl/sharedStrings.xml><?xml version="1.0" encoding="utf-8"?>
<sst xmlns="http://schemas.openxmlformats.org/spreadsheetml/2006/main" count="303" uniqueCount="303">
  <si>
    <t>小売シフト引継ぎ記録テンプレート｜使い方</t>
  </si>
  <si>
    <t>小売店舗、チェーン店、売場カウンター、コンビニエンスストア、ポップアップストア、オンライン受取拠点など、さまざまな引継ぎ場面で使えます。</t>
  </si>
  <si>
    <t>区分</t>
  </si>
  <si>
    <t>項目</t>
  </si>
  <si>
    <t>説明</t>
  </si>
  <si>
    <t>テンプレートの参照元</t>
  </si>
  <si>
    <t>参照ページ</t>
  </si>
  <si>
    <t>主な用途</t>
  </si>
  <si>
    <t>引継ぎの標準化</t>
  </si>
  <si>
    <t>シフト情報、売上と決済、在庫と陳列、タスクと事象、セキュリティ・清掃点検、確認状況、未完了事項を同じ形式で記録します。</t>
  </si>
  <si>
    <t>使い方</t>
  </si>
  <si>
    <t>まず「設定」シートで会社名、店舗・エリア、選択肢を整えます。</t>
  </si>
  <si>
    <t>各シフトでは、先に「引継ぎサマリー」で基本情報を入力し、確認リストを完了します。</t>
  </si>
  <si>
    <t>詳細は「シフト引継ぎログ」「現金・決済」「在庫・陳列」「タスク・事象」「セキュリティ・清掃点検」に分けて入力します。</t>
  </si>
  <si>
    <t>「ダッシュボード」で、引継ぎ完了率、未対応事項、現金差異、在庫差異、セキュリティ上の異常を確認します。</t>
  </si>
  <si>
    <t>利用シーン</t>
  </si>
  <si>
    <t>店舗運営</t>
  </si>
  <si>
    <t>早番・遅番の引継ぎ、開店・閉店時の引継ぎ、臨時勤務、繁忙期、棚卸、販促、設備異常、顧客対応に使えます。</t>
  </si>
  <si>
    <t>記入ルール</t>
  </si>
  <si>
    <t>責任を明確にする</t>
  </si>
  <si>
    <t>未完了事項は担当者、期限、状態、対応状況を明確にし、リスクが高い事象はあわせて報告します。</t>
  </si>
  <si>
    <t>拡張性</t>
  </si>
  <si>
    <t>複数会社での利用</t>
  </si>
  <si>
    <t>会社、店舗、業務区分、決済方法、状態値はすべて「設定」シートで変更でき、各社の運用に合わせられます。</t>
  </si>
  <si>
    <t>設定｜会社情報と選択肢</t>
  </si>
  <si>
    <t>このシートの一覧を直接編集できます。各業務シートのプルダウンは、ここで設定した値を参照します。</t>
  </si>
  <si>
    <t>設定項目</t>
  </si>
  <si>
    <t>初期値</t>
  </si>
  <si>
    <t>店舗・エリア</t>
  </si>
  <si>
    <t>シフト</t>
  </si>
  <si>
    <t>引継ぎ状態</t>
  </si>
  <si>
    <t>タスク状態</t>
  </si>
  <si>
    <t>優先度・リスク</t>
  </si>
  <si>
    <t>業務区分</t>
  </si>
  <si>
    <t>決済方法</t>
  </si>
  <si>
    <t>点検エリア</t>
  </si>
  <si>
    <t>点検状態</t>
  </si>
  <si>
    <t>はい・いいえ</t>
  </si>
  <si>
    <t>在庫処理</t>
  </si>
  <si>
    <t>会社名</t>
  </si>
  <si>
    <t>サンプルリテール株式会社</t>
  </si>
  <si>
    <t>実際の会社名またはブランド名に置き換えます</t>
  </si>
  <si>
    <t>渋谷店</t>
  </si>
  <si>
    <t>早番</t>
  </si>
  <si>
    <t>未着手</t>
  </si>
  <si>
    <t>お客様からの申し出</t>
  </si>
  <si>
    <t>現金</t>
  </si>
  <si>
    <t>入口・ショーウィンドウ</t>
  </si>
  <si>
    <t>はい</t>
  </si>
  <si>
    <t>販売減算</t>
  </si>
  <si>
    <t>初期店舗・エリア</t>
  </si>
  <si>
    <t>店舗、カウンター、エリア、倉庫、オンライン受取拠点として設定できます</t>
  </si>
  <si>
    <t>新宿店</t>
  </si>
  <si>
    <t>中番</t>
  </si>
  <si>
    <t>進行中</t>
  </si>
  <si>
    <t>設備故障</t>
  </si>
  <si>
    <t>クレジットカード</t>
  </si>
  <si>
    <t>レジ周辺</t>
  </si>
  <si>
    <t>異常</t>
  </si>
  <si>
    <t>いいえ</t>
  </si>
  <si>
    <t>入荷計上</t>
  </si>
  <si>
    <t>初期引継ぎ元</t>
  </si>
  <si>
    <t>任意入力</t>
  </si>
  <si>
    <t>売場カウンター</t>
  </si>
  <si>
    <t>遅番</t>
  </si>
  <si>
    <t>確認待ちちち</t>
  </si>
  <si>
    <t>外部ヤード回答待ち</t>
  </si>
  <si>
    <t>在庫異常</t>
  </si>
  <si>
    <t>QR決済</t>
  </si>
  <si>
    <t>棚・陳列</t>
  </si>
  <si>
    <t>要フォロー</t>
  </si>
  <si>
    <t>振替入庫</t>
  </si>
  <si>
    <t>初期引継ぎ先</t>
  </si>
  <si>
    <t>バックヤード</t>
  </si>
  <si>
    <t>夜勤</t>
  </si>
  <si>
    <t>完了</t>
  </si>
  <si>
    <t>緊急</t>
  </si>
  <si>
    <t>現金差異</t>
  </si>
  <si>
    <t>モバイル決済</t>
  </si>
  <si>
    <t>倉庫</t>
  </si>
  <si>
    <t>対象外</t>
  </si>
  <si>
    <t>振替出庫</t>
  </si>
  <si>
    <t>テンプレート版数</t>
  </si>
  <si>
    <t>改訂管理に使います</t>
  </si>
  <si>
    <t>オンライン受取拠点</t>
  </si>
  <si>
    <t>通し勤務</t>
  </si>
  <si>
    <t>差し戻し</t>
  </si>
  <si>
    <t>クローズ済み</t>
  </si>
  <si>
    <t>人員設定</t>
  </si>
  <si>
    <t>プリペイドカード</t>
  </si>
  <si>
    <t>試着室</t>
  </si>
  <si>
    <t>確認済み</t>
  </si>
  <si>
    <t>返品</t>
  </si>
  <si>
    <t>利用範囲</t>
  </si>
  <si>
    <t>汎用</t>
  </si>
  <si>
    <t>さまざまな会社で使え、業務に合わせてシートを減らせます</t>
  </si>
  <si>
    <t>ポップアップストア</t>
  </si>
  <si>
    <t>臨時延長勤務</t>
  </si>
  <si>
    <t>延期済み</t>
  </si>
  <si>
    <t>販促活動</t>
  </si>
  <si>
    <t>ギフトカード</t>
  </si>
  <si>
    <t>冷蔵・冷凍</t>
  </si>
  <si>
    <t>棚卸調整</t>
  </si>
  <si>
    <t>データ管理者</t>
  </si>
  <si>
    <t>店長または運営責任者を指定することをおすすめします</t>
  </si>
  <si>
    <t>店外販売エリア</t>
  </si>
  <si>
    <t>オンライン注文</t>
  </si>
  <si>
    <t>外部ヤードプラットフォーム</t>
  </si>
  <si>
    <t>バックオフィス</t>
  </si>
  <si>
    <t>ロス・廃棄</t>
  </si>
  <si>
    <t>更新日時</t>
  </si>
  <si>
    <t>手入力できます</t>
  </si>
  <si>
    <t>その他</t>
  </si>
  <si>
    <t>セキュリティ事象</t>
  </si>
  <si>
    <t>化粧室</t>
  </si>
  <si>
    <t>陳列補充</t>
  </si>
  <si>
    <t>清掃・メンテナンス</t>
  </si>
  <si>
    <t>仕入先・配送</t>
  </si>
  <si>
    <t>引継ぎサマリー｜当番入力欄</t>
  </si>
  <si>
    <t>シフト開始時または終了時に重要情報をすばやく入力し、重点項目を確認し、詳細な問題を該当シートへ振り分けます。</t>
  </si>
  <si>
    <t>基本情報</t>
  </si>
  <si>
    <t>入力内容</t>
  </si>
  <si>
    <t>本日の引継ぎ記録</t>
  </si>
  <si>
    <t>未対応事項</t>
  </si>
  <si>
    <t>現金差異合計</t>
  </si>
  <si>
    <t>セキュリティ異常数</t>
  </si>
  <si>
    <t>引継ぎ日</t>
  </si>
  <si>
    <t>引継ぎ元</t>
  </si>
  <si>
    <t>引継ぎ先</t>
  </si>
  <si>
    <t>No.</t>
  </si>
  <si>
    <t>確認項目</t>
  </si>
  <si>
    <t>基準・注意点</t>
  </si>
  <si>
    <t>状態</t>
  </si>
  <si>
    <t>担当者</t>
  </si>
  <si>
    <t>期限</t>
  </si>
  <si>
    <t>備考</t>
  </si>
  <si>
    <t>売上・販促活動</t>
  </si>
  <si>
    <t>販促・施策・目標</t>
  </si>
  <si>
    <t>当番中の施策、価格変更、目標達成状況、異常影響を明確に記録します</t>
  </si>
  <si>
    <t>現金・決済照合</t>
  </si>
  <si>
    <t>レジ・POS・返金</t>
  </si>
  <si>
    <t>現金、電子決済、返金、レジ差異を確認済みです</t>
  </si>
  <si>
    <t>在庫・陳列</t>
  </si>
  <si>
    <t>欠品・ロス・陳列</t>
  </si>
  <si>
    <t>欠品、破損、補充、陳列変更、在庫差異を説明済みです</t>
  </si>
  <si>
    <t>未完了</t>
  </si>
  <si>
    <t>オンライン注文・受取・配送</t>
  </si>
  <si>
    <t>O2O・外部ヤードプラットフォーム</t>
  </si>
  <si>
    <t>ピッキング待ち、受取待ち、配送待ち、異常注文を引き継ぎ済みです</t>
  </si>
  <si>
    <t>お客様対応・アフターサービス</t>
  </si>
  <si>
    <t>カスタマーサービス</t>
  </si>
  <si>
    <t>申し出、返品・交換、会員関連、約束事項を記録済みです</t>
  </si>
  <si>
    <t>設備・POS・ネットワーク</t>
  </si>
  <si>
    <t>設備異常、修理依頼、代替策、影響範囲を説明済みです</t>
  </si>
  <si>
    <t>セキュリティ・清掃</t>
  </si>
  <si>
    <t>開閉店・巡回点検</t>
  </si>
  <si>
    <t>消防、施錠、監視カメラ、清掃、冷蔵管理、危険箇所の確認が完了しています</t>
  </si>
  <si>
    <t>シフト設定・教育</t>
  </si>
  <si>
    <t>欠勤、臨時交代、新人への注意点、教育連絡を引き継ぎ済みです</t>
  </si>
  <si>
    <t>仕入先・入荷</t>
  </si>
  <si>
    <t>配送・検品</t>
  </si>
  <si>
    <t>入荷、返品、配送予約、伝票差異を説明済みです</t>
  </si>
  <si>
    <t>未完了事項の引継ぎ</t>
  </si>
  <si>
    <t>タスクのクローズ</t>
  </si>
  <si>
    <t>未完了事項ごとに担当者、期限、状態を設定します</t>
  </si>
  <si>
    <t>要約項目</t>
  </si>
  <si>
    <t>当番の売上・来店客数の要点</t>
  </si>
  <si>
    <t>お客様対応の要点</t>
  </si>
  <si>
    <t>在庫・陳列の要点</t>
  </si>
  <si>
    <t>設備・システムの要点</t>
  </si>
  <si>
    <t>引継ぎ先がすぐ対応すること</t>
  </si>
  <si>
    <t>ダッシュボード｜引継ぎリスクと完了状況</t>
  </si>
  <si>
    <t>各業務シートのデータを自動集計します。店長、エリアマネージャー、運営責任者の確認に適しています。</t>
  </si>
  <si>
    <t>指標</t>
  </si>
  <si>
    <t>数値</t>
  </si>
  <si>
    <t>引継ぎ記録数</t>
  </si>
  <si>
    <t>入力済みのシフト引継ぎ件数</t>
  </si>
  <si>
    <t>引継ぎ完了率</t>
  </si>
  <si>
    <t>完了状態の記録数を総記録数で割った割合</t>
  </si>
  <si>
    <t>未クローズ事項の合計</t>
  </si>
  <si>
    <t>高・緊急事項</t>
  </si>
  <si>
    <t>高優先度または緊急の事象</t>
  </si>
  <si>
    <t>現金・決済照合差異の合計</t>
  </si>
  <si>
    <t>在庫差異項目</t>
  </si>
  <si>
    <t>実棚とシステム在庫が一致しない記録数</t>
  </si>
  <si>
    <t>異常またはフォローが必要な点検項目</t>
  </si>
  <si>
    <t>再確認待ちちちの引継ぎ</t>
  </si>
  <si>
    <t>まだ完全に確認されていない引継ぎ記録</t>
  </si>
  <si>
    <t>件数</t>
  </si>
  <si>
    <t>業務モジュール</t>
  </si>
  <si>
    <t>異常・未対応件数</t>
  </si>
  <si>
    <t>現金・決済</t>
  </si>
  <si>
    <t>タスク・事象</t>
  </si>
  <si>
    <t>セキュリティ・清掃点検</t>
  </si>
  <si>
    <t>引継ぎ記録</t>
  </si>
  <si>
    <t>タスク</t>
  </si>
  <si>
    <t>シフト引継ぎログ｜主記録</t>
  </si>
  <si>
    <t>1行が1回のシフト引継ぎを表します。複数会社・複数店舗で使う場合は、「会社・ブランド」と「店舗・エリア」を残すことをおすすめします。</t>
  </si>
  <si>
    <t>記録ID</t>
  </si>
  <si>
    <t>日付</t>
  </si>
  <si>
    <t>会社・ブランド</t>
  </si>
  <si>
    <t>シフト開始</t>
  </si>
  <si>
    <t>シフト終了</t>
  </si>
  <si>
    <t>実売上</t>
  </si>
  <si>
    <t>注文数</t>
  </si>
  <si>
    <t>来店客数</t>
  </si>
  <si>
    <t>返金・返品金額</t>
  </si>
  <si>
    <t>在庫差異項目数</t>
  </si>
  <si>
    <t>未完了タスク数</t>
  </si>
  <si>
    <t>重大事象数</t>
  </si>
  <si>
    <t>優先度</t>
  </si>
  <si>
    <t>確認者</t>
  </si>
  <si>
    <t>佐藤太郎</t>
  </si>
  <si>
    <t>鈴木一郎</t>
  </si>
  <si>
    <t>高橋店長</t>
  </si>
  <si>
    <t>在庫差異とお客様対応のフォローが必要</t>
  </si>
  <si>
    <t>田中美咲</t>
  </si>
  <si>
    <t>閉店点検の再確認が必要</t>
  </si>
  <si>
    <t>山本健</t>
  </si>
  <si>
    <t>中村葵</t>
  </si>
  <si>
    <t>エリアマネージャー</t>
  </si>
  <si>
    <t>重大な異常なし</t>
  </si>
  <si>
    <t>現金・決済｜照合明細</t>
  </si>
  <si>
    <t>現金、電子決済、返金、外部ヤードプラットフォーム、POSの照合状況を記録します。差異列は自動計算されます。</t>
  </si>
  <si>
    <t>POS・レジ番号</t>
  </si>
  <si>
    <t>システム上の売上</t>
  </si>
  <si>
    <t>実収・照合金額</t>
  </si>
  <si>
    <t>差異</t>
  </si>
  <si>
    <t>差異理由</t>
  </si>
  <si>
    <t>対応状態</t>
  </si>
  <si>
    <t>再確認者</t>
  </si>
  <si>
    <t>釣銭準備金の記録を確認中</t>
  </si>
  <si>
    <t>引継ぎ先が現金袋を再確認します</t>
  </si>
  <si>
    <t>在庫・陳列｜異常と調整</t>
  </si>
  <si>
    <t>欠品、入荷、振替、棚卸、ロス、陳列補充などの在庫関連事項を追跡します。差異列は自動計算されます。</t>
  </si>
  <si>
    <t>エリア・品目</t>
  </si>
  <si>
    <t>SKU・商品</t>
  </si>
  <si>
    <t>処理区分</t>
  </si>
  <si>
    <t>期初回品数</t>
  </si>
  <si>
    <t>入荷・振替入庫</t>
  </si>
  <si>
    <t>販売・振替出庫</t>
  </si>
  <si>
    <t>ロス</t>
  </si>
  <si>
    <t>実棚件数</t>
  </si>
  <si>
    <t>システム件数</t>
  </si>
  <si>
    <t>影響度</t>
  </si>
  <si>
    <t>対応内容</t>
  </si>
  <si>
    <t>SKU-1001 ベーシックTシャツ</t>
  </si>
  <si>
    <t>台帳を更新</t>
  </si>
  <si>
    <t>SKU-2040 ステンレスボトル</t>
  </si>
  <si>
    <t>差異を確認し、伝票を補完</t>
  </si>
  <si>
    <t>破損登録漏れの可能性あり</t>
  </si>
  <si>
    <t>SKU-3302 ドリンク</t>
  </si>
  <si>
    <t>補充後に温度を再確認</t>
  </si>
  <si>
    <t>タスク・事象｜問題フォロー</t>
  </si>
  <si>
    <t>お客様対応、設備故障、オンライン注文、販促、仕入先、人員設定など、引継ぎ先が続けて対応する事項を記録します。</t>
  </si>
  <si>
    <t>事項内容</t>
  </si>
  <si>
    <t>影響範囲</t>
  </si>
  <si>
    <t>発生元</t>
  </si>
  <si>
    <t>担当割当</t>
  </si>
  <si>
    <t>対応状況</t>
  </si>
  <si>
    <t>クローズ時刻</t>
  </si>
  <si>
    <t>報告要いいえ</t>
  </si>
  <si>
    <t>報告先</t>
  </si>
  <si>
    <t>会員ポイント未反映。24時間以内の回答を約束済み</t>
  </si>
  <si>
    <t>個別のお客様</t>
  </si>
  <si>
    <t>店頭のお客様</t>
  </si>
  <si>
    <t>カスタマーサポートへ依頼済み</t>
  </si>
  <si>
    <t>店長</t>
  </si>
  <si>
    <t>レシートと会員番号を保管</t>
  </si>
  <si>
    <t>POS-02のレシートプリンターで紙詰まりが時々発生</t>
  </si>
  <si>
    <t>レジ効率</t>
  </si>
  <si>
    <t>引継ぎ前確認</t>
  </si>
  <si>
    <t>予備のレシート用紙をレジ前に設定済み</t>
  </si>
  <si>
    <t>ドリンク補充品の入荷遅延。到着時刻の確認が必要</t>
  </si>
  <si>
    <t>冷蔵ケース陳列</t>
  </si>
  <si>
    <t>仕入先からの電話</t>
  </si>
  <si>
    <t>午後入荷を確認済み</t>
  </si>
  <si>
    <t>セキュリティ・清掃点検｜開閉店とリスク確認</t>
  </si>
  <si>
    <t>開店、閉店、消防、施錠、監視カメラ、冷蔵管理、清掃、お客様のセキュリティ確認に使えます。</t>
  </si>
  <si>
    <t>エリア</t>
  </si>
  <si>
    <t>点検項目</t>
  </si>
  <si>
    <t>基準</t>
  </si>
  <si>
    <t>異常内容</t>
  </si>
  <si>
    <t>リスク等級</t>
  </si>
  <si>
    <t>再確認状態</t>
  </si>
  <si>
    <t>ドアロック・シャッター・ガラス扉</t>
  </si>
  <si>
    <t>開閉店後、施錠が正常で破損がない</t>
  </si>
  <si>
    <t>キャッシュドロワーと釣銭準備金</t>
  </si>
  <si>
    <t>キャッシュドロワーは施錠し、釣銭準備金は規定どおり保管</t>
  </si>
  <si>
    <t>監視カメラ・ネットワーク・警報</t>
  </si>
  <si>
    <t>監視映像が正常で、警報機器がオンライン</t>
  </si>
  <si>
    <t>監視カメラ3番の映像に一時的な遅延あり</t>
  </si>
  <si>
    <t>引継ぎ先がネットワークを確認します</t>
  </si>
  <si>
    <t>通路セキュリティ</t>
  </si>
  <si>
    <t>通路に荷物やつまずきリスクがない</t>
  </si>
  <si>
    <t>温度記録</t>
  </si>
  <si>
    <t>温度が社内基準内で記録も残っている</t>
  </si>
  <si>
    <t>遅番20:00に温度が一時的に高め</t>
  </si>
  <si>
    <t>温度設定を下げ、記録済み</t>
  </si>
  <si>
    <t>https://finitefield.org/excel-templates/retail/shift-handover-log/</t>
  </si>
  <si>
    <t>設計メモ</t>
  </si>
  <si>
    <t>このテンプレートは、小売店舗のシフト引継ぎページと一般的な店舗運用をもとに設計しており、実際の社内ルールに合わせて調整できます。</t>
  </si>
  <si>
    <t>このリンクはローカルアドレスのため、現在の環境ではページ内容を読み取れません。本テンプレートは金融経費精算記録の共通項目、内部統制要件、複数の業務シーンに基づいて構成しています。</t>
  </si>
</sst>
</file>

<file path=xl/styles.xml><?xml version="1.0" encoding="utf-8"?>
<styleSheet xmlns="http://schemas.openxmlformats.org/spreadsheetml/2006/main">
  <numFmts count="4">
    <numFmt numFmtId="200" formatCode="yyyy-mm-dd"/>
    <numFmt numFmtId="201" formatCode="¥#,##0.00;[Red]-¥#,##0.00"/>
    <numFmt numFmtId="202" formatCode="¥#,##0.00"/>
    <numFmt numFmtId="203" formatCode="0%"/>
  </numFmts>
  <fonts count="9">
    <font>
      <sz val="11"/>
      <name val="Carlito"/>
    </font>
    <font>
      <b val="1"/>
      <sz val="16"/>
      <color rgb="FF0F172A"/>
      <name val="Microsoft YaHei"/>
    </font>
    <font>
      <sz val="10"/>
      <color rgb="FF475569"/>
      <name val="Microsoft YaHei"/>
    </font>
    <font>
      <b val="1"/>
      <sz val="10"/>
      <color rgb="FF0F172A"/>
      <name val="Microsoft YaHei"/>
    </font>
    <font>
      <sz val="10"/>
      <color rgb="FF111827"/>
      <name val="Microsoft YaHei"/>
    </font>
    <font>
      <sz val="11"/>
      <name val="Microsoft YaHei"/>
    </font>
    <font>
      <b val="1"/>
      <sz val="14"/>
      <color rgb="FF0F172A"/>
      <name val="Microsoft YaHei"/>
    </font>
    <font>
      <b val="1"/>
      <sz val="14"/>
      <color rgb="FF111827"/>
      <name val="Microsoft YaHei"/>
    </font>
    <font>
      <b val="1"/>
      <sz val="10"/>
      <color rgb="FF111827"/>
      <name val="Microsoft YaHei"/>
    </font>
  </fonts>
  <fills count="5">
    <fill>
      <patternFill patternType="none"/>
    </fill>
    <fill>
      <patternFill patternType="gray125"/>
    </fill>
    <fill>
      <patternFill patternType="solid">
        <fgColor rgb="FFEAF3F8"/>
      </patternFill>
    </fill>
    <fill>
      <patternFill patternType="solid">
        <fgColor rgb="FFDDECF6"/>
      </patternFill>
    </fill>
    <fill>
      <patternFill patternType="solid">
        <fgColor rgb="FFF8FAFC"/>
      </patternFill>
    </fill>
  </fills>
  <borders count="44">
    <border/>
    <border/>
    <border>
      <left style="thin">
        <color rgb="FFCBD5E1"/>
      </left>
      <top style="thin">
        <color rgb="FFCBD5E1"/>
      </top>
      <bottom style="thin">
        <color rgb="FFCBD5E1"/>
      </bottom>
    </border>
    <border>
      <top style="thin">
        <color rgb="FFCBD5E1"/>
      </top>
      <bottom style="thin">
        <color rgb="FFCBD5E1"/>
      </bottom>
    </border>
    <border>
      <right style="thin">
        <color rgb="FFCBD5E1"/>
      </right>
      <top style="thin">
        <color rgb="FFCBD5E1"/>
      </top>
      <bottom style="thin">
        <color rgb="FFCBD5E1"/>
      </bottom>
    </border>
    <border>
      <left style="thin">
        <color rgb="FFCBD5E1"/>
      </left>
      <top style="thin">
        <color rgb="FFCBD5E1"/>
      </top>
      <bottom style="thin">
        <color rgb="FFCBD5E1"/>
      </bottom>
    </border>
    <border>
      <top style="thin">
        <color rgb="FFCBD5E1"/>
      </top>
      <bottom style="thin">
        <color rgb="FFCBD5E1"/>
      </bottom>
    </border>
    <border>
      <right style="thin">
        <color rgb="FFCBD5E1"/>
      </right>
      <top style="thin">
        <color rgb="FFCBD5E1"/>
      </top>
      <bottom style="thin">
        <color rgb="FFCBD5E1"/>
      </bottom>
    </border>
    <border>
      <left style="thin">
        <color rgb="FFE5E7EB"/>
      </left>
      <top style="thin">
        <color rgb="FFE5E7EB"/>
      </top>
    </border>
    <border>
      <top style="thin">
        <color rgb="FFE5E7EB"/>
      </top>
    </border>
    <border>
      <right style="thin">
        <color rgb="FFE5E7EB"/>
      </right>
      <top style="thin">
        <color rgb="FFE5E7EB"/>
      </top>
    </border>
    <border>
      <left style="thin">
        <color rgb="FFE5E7EB"/>
      </left>
    </border>
    <border>
      <right style="thin">
        <color rgb="FFE5E7EB"/>
      </right>
    </border>
    <border>
      <left style="thin">
        <color rgb="FFE5E7EB"/>
      </left>
      <bottom style="thin">
        <color rgb="FFE5E7EB"/>
      </bottom>
    </border>
    <border>
      <bottom style="thin">
        <color rgb="FFE5E7EB"/>
      </bottom>
    </border>
    <border>
      <right style="thin">
        <color rgb="FFE5E7EB"/>
      </right>
      <bottom style="thin">
        <color rgb="FFE5E7EB"/>
      </bottom>
    </border>
    <border>
      <left style="thin">
        <color rgb="FFE5E7EB"/>
      </left>
      <top style="thin">
        <color rgb="FFE5E7EB"/>
      </top>
    </border>
    <border>
      <top style="thin">
        <color rgb="FFE5E7EB"/>
      </top>
    </border>
    <border>
      <right style="thin">
        <color rgb="FFE5E7EB"/>
      </right>
      <top style="thin">
        <color rgb="FFE5E7EB"/>
      </top>
    </border>
    <border>
      <left style="thin">
        <color rgb="FFE5E7EB"/>
      </left>
    </border>
    <border>
      <right style="thin">
        <color rgb="FFE5E7EB"/>
      </right>
    </border>
    <border>
      <left style="thin">
        <color rgb="FFE5E7EB"/>
      </left>
      <bottom style="thin">
        <color rgb="FFE5E7EB"/>
      </bottom>
    </border>
    <border>
      <bottom style="thin">
        <color rgb="FFE5E7EB"/>
      </bottom>
    </border>
    <border>
      <right style="thin">
        <color rgb="FFE5E7EB"/>
      </right>
      <bottom style="thin">
        <color rgb="FFE5E7EB"/>
      </bottom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</border>
    <border>
      <left style="thin">
        <color rgb="FFE5E7EB"/>
      </left>
      <right style="thin">
        <color rgb="FFE5E7EB"/>
      </right>
      <top style="thin">
        <color rgb="FFE5E7EB"/>
      </top>
    </border>
    <border>
      <left style="thin">
        <color rgb="FFE5E7EB"/>
      </left>
      <right style="thin">
        <color rgb="FFE5E7EB"/>
      </right>
    </border>
    <border>
      <left style="thin">
        <color rgb="FFE5E7EB"/>
      </left>
      <right style="thin">
        <color rgb="FFE5E7EB"/>
      </right>
      <bottom style="thin">
        <color rgb="FFE5E7EB"/>
      </bottom>
    </border>
    <border>
      <left style="thin">
        <color rgb="FFE5E7EB"/>
      </left>
      <right style="thin">
        <color rgb="FFE5E7EB"/>
      </right>
      <top style="thin">
        <color rgb="FFE5E7EB"/>
      </top>
    </border>
    <border>
      <left style="thin">
        <color rgb="FFE5E7EB"/>
      </left>
      <right style="thin">
        <color rgb="FFE5E7EB"/>
      </right>
    </border>
    <border>
      <left style="thin">
        <color rgb="FFE5E7EB"/>
      </left>
      <right style="thin">
        <color rgb="FFE5E7EB"/>
      </right>
      <bottom style="thin">
        <color rgb="FFE5E7EB"/>
      </bottom>
    </border>
    <border>
      <left style="thin">
        <color rgb="FFE5E7EB"/>
      </left>
      <top style="thin">
        <color rgb="FFE5E7EB"/>
      </top>
      <bottom style="thin">
        <color rgb="FFE5E7EB"/>
      </bottom>
    </border>
    <border>
      <top style="thin">
        <color rgb="FFE5E7EB"/>
      </top>
      <bottom style="thin">
        <color rgb="FFE5E7EB"/>
      </bottom>
    </border>
    <border>
      <right style="thin">
        <color rgb="FFE5E7EB"/>
      </right>
      <top style="thin">
        <color rgb="FFE5E7EB"/>
      </top>
      <bottom style="thin">
        <color rgb="FFE5E7EB"/>
      </bottom>
    </border>
    <border>
      <left style="thin">
        <color rgb="FFE5E7EB"/>
      </left>
      <top style="thin">
        <color rgb="FFE5E7EB"/>
      </top>
      <bottom style="thin">
        <color rgb="FFE5E7EB"/>
      </bottom>
    </border>
    <border>
      <top style="thin">
        <color rgb="FFE5E7EB"/>
      </top>
      <bottom style="thin">
        <color rgb="FFE5E7EB"/>
      </bottom>
    </border>
    <border>
      <right style="thin">
        <color rgb="FFE5E7EB"/>
      </right>
      <top style="thin">
        <color rgb="FFE5E7EB"/>
      </top>
      <bottom style="thin">
        <color rgb="FFE5E7EB"/>
      </bottom>
    </border>
    <border>
      <left style="thin">
        <color rgb="FFCBD5E1"/>
      </left>
      <right style="thin">
        <color rgb="FFCBD5E1"/>
      </right>
      <top style="thin">
        <color rgb="FFCBD5E1"/>
      </top>
    </border>
    <border>
      <left style="thin">
        <color rgb="FFCBD5E1"/>
      </left>
      <right style="thin">
        <color rgb="FFCBD5E1"/>
      </right>
    </border>
    <border>
      <left style="thin">
        <color rgb="FFCBD5E1"/>
      </left>
      <right style="thin">
        <color rgb="FFCBD5E1"/>
      </right>
      <bottom style="thin">
        <color rgb="FFCBD5E1"/>
      </bottom>
    </border>
    <border>
      <left style="thin">
        <color rgb="FFCBD5E1"/>
      </left>
      <right style="thin">
        <color rgb="FFCBD5E1"/>
      </right>
      <top style="thin">
        <color rgb="FFCBD5E1"/>
      </top>
    </border>
    <border>
      <left style="thin">
        <color rgb="FFCBD5E1"/>
      </left>
      <right style="thin">
        <color rgb="FFCBD5E1"/>
      </right>
    </border>
    <border>
      <left style="thin">
        <color rgb="FFCBD5E1"/>
      </left>
      <right style="thin">
        <color rgb="FFCBD5E1"/>
      </right>
      <bottom style="thin">
        <color rgb="FFCBD5E1"/>
      </bottom>
    </border>
  </borders>
  <cellStyleXfs count="1">
    <xf numFmtId="0" fontId="0" fillId="0" borderId="0"/>
  </cellStyleXfs>
  <cellXfs count="244">
    <xf numFmtId="0" fontId="0" fillId="0" borderId="0" xfId="0"/>
    <xf numFmtId="0" fontId="0" fillId="0" borderId="1" xfId="0" applyNumberFormat="true" applyFont="true" applyFill="true" applyBorder="true"/>
    <xf numFmtId="0" fontId="0" fillId="2" borderId="0" xfId="0" applyNumberFormat="true" applyFont="true" applyFill="true" applyBorder="true"/>
    <xf numFmtId="0" fontId="1" fillId="2" borderId="0" xfId="0" applyNumberFormat="true" applyFont="true" applyFill="true" applyBorder="true"/>
    <xf numFmtId="0" fontId="1" fillId="2" borderId="0" xfId="0" applyNumberFormat="true" applyFont="true" applyFill="true" applyBorder="true" applyAlignment="true">
      <alignment horizontal="left"/>
    </xf>
    <xf numFmtId="0" fontId="1" fillId="2" borderId="0" xfId="0" applyNumberFormat="true" applyFont="true" applyFill="true" applyBorder="true" applyAlignment="true">
      <alignment horizontal="left" vertical="center"/>
    </xf>
    <xf numFmtId="0" fontId="0" fillId="2" borderId="1" xfId="0" applyNumberFormat="true" applyFont="true" applyFill="true" applyBorder="true"/>
    <xf numFmtId="0" fontId="1" fillId="2" borderId="1" xfId="0" applyNumberFormat="true" applyFont="true" applyFill="true" applyBorder="true"/>
    <xf numFmtId="0" fontId="1" fillId="2" borderId="1" xfId="0" applyNumberFormat="true" applyFont="true" applyFill="true" applyBorder="true" applyAlignment="true">
      <alignment horizontal="left"/>
    </xf>
    <xf numFmtId="0" fontId="1" fillId="2" borderId="1" xfId="0" applyNumberFormat="true" applyFont="true" applyFill="true" applyBorder="true" applyAlignment="true">
      <alignment horizontal="left" vertical="center"/>
    </xf>
    <xf numFmtId="0" fontId="2" fillId="0" borderId="0" xfId="0" applyNumberFormat="true" applyFont="true" applyFill="true" applyBorder="true"/>
    <xf numFmtId="0" fontId="2" fillId="0" borderId="1" xfId="0" applyNumberFormat="true" applyFont="true" applyFill="true" applyBorder="true"/>
    <xf numFmtId="0" fontId="2" fillId="0" borderId="0" xfId="0" applyNumberFormat="true" applyFont="true" applyFill="true" applyBorder="true" applyAlignment="true">
      <alignment wrapText="true"/>
    </xf>
    <xf numFmtId="0" fontId="2" fillId="0" borderId="1" xfId="0" applyNumberFormat="true" applyFont="true" applyFill="true" applyBorder="true" applyAlignment="true">
      <alignment wrapText="true"/>
    </xf>
    <xf numFmtId="0" fontId="0" fillId="3" borderId="0" xfId="0" applyNumberFormat="true" applyFont="true" applyFill="true" applyBorder="true"/>
    <xf numFmtId="0" fontId="3" fillId="3" borderId="0" xfId="0" applyNumberFormat="true" applyFont="true" applyFill="true" applyBorder="true"/>
    <xf numFmtId="0" fontId="3" fillId="3" borderId="2" xfId="0" applyNumberFormat="true" applyFont="true" applyFill="true" applyBorder="true"/>
    <xf numFmtId="0" fontId="3" fillId="3" borderId="3" xfId="0" applyNumberFormat="true" applyFont="true" applyFill="true" applyBorder="true"/>
    <xf numFmtId="0" fontId="3" fillId="3" borderId="4" xfId="0" applyNumberFormat="true" applyFont="true" applyFill="true" applyBorder="true"/>
    <xf numFmtId="0" fontId="3" fillId="3" borderId="2" xfId="0" applyNumberFormat="true" applyFont="true" applyFill="true" applyBorder="true" applyAlignment="true">
      <alignment wrapText="true"/>
    </xf>
    <xf numFmtId="0" fontId="3" fillId="3" borderId="3" xfId="0" applyNumberFormat="true" applyFont="true" applyFill="true" applyBorder="true" applyAlignment="true">
      <alignment wrapText="true"/>
    </xf>
    <xf numFmtId="0" fontId="3" fillId="3" borderId="4" xfId="0" applyNumberFormat="true" applyFont="true" applyFill="true" applyBorder="true" applyAlignment="true">
      <alignment wrapText="true"/>
    </xf>
    <xf numFmtId="0" fontId="3" fillId="3" borderId="2" xfId="0" applyNumberFormat="true" applyFont="true" applyFill="true" applyBorder="true" applyAlignment="true">
      <alignment horizontal="center" wrapText="true"/>
    </xf>
    <xf numFmtId="0" fontId="3" fillId="3" borderId="3" xfId="0" applyNumberFormat="true" applyFont="true" applyFill="true" applyBorder="true" applyAlignment="true">
      <alignment horizontal="center" wrapText="true"/>
    </xf>
    <xf numFmtId="0" fontId="3" fillId="3" borderId="4" xfId="0" applyNumberFormat="true" applyFont="true" applyFill="true" applyBorder="true" applyAlignment="true">
      <alignment horizontal="center" wrapText="true"/>
    </xf>
    <xf numFmtId="0" fontId="3" fillId="3" borderId="2" xfId="0" applyNumberFormat="true" applyFont="true" applyFill="true" applyBorder="true" applyAlignment="true">
      <alignment horizontal="center" vertical="center" wrapText="true"/>
    </xf>
    <xf numFmtId="0" fontId="3" fillId="3" borderId="3" xfId="0" applyNumberFormat="true" applyFont="true" applyFill="true" applyBorder="true" applyAlignment="true">
      <alignment horizontal="center" vertical="center" wrapText="true"/>
    </xf>
    <xf numFmtId="0" fontId="3" fillId="3" borderId="4" xfId="0" applyNumberFormat="true" applyFont="true" applyFill="true" applyBorder="true" applyAlignment="true">
      <alignment horizontal="center" vertical="center" wrapText="true"/>
    </xf>
    <xf numFmtId="0" fontId="0" fillId="3" borderId="1" xfId="0" applyNumberFormat="true" applyFont="true" applyFill="true" applyBorder="true"/>
    <xf numFmtId="0" fontId="3" fillId="3" borderId="1" xfId="0" applyNumberFormat="true" applyFont="true" applyFill="true" applyBorder="true"/>
    <xf numFmtId="0" fontId="3" fillId="3" borderId="5" xfId="0" applyNumberFormat="true" applyFont="true" applyFill="true" applyBorder="true"/>
    <xf numFmtId="0" fontId="3" fillId="3" borderId="6" xfId="0" applyNumberFormat="true" applyFont="true" applyFill="true" applyBorder="true"/>
    <xf numFmtId="0" fontId="3" fillId="3" borderId="7" xfId="0" applyNumberFormat="true" applyFont="true" applyFill="true" applyBorder="true"/>
    <xf numFmtId="0" fontId="3" fillId="3" borderId="5" xfId="0" applyNumberFormat="true" applyFont="true" applyFill="true" applyBorder="true" applyAlignment="true">
      <alignment wrapText="true"/>
    </xf>
    <xf numFmtId="0" fontId="3" fillId="3" borderId="6" xfId="0" applyNumberFormat="true" applyFont="true" applyFill="true" applyBorder="true" applyAlignment="true">
      <alignment wrapText="true"/>
    </xf>
    <xf numFmtId="0" fontId="3" fillId="3" borderId="7" xfId="0" applyNumberFormat="true" applyFont="true" applyFill="true" applyBorder="true" applyAlignment="true">
      <alignment wrapText="true"/>
    </xf>
    <xf numFmtId="0" fontId="3" fillId="3" borderId="5" xfId="0" applyNumberFormat="true" applyFont="true" applyFill="true" applyBorder="true" applyAlignment="true">
      <alignment horizontal="center" wrapText="true"/>
    </xf>
    <xf numFmtId="0" fontId="3" fillId="3" borderId="6" xfId="0" applyNumberFormat="true" applyFont="true" applyFill="true" applyBorder="true" applyAlignment="true">
      <alignment horizontal="center" wrapText="true"/>
    </xf>
    <xf numFmtId="0" fontId="3" fillId="3" borderId="7" xfId="0" applyNumberFormat="true" applyFont="true" applyFill="true" applyBorder="true" applyAlignment="true">
      <alignment horizontal="center" wrapText="true"/>
    </xf>
    <xf numFmtId="0" fontId="3" fillId="3" borderId="5" xfId="0" applyNumberFormat="true" applyFont="true" applyFill="true" applyBorder="true" applyAlignment="true">
      <alignment horizontal="center" vertical="center" wrapText="true"/>
    </xf>
    <xf numFmtId="0" fontId="3" fillId="3" borderId="6" xfId="0" applyNumberFormat="true" applyFont="true" applyFill="true" applyBorder="true" applyAlignment="true">
      <alignment horizontal="center" vertical="center" wrapText="true"/>
    </xf>
    <xf numFmtId="0" fontId="3" fillId="3" borderId="7" xfId="0" applyNumberFormat="true" applyFont="true" applyFill="true" applyBorder="true" applyAlignment="true">
      <alignment horizontal="center" vertical="center" wrapText="true"/>
    </xf>
    <xf numFmtId="0" fontId="4" fillId="0" borderId="0" xfId="0" applyNumberFormat="true" applyFont="true" applyFill="true" applyBorder="true"/>
    <xf numFmtId="0" fontId="4" fillId="0" borderId="1" xfId="0" applyNumberFormat="true" applyFont="true" applyFill="true" applyBorder="true"/>
    <xf numFmtId="0" fontId="4" fillId="0" borderId="0" xfId="0" applyNumberFormat="true" applyFont="true" applyFill="true" applyBorder="true" applyAlignment="true">
      <alignment vertical="center"/>
    </xf>
    <xf numFmtId="0" fontId="4" fillId="0" borderId="1" xfId="0" applyNumberFormat="true" applyFont="true" applyFill="true" applyBorder="true" applyAlignment="true">
      <alignment vertical="center"/>
    </xf>
    <xf numFmtId="0" fontId="4" fillId="0" borderId="8" xfId="0" applyNumberFormat="true" applyFont="true" applyFill="true" applyBorder="true" applyAlignment="true">
      <alignment vertical="center"/>
    </xf>
    <xf numFmtId="0" fontId="4" fillId="0" borderId="9" xfId="0" applyNumberFormat="true" applyFont="true" applyFill="true" applyBorder="true" applyAlignment="true">
      <alignment vertical="center"/>
    </xf>
    <xf numFmtId="0" fontId="4" fillId="0" borderId="10" xfId="0" applyNumberFormat="true" applyFont="true" applyFill="true" applyBorder="true" applyAlignment="true">
      <alignment vertical="center"/>
    </xf>
    <xf numFmtId="0" fontId="4" fillId="0" borderId="11" xfId="0" applyNumberFormat="true" applyFont="true" applyFill="true" applyBorder="true" applyAlignment="true">
      <alignment vertical="center"/>
    </xf>
    <xf numFmtId="0" fontId="4" fillId="0" borderId="12" xfId="0" applyNumberFormat="true" applyFont="true" applyFill="true" applyBorder="true" applyAlignment="true">
      <alignment vertical="center"/>
    </xf>
    <xf numFmtId="0" fontId="4" fillId="0" borderId="13" xfId="0" applyNumberFormat="true" applyFont="true" applyFill="true" applyBorder="true" applyAlignment="true">
      <alignment vertical="center"/>
    </xf>
    <xf numFmtId="0" fontId="4" fillId="0" borderId="14" xfId="0" applyNumberFormat="true" applyFont="true" applyFill="true" applyBorder="true" applyAlignment="true">
      <alignment vertical="center"/>
    </xf>
    <xf numFmtId="0" fontId="4" fillId="0" borderId="15" xfId="0" applyNumberFormat="true" applyFont="true" applyFill="true" applyBorder="true" applyAlignment="true">
      <alignment vertical="center"/>
    </xf>
    <xf numFmtId="0" fontId="4" fillId="0" borderId="16" xfId="0" applyNumberFormat="true" applyFont="true" applyFill="true" applyBorder="true" applyAlignment="true">
      <alignment vertical="center"/>
    </xf>
    <xf numFmtId="0" fontId="4" fillId="0" borderId="17" xfId="0" applyNumberFormat="true" applyFont="true" applyFill="true" applyBorder="true" applyAlignment="true">
      <alignment vertical="center"/>
    </xf>
    <xf numFmtId="0" fontId="4" fillId="0" borderId="18" xfId="0" applyNumberFormat="true" applyFont="true" applyFill="true" applyBorder="true" applyAlignment="true">
      <alignment vertical="center"/>
    </xf>
    <xf numFmtId="0" fontId="4" fillId="0" borderId="19" xfId="0" applyNumberFormat="true" applyFont="true" applyFill="true" applyBorder="true" applyAlignment="true">
      <alignment vertical="center"/>
    </xf>
    <xf numFmtId="0" fontId="4" fillId="0" borderId="20" xfId="0" applyNumberFormat="true" applyFont="true" applyFill="true" applyBorder="true" applyAlignment="true">
      <alignment vertical="center"/>
    </xf>
    <xf numFmtId="0" fontId="4" fillId="0" borderId="21" xfId="0" applyNumberFormat="true" applyFont="true" applyFill="true" applyBorder="true" applyAlignment="true">
      <alignment vertical="center"/>
    </xf>
    <xf numFmtId="0" fontId="4" fillId="0" borderId="22" xfId="0" applyNumberFormat="true" applyFont="true" applyFill="true" applyBorder="true" applyAlignment="true">
      <alignment vertical="center"/>
    </xf>
    <xf numFmtId="0" fontId="4" fillId="0" borderId="23" xfId="0" applyNumberFormat="true" applyFont="true" applyFill="true" applyBorder="true" applyAlignment="true">
      <alignment vertical="center"/>
    </xf>
    <xf numFmtId="0" fontId="4" fillId="0" borderId="8" xfId="0" applyNumberFormat="true" applyFont="true" applyFill="true" applyBorder="true" applyAlignment="true">
      <alignment vertical="center" wrapText="true"/>
    </xf>
    <xf numFmtId="0" fontId="4" fillId="0" borderId="9" xfId="0" applyNumberFormat="true" applyFont="true" applyFill="true" applyBorder="true" applyAlignment="true">
      <alignment vertical="center" wrapText="true"/>
    </xf>
    <xf numFmtId="0" fontId="4" fillId="0" borderId="10" xfId="0" applyNumberFormat="true" applyFont="true" applyFill="true" applyBorder="true" applyAlignment="true">
      <alignment vertical="center" wrapText="true"/>
    </xf>
    <xf numFmtId="0" fontId="4" fillId="0" borderId="11" xfId="0" applyNumberFormat="true" applyFont="true" applyFill="true" applyBorder="true" applyAlignment="true">
      <alignment vertical="center" wrapText="true"/>
    </xf>
    <xf numFmtId="0" fontId="4" fillId="0" borderId="0" xfId="0" applyNumberFormat="true" applyFont="true" applyFill="true" applyBorder="true" applyAlignment="true">
      <alignment vertical="center" wrapText="true"/>
    </xf>
    <xf numFmtId="0" fontId="4" fillId="0" borderId="12" xfId="0" applyNumberFormat="true" applyFont="true" applyFill="true" applyBorder="true" applyAlignment="true">
      <alignment vertical="center" wrapText="true"/>
    </xf>
    <xf numFmtId="0" fontId="4" fillId="0" borderId="13" xfId="0" applyNumberFormat="true" applyFont="true" applyFill="true" applyBorder="true" applyAlignment="true">
      <alignment vertical="center" wrapText="true"/>
    </xf>
    <xf numFmtId="0" fontId="4" fillId="0" borderId="14" xfId="0" applyNumberFormat="true" applyFont="true" applyFill="true" applyBorder="true" applyAlignment="true">
      <alignment vertical="center" wrapText="true"/>
    </xf>
    <xf numFmtId="0" fontId="4" fillId="0" borderId="15" xfId="0" applyNumberFormat="true" applyFont="true" applyFill="true" applyBorder="true" applyAlignment="true">
      <alignment vertical="center" wrapText="true"/>
    </xf>
    <xf numFmtId="0" fontId="4" fillId="0" borderId="16" xfId="0" applyNumberFormat="true" applyFont="true" applyFill="true" applyBorder="true" applyAlignment="true">
      <alignment vertical="center" wrapText="true"/>
    </xf>
    <xf numFmtId="0" fontId="4" fillId="0" borderId="17" xfId="0" applyNumberFormat="true" applyFont="true" applyFill="true" applyBorder="true" applyAlignment="true">
      <alignment vertical="center" wrapText="true"/>
    </xf>
    <xf numFmtId="0" fontId="4" fillId="0" borderId="18" xfId="0" applyNumberFormat="true" applyFont="true" applyFill="true" applyBorder="true" applyAlignment="true">
      <alignment vertical="center" wrapText="true"/>
    </xf>
    <xf numFmtId="0" fontId="4" fillId="0" borderId="19" xfId="0" applyNumberFormat="true" applyFont="true" applyFill="true" applyBorder="true" applyAlignment="true">
      <alignment vertical="center" wrapText="true"/>
    </xf>
    <xf numFmtId="0" fontId="4" fillId="0" borderId="1" xfId="0" applyNumberFormat="true" applyFont="true" applyFill="true" applyBorder="true" applyAlignment="true">
      <alignment vertical="center" wrapText="true"/>
    </xf>
    <xf numFmtId="0" fontId="4" fillId="0" borderId="20" xfId="0" applyNumberFormat="true" applyFont="true" applyFill="true" applyBorder="true" applyAlignment="true">
      <alignment vertical="center" wrapText="true"/>
    </xf>
    <xf numFmtId="0" fontId="4" fillId="0" borderId="21" xfId="0" applyNumberFormat="true" applyFont="true" applyFill="true" applyBorder="true" applyAlignment="true">
      <alignment vertical="center" wrapText="true"/>
    </xf>
    <xf numFmtId="0" fontId="4" fillId="0" borderId="22" xfId="0" applyNumberFormat="true" applyFont="true" applyFill="true" applyBorder="true" applyAlignment="true">
      <alignment vertical="center" wrapText="true"/>
    </xf>
    <xf numFmtId="0" fontId="4" fillId="0" borderId="23" xfId="0" applyNumberFormat="true" applyFont="true" applyFill="true" applyBorder="true" applyAlignment="true">
      <alignment vertical="center" wrapText="true"/>
    </xf>
    <xf numFmtId="0" fontId="5" fillId="0" borderId="0" xfId="0" applyNumberFormat="true" applyFont="true" applyFill="true" applyBorder="true"/>
    <xf numFmtId="0" fontId="5" fillId="0" borderId="1" xfId="0" applyNumberFormat="true" applyFont="true" applyFill="true" applyBorder="true"/>
    <xf numFmtId="0" fontId="3" fillId="3" borderId="24" xfId="0" applyNumberFormat="true" applyFont="true" applyFill="true" applyBorder="true"/>
    <xf numFmtId="0" fontId="3" fillId="3" borderId="24" xfId="0" applyNumberFormat="true" applyFont="true" applyFill="true" applyBorder="true" applyAlignment="true">
      <alignment wrapText="true"/>
    </xf>
    <xf numFmtId="0" fontId="3" fillId="3" borderId="24" xfId="0" applyNumberFormat="true" applyFont="true" applyFill="true" applyBorder="true" applyAlignment="true">
      <alignment horizontal="center" wrapText="true"/>
    </xf>
    <xf numFmtId="0" fontId="3" fillId="3" borderId="24" xfId="0" applyNumberFormat="true" applyFont="true" applyFill="true" applyBorder="true" applyAlignment="true">
      <alignment horizontal="center" vertical="center" wrapText="true"/>
    </xf>
    <xf numFmtId="0" fontId="3" fillId="3" borderId="25" xfId="0" applyNumberFormat="true" applyFont="true" applyFill="true" applyBorder="true"/>
    <xf numFmtId="0" fontId="3" fillId="3" borderId="25" xfId="0" applyNumberFormat="true" applyFont="true" applyFill="true" applyBorder="true" applyAlignment="true">
      <alignment wrapText="true"/>
    </xf>
    <xf numFmtId="0" fontId="3" fillId="3" borderId="25" xfId="0" applyNumberFormat="true" applyFont="true" applyFill="true" applyBorder="true" applyAlignment="true">
      <alignment horizontal="center" wrapText="true"/>
    </xf>
    <xf numFmtId="0" fontId="3" fillId="3" borderId="25" xfId="0" applyNumberFormat="true" applyFont="true" applyFill="true" applyBorder="true" applyAlignment="true">
      <alignment horizontal="center" vertical="center" wrapText="true"/>
    </xf>
    <xf numFmtId="0" fontId="4" fillId="0" borderId="26" xfId="0" applyNumberFormat="true" applyFont="true" applyFill="true" applyBorder="true" applyAlignment="true">
      <alignment vertical="center"/>
    </xf>
    <xf numFmtId="0" fontId="4" fillId="0" borderId="27" xfId="0" applyNumberFormat="true" applyFont="true" applyFill="true" applyBorder="true" applyAlignment="true">
      <alignment vertical="center"/>
    </xf>
    <xf numFmtId="0" fontId="4" fillId="0" borderId="28" xfId="0" applyNumberFormat="true" applyFont="true" applyFill="true" applyBorder="true" applyAlignment="true">
      <alignment vertical="center"/>
    </xf>
    <xf numFmtId="0" fontId="4" fillId="0" borderId="29" xfId="0" applyNumberFormat="true" applyFont="true" applyFill="true" applyBorder="true" applyAlignment="true">
      <alignment vertical="center"/>
    </xf>
    <xf numFmtId="0" fontId="4" fillId="0" borderId="30" xfId="0" applyNumberFormat="true" applyFont="true" applyFill="true" applyBorder="true" applyAlignment="true">
      <alignment vertical="center"/>
    </xf>
    <xf numFmtId="0" fontId="4" fillId="0" borderId="31" xfId="0" applyNumberFormat="true" applyFont="true" applyFill="true" applyBorder="true" applyAlignment="true">
      <alignment vertical="center"/>
    </xf>
    <xf numFmtId="0" fontId="4" fillId="0" borderId="26" xfId="0" applyNumberFormat="true" applyFont="true" applyFill="true" applyBorder="true" applyAlignment="true">
      <alignment vertical="center" wrapText="true"/>
    </xf>
    <xf numFmtId="0" fontId="4" fillId="0" borderId="27" xfId="0" applyNumberFormat="true" applyFont="true" applyFill="true" applyBorder="true" applyAlignment="true">
      <alignment vertical="center" wrapText="true"/>
    </xf>
    <xf numFmtId="0" fontId="4" fillId="0" borderId="28" xfId="0" applyNumberFormat="true" applyFont="true" applyFill="true" applyBorder="true" applyAlignment="true">
      <alignment vertical="center" wrapText="true"/>
    </xf>
    <xf numFmtId="0" fontId="4" fillId="0" borderId="29" xfId="0" applyNumberFormat="true" applyFont="true" applyFill="true" applyBorder="true" applyAlignment="true">
      <alignment vertical="center" wrapText="true"/>
    </xf>
    <xf numFmtId="0" fontId="4" fillId="0" borderId="30" xfId="0" applyNumberFormat="true" applyFont="true" applyFill="true" applyBorder="true" applyAlignment="true">
      <alignment vertical="center" wrapText="true"/>
    </xf>
    <xf numFmtId="0" fontId="4" fillId="0" borderId="31" xfId="0" applyNumberFormat="true" applyFont="true" applyFill="true" applyBorder="true" applyAlignment="true">
      <alignment vertical="center" wrapText="true"/>
    </xf>
    <xf numFmtId="200" fontId="4" fillId="0" borderId="14" xfId="0" applyNumberFormat="true" applyFont="true" applyFill="true" applyBorder="true" applyAlignment="true">
      <alignment vertical="center" wrapText="true"/>
    </xf>
    <xf numFmtId="200" fontId="4" fillId="0" borderId="22" xfId="0" applyNumberFormat="true" applyFont="true" applyFill="true" applyBorder="true" applyAlignment="true">
      <alignment vertical="center" wrapText="true"/>
    </xf>
    <xf numFmtId="0" fontId="4" fillId="4" borderId="10" xfId="0" applyNumberFormat="true" applyFont="true" applyFill="true" applyBorder="true" applyAlignment="true">
      <alignment vertical="center" wrapText="true"/>
    </xf>
    <xf numFmtId="0" fontId="4" fillId="4" borderId="12" xfId="0" applyNumberFormat="true" applyFont="true" applyFill="true" applyBorder="true" applyAlignment="true">
      <alignment vertical="center" wrapText="true"/>
    </xf>
    <xf numFmtId="0" fontId="4" fillId="4" borderId="15" xfId="0" applyNumberFormat="true" applyFont="true" applyFill="true" applyBorder="true" applyAlignment="true">
      <alignment vertical="center" wrapText="true"/>
    </xf>
    <xf numFmtId="0" fontId="4" fillId="4" borderId="18" xfId="0" applyNumberFormat="true" applyFont="true" applyFill="true" applyBorder="true" applyAlignment="true">
      <alignment vertical="center" wrapText="true"/>
    </xf>
    <xf numFmtId="0" fontId="4" fillId="4" borderId="20" xfId="0" applyNumberFormat="true" applyFont="true" applyFill="true" applyBorder="true" applyAlignment="true">
      <alignment vertical="center" wrapText="true"/>
    </xf>
    <xf numFmtId="0" fontId="4" fillId="4" borderId="23" xfId="0" applyNumberFormat="true" applyFont="true" applyFill="true" applyBorder="true" applyAlignment="true">
      <alignment vertical="center" wrapText="true"/>
    </xf>
    <xf numFmtId="200" fontId="4" fillId="4" borderId="12" xfId="0" applyNumberFormat="true" applyFont="true" applyFill="true" applyBorder="true" applyAlignment="true">
      <alignment vertical="center" wrapText="true"/>
    </xf>
    <xf numFmtId="200" fontId="4" fillId="4" borderId="20" xfId="0" applyNumberFormat="true" applyFont="true" applyFill="true" applyBorder="true" applyAlignment="true">
      <alignment vertical="center" wrapText="true"/>
    </xf>
    <xf numFmtId="0" fontId="4" fillId="0" borderId="32" xfId="0" applyNumberFormat="true" applyFont="true" applyFill="true" applyBorder="true" applyAlignment="true">
      <alignment vertical="center"/>
    </xf>
    <xf numFmtId="0" fontId="4" fillId="0" borderId="33" xfId="0" applyNumberFormat="true" applyFont="true" applyFill="true" applyBorder="true" applyAlignment="true">
      <alignment vertical="center"/>
    </xf>
    <xf numFmtId="0" fontId="4" fillId="0" borderId="34" xfId="0" applyNumberFormat="true" applyFont="true" applyFill="true" applyBorder="true" applyAlignment="true">
      <alignment vertical="center"/>
    </xf>
    <xf numFmtId="0" fontId="4" fillId="0" borderId="35" xfId="0" applyNumberFormat="true" applyFont="true" applyFill="true" applyBorder="true" applyAlignment="true">
      <alignment vertical="center"/>
    </xf>
    <xf numFmtId="0" fontId="4" fillId="0" borderId="36" xfId="0" applyNumberFormat="true" applyFont="true" applyFill="true" applyBorder="true" applyAlignment="true">
      <alignment vertical="center"/>
    </xf>
    <xf numFmtId="0" fontId="4" fillId="0" borderId="37" xfId="0" applyNumberFormat="true" applyFont="true" applyFill="true" applyBorder="true" applyAlignment="true">
      <alignment vertical="center"/>
    </xf>
    <xf numFmtId="0" fontId="4" fillId="0" borderId="32" xfId="0" applyNumberFormat="true" applyFont="true" applyFill="true" applyBorder="true" applyAlignment="true">
      <alignment vertical="center" wrapText="true"/>
    </xf>
    <xf numFmtId="0" fontId="4" fillId="0" borderId="33" xfId="0" applyNumberFormat="true" applyFont="true" applyFill="true" applyBorder="true" applyAlignment="true">
      <alignment vertical="center" wrapText="true"/>
    </xf>
    <xf numFmtId="0" fontId="4" fillId="0" borderId="34" xfId="0" applyNumberFormat="true" applyFont="true" applyFill="true" applyBorder="true" applyAlignment="true">
      <alignment vertical="center" wrapText="true"/>
    </xf>
    <xf numFmtId="0" fontId="4" fillId="0" borderId="35" xfId="0" applyNumberFormat="true" applyFont="true" applyFill="true" applyBorder="true" applyAlignment="true">
      <alignment vertical="center" wrapText="true"/>
    </xf>
    <xf numFmtId="0" fontId="4" fillId="0" borderId="36" xfId="0" applyNumberFormat="true" applyFont="true" applyFill="true" applyBorder="true" applyAlignment="true">
      <alignment vertical="center" wrapText="true"/>
    </xf>
    <xf numFmtId="0" fontId="4" fillId="0" borderId="37" xfId="0" applyNumberFormat="true" applyFont="true" applyFill="true" applyBorder="true" applyAlignment="true">
      <alignment vertical="center" wrapText="true"/>
    </xf>
    <xf numFmtId="0" fontId="4" fillId="4" borderId="32" xfId="0" applyNumberFormat="true" applyFont="true" applyFill="true" applyBorder="true" applyAlignment="true">
      <alignment vertical="center" wrapText="true"/>
    </xf>
    <xf numFmtId="0" fontId="4" fillId="4" borderId="33" xfId="0" applyNumberFormat="true" applyFont="true" applyFill="true" applyBorder="true" applyAlignment="true">
      <alignment vertical="center" wrapText="true"/>
    </xf>
    <xf numFmtId="0" fontId="4" fillId="4" borderId="34" xfId="0" applyNumberFormat="true" applyFont="true" applyFill="true" applyBorder="true" applyAlignment="true">
      <alignment vertical="center" wrapText="true"/>
    </xf>
    <xf numFmtId="0" fontId="6" fillId="4" borderId="32" xfId="0" applyNumberFormat="true" applyFont="true" applyFill="true" applyBorder="true" applyAlignment="true">
      <alignment vertical="center" wrapText="true"/>
    </xf>
    <xf numFmtId="0" fontId="6" fillId="4" borderId="33" xfId="0" applyNumberFormat="true" applyFont="true" applyFill="true" applyBorder="true" applyAlignment="true">
      <alignment vertical="center" wrapText="true"/>
    </xf>
    <xf numFmtId="0" fontId="6" fillId="4" borderId="34" xfId="0" applyNumberFormat="true" applyFont="true" applyFill="true" applyBorder="true" applyAlignment="true">
      <alignment vertical="center" wrapText="true"/>
    </xf>
    <xf numFmtId="0" fontId="6" fillId="4" borderId="2" xfId="0" applyNumberFormat="true" applyFont="true" applyFill="true" applyBorder="true" applyAlignment="true">
      <alignment vertical="center" wrapText="true"/>
    </xf>
    <xf numFmtId="0" fontId="6" fillId="4" borderId="3" xfId="0" applyNumberFormat="true" applyFont="true" applyFill="true" applyBorder="true" applyAlignment="true">
      <alignment vertical="center" wrapText="true"/>
    </xf>
    <xf numFmtId="0" fontId="6" fillId="4" borderId="4" xfId="0" applyNumberFormat="true" applyFont="true" applyFill="true" applyBorder="true" applyAlignment="true">
      <alignment vertical="center" wrapText="true"/>
    </xf>
    <xf numFmtId="0" fontId="6" fillId="4" borderId="2" xfId="0" applyNumberFormat="true" applyFont="true" applyFill="true" applyBorder="true" applyAlignment="true">
      <alignment horizontal="center" vertical="center" wrapText="true"/>
    </xf>
    <xf numFmtId="0" fontId="6" fillId="4" borderId="3" xfId="0" applyNumberFormat="true" applyFont="true" applyFill="true" applyBorder="true" applyAlignment="true">
      <alignment horizontal="center" vertical="center" wrapText="true"/>
    </xf>
    <xf numFmtId="0" fontId="6" fillId="4" borderId="4" xfId="0" applyNumberFormat="true" applyFont="true" applyFill="true" applyBorder="true" applyAlignment="true">
      <alignment horizontal="center" vertical="center" wrapText="true"/>
    </xf>
    <xf numFmtId="0" fontId="4" fillId="4" borderId="35" xfId="0" applyNumberFormat="true" applyFont="true" applyFill="true" applyBorder="true" applyAlignment="true">
      <alignment vertical="center" wrapText="true"/>
    </xf>
    <xf numFmtId="0" fontId="4" fillId="4" borderId="36" xfId="0" applyNumberFormat="true" applyFont="true" applyFill="true" applyBorder="true" applyAlignment="true">
      <alignment vertical="center" wrapText="true"/>
    </xf>
    <xf numFmtId="0" fontId="4" fillId="4" borderId="37" xfId="0" applyNumberFormat="true" applyFont="true" applyFill="true" applyBorder="true" applyAlignment="true">
      <alignment vertical="center" wrapText="true"/>
    </xf>
    <xf numFmtId="0" fontId="6" fillId="4" borderId="35" xfId="0" applyNumberFormat="true" applyFont="true" applyFill="true" applyBorder="true" applyAlignment="true">
      <alignment vertical="center" wrapText="true"/>
    </xf>
    <xf numFmtId="0" fontId="6" fillId="4" borderId="36" xfId="0" applyNumberFormat="true" applyFont="true" applyFill="true" applyBorder="true" applyAlignment="true">
      <alignment vertical="center" wrapText="true"/>
    </xf>
    <xf numFmtId="0" fontId="6" fillId="4" borderId="37" xfId="0" applyNumberFormat="true" applyFont="true" applyFill="true" applyBorder="true" applyAlignment="true">
      <alignment vertical="center" wrapText="true"/>
    </xf>
    <xf numFmtId="0" fontId="6" fillId="4" borderId="5" xfId="0" applyNumberFormat="true" applyFont="true" applyFill="true" applyBorder="true" applyAlignment="true">
      <alignment vertical="center" wrapText="true"/>
    </xf>
    <xf numFmtId="0" fontId="6" fillId="4" borderId="6" xfId="0" applyNumberFormat="true" applyFont="true" applyFill="true" applyBorder="true" applyAlignment="true">
      <alignment vertical="center" wrapText="true"/>
    </xf>
    <xf numFmtId="0" fontId="6" fillId="4" borderId="7" xfId="0" applyNumberFormat="true" applyFont="true" applyFill="true" applyBorder="true" applyAlignment="true">
      <alignment vertical="center" wrapText="true"/>
    </xf>
    <xf numFmtId="0" fontId="6" fillId="4" borderId="5" xfId="0" applyNumberFormat="true" applyFont="true" applyFill="true" applyBorder="true" applyAlignment="true">
      <alignment horizontal="center" vertical="center" wrapText="true"/>
    </xf>
    <xf numFmtId="0" fontId="6" fillId="4" borderId="6" xfId="0" applyNumberFormat="true" applyFont="true" applyFill="true" applyBorder="true" applyAlignment="true">
      <alignment horizontal="center" vertical="center" wrapText="true"/>
    </xf>
    <xf numFmtId="0" fontId="6" fillId="4" borderId="7" xfId="0" applyNumberFormat="true" applyFont="true" applyFill="true" applyBorder="true" applyAlignment="true">
      <alignment horizontal="center" vertical="center" wrapText="true"/>
    </xf>
    <xf numFmtId="201" fontId="6" fillId="4" borderId="3" xfId="0" applyNumberFormat="true" applyFont="true" applyFill="true" applyBorder="true" applyAlignment="true">
      <alignment horizontal="center" vertical="center" wrapText="true"/>
    </xf>
    <xf numFmtId="201" fontId="6" fillId="4" borderId="6" xfId="0" applyNumberFormat="true" applyFont="true" applyFill="true" applyBorder="true" applyAlignment="true">
      <alignment horizontal="center" vertical="center" wrapText="true"/>
    </xf>
    <xf numFmtId="200" fontId="4" fillId="0" borderId="9" xfId="0" applyNumberFormat="true" applyFont="true" applyFill="true" applyBorder="true" applyAlignment="true">
      <alignment vertical="center" wrapText="true"/>
    </xf>
    <xf numFmtId="200" fontId="4" fillId="0" borderId="0" xfId="0" applyNumberFormat="true" applyFont="true" applyFill="true" applyBorder="true" applyAlignment="true">
      <alignment vertical="center" wrapText="true"/>
    </xf>
    <xf numFmtId="200" fontId="4" fillId="0" borderId="17" xfId="0" applyNumberFormat="true" applyFont="true" applyFill="true" applyBorder="true" applyAlignment="true">
      <alignment vertical="center" wrapText="true"/>
    </xf>
    <xf numFmtId="200" fontId="4" fillId="0" borderId="1" xfId="0" applyNumberFormat="true" applyFont="true" applyFill="true" applyBorder="true" applyAlignment="true">
      <alignment vertical="center" wrapText="true"/>
    </xf>
    <xf numFmtId="202" fontId="4" fillId="0" borderId="9" xfId="0" applyNumberFormat="true" applyFont="true" applyFill="true" applyBorder="true" applyAlignment="true">
      <alignment vertical="center" wrapText="true"/>
    </xf>
    <xf numFmtId="202" fontId="4" fillId="0" borderId="0" xfId="0" applyNumberFormat="true" applyFont="true" applyFill="true" applyBorder="true" applyAlignment="true">
      <alignment vertical="center" wrapText="true"/>
    </xf>
    <xf numFmtId="202" fontId="4" fillId="0" borderId="14" xfId="0" applyNumberFormat="true" applyFont="true" applyFill="true" applyBorder="true" applyAlignment="true">
      <alignment vertical="center" wrapText="true"/>
    </xf>
    <xf numFmtId="202" fontId="4" fillId="0" borderId="17" xfId="0" applyNumberFormat="true" applyFont="true" applyFill="true" applyBorder="true" applyAlignment="true">
      <alignment vertical="center" wrapText="true"/>
    </xf>
    <xf numFmtId="202" fontId="4" fillId="0" borderId="1" xfId="0" applyNumberFormat="true" applyFont="true" applyFill="true" applyBorder="true" applyAlignment="true">
      <alignment vertical="center" wrapText="true"/>
    </xf>
    <xf numFmtId="202" fontId="4" fillId="0" borderId="22" xfId="0" applyNumberFormat="true" applyFont="true" applyFill="true" applyBorder="true" applyAlignment="true">
      <alignment vertical="center" wrapText="true"/>
    </xf>
    <xf numFmtId="201" fontId="4" fillId="0" borderId="9" xfId="0" applyNumberFormat="true" applyFont="true" applyFill="true" applyBorder="true" applyAlignment="true">
      <alignment vertical="center" wrapText="true"/>
    </xf>
    <xf numFmtId="201" fontId="4" fillId="0" borderId="0" xfId="0" applyNumberFormat="true" applyFont="true" applyFill="true" applyBorder="true" applyAlignment="true">
      <alignment vertical="center" wrapText="true"/>
    </xf>
    <xf numFmtId="201" fontId="4" fillId="0" borderId="14" xfId="0" applyNumberFormat="true" applyFont="true" applyFill="true" applyBorder="true" applyAlignment="true">
      <alignment vertical="center" wrapText="true"/>
    </xf>
    <xf numFmtId="201" fontId="4" fillId="0" borderId="17" xfId="0" applyNumberFormat="true" applyFont="true" applyFill="true" applyBorder="true" applyAlignment="true">
      <alignment vertical="center" wrapText="true"/>
    </xf>
    <xf numFmtId="201" fontId="4" fillId="0" borderId="1" xfId="0" applyNumberFormat="true" applyFont="true" applyFill="true" applyBorder="true" applyAlignment="true">
      <alignment vertical="center" wrapText="true"/>
    </xf>
    <xf numFmtId="201" fontId="4" fillId="0" borderId="22" xfId="0" applyNumberFormat="true" applyFont="true" applyFill="true" applyBorder="true" applyAlignment="true">
      <alignment vertical="center" wrapText="true"/>
    </xf>
    <xf numFmtId="200" fontId="4" fillId="0" borderId="8" xfId="0" applyNumberFormat="true" applyFont="true" applyFill="true" applyBorder="true" applyAlignment="true">
      <alignment vertical="center" wrapText="true"/>
    </xf>
    <xf numFmtId="200" fontId="4" fillId="0" borderId="11" xfId="0" applyNumberFormat="true" applyFont="true" applyFill="true" applyBorder="true" applyAlignment="true">
      <alignment vertical="center" wrapText="true"/>
    </xf>
    <xf numFmtId="200" fontId="4" fillId="0" borderId="13" xfId="0" applyNumberFormat="true" applyFont="true" applyFill="true" applyBorder="true" applyAlignment="true">
      <alignment vertical="center" wrapText="true"/>
    </xf>
    <xf numFmtId="200" fontId="4" fillId="0" borderId="16" xfId="0" applyNumberFormat="true" applyFont="true" applyFill="true" applyBorder="true" applyAlignment="true">
      <alignment vertical="center" wrapText="true"/>
    </xf>
    <xf numFmtId="200" fontId="4" fillId="0" borderId="19" xfId="0" applyNumberFormat="true" applyFont="true" applyFill="true" applyBorder="true" applyAlignment="true">
      <alignment vertical="center" wrapText="true"/>
    </xf>
    <xf numFmtId="200" fontId="4" fillId="0" borderId="21" xfId="0" applyNumberFormat="true" applyFont="true" applyFill="true" applyBorder="true" applyAlignment="true">
      <alignment vertical="center" wrapText="true"/>
    </xf>
    <xf numFmtId="0" fontId="4" fillId="4" borderId="9" xfId="0" applyNumberFormat="true" applyFont="true" applyFill="true" applyBorder="true" applyAlignment="true">
      <alignment vertical="center" wrapText="true"/>
    </xf>
    <xf numFmtId="0" fontId="4" fillId="4" borderId="0" xfId="0" applyNumberFormat="true" applyFont="true" applyFill="true" applyBorder="true" applyAlignment="true">
      <alignment vertical="center" wrapText="true"/>
    </xf>
    <xf numFmtId="0" fontId="4" fillId="4" borderId="14" xfId="0" applyNumberFormat="true" applyFont="true" applyFill="true" applyBorder="true" applyAlignment="true">
      <alignment vertical="center" wrapText="true"/>
    </xf>
    <xf numFmtId="0" fontId="7" fillId="4" borderId="9" xfId="0" applyNumberFormat="true" applyFont="true" applyFill="true" applyBorder="true" applyAlignment="true">
      <alignment vertical="center" wrapText="true"/>
    </xf>
    <xf numFmtId="0" fontId="7" fillId="4" borderId="0" xfId="0" applyNumberFormat="true" applyFont="true" applyFill="true" applyBorder="true" applyAlignment="true">
      <alignment vertical="center" wrapText="true"/>
    </xf>
    <xf numFmtId="0" fontId="7" fillId="4" borderId="14" xfId="0" applyNumberFormat="true" applyFont="true" applyFill="true" applyBorder="true" applyAlignment="true">
      <alignment vertical="center" wrapText="true"/>
    </xf>
    <xf numFmtId="0" fontId="7" fillId="4" borderId="38" xfId="0" applyNumberFormat="true" applyFont="true" applyFill="true" applyBorder="true" applyAlignment="true">
      <alignment vertical="center" wrapText="true"/>
    </xf>
    <xf numFmtId="0" fontId="7" fillId="4" borderId="39" xfId="0" applyNumberFormat="true" applyFont="true" applyFill="true" applyBorder="true" applyAlignment="true">
      <alignment vertical="center" wrapText="true"/>
    </xf>
    <xf numFmtId="0" fontId="7" fillId="4" borderId="40" xfId="0" applyNumberFormat="true" applyFont="true" applyFill="true" applyBorder="true" applyAlignment="true">
      <alignment vertical="center" wrapText="true"/>
    </xf>
    <xf numFmtId="0" fontId="7" fillId="4" borderId="38" xfId="0" applyNumberFormat="true" applyFont="true" applyFill="true" applyBorder="true" applyAlignment="true">
      <alignment horizontal="center" vertical="center" wrapText="true"/>
    </xf>
    <xf numFmtId="0" fontId="7" fillId="4" borderId="39" xfId="0" applyNumberFormat="true" applyFont="true" applyFill="true" applyBorder="true" applyAlignment="true">
      <alignment horizontal="center" vertical="center" wrapText="true"/>
    </xf>
    <xf numFmtId="0" fontId="7" fillId="4" borderId="40" xfId="0" applyNumberFormat="true" applyFont="true" applyFill="true" applyBorder="true" applyAlignment="true">
      <alignment horizontal="center" vertical="center" wrapText="true"/>
    </xf>
    <xf numFmtId="0" fontId="4" fillId="4" borderId="17" xfId="0" applyNumberFormat="true" applyFont="true" applyFill="true" applyBorder="true" applyAlignment="true">
      <alignment vertical="center" wrapText="true"/>
    </xf>
    <xf numFmtId="0" fontId="4" fillId="4" borderId="1" xfId="0" applyNumberFormat="true" applyFont="true" applyFill="true" applyBorder="true" applyAlignment="true">
      <alignment vertical="center" wrapText="true"/>
    </xf>
    <xf numFmtId="0" fontId="4" fillId="4" borderId="22" xfId="0" applyNumberFormat="true" applyFont="true" applyFill="true" applyBorder="true" applyAlignment="true">
      <alignment vertical="center" wrapText="true"/>
    </xf>
    <xf numFmtId="0" fontId="7" fillId="4" borderId="17" xfId="0" applyNumberFormat="true" applyFont="true" applyFill="true" applyBorder="true" applyAlignment="true">
      <alignment vertical="center" wrapText="true"/>
    </xf>
    <xf numFmtId="0" fontId="7" fillId="4" borderId="1" xfId="0" applyNumberFormat="true" applyFont="true" applyFill="true" applyBorder="true" applyAlignment="true">
      <alignment vertical="center" wrapText="true"/>
    </xf>
    <xf numFmtId="0" fontId="7" fillId="4" borderId="22" xfId="0" applyNumberFormat="true" applyFont="true" applyFill="true" applyBorder="true" applyAlignment="true">
      <alignment vertical="center" wrapText="true"/>
    </xf>
    <xf numFmtId="0" fontId="7" fillId="4" borderId="41" xfId="0" applyNumberFormat="true" applyFont="true" applyFill="true" applyBorder="true" applyAlignment="true">
      <alignment vertical="center" wrapText="true"/>
    </xf>
    <xf numFmtId="0" fontId="7" fillId="4" borderId="42" xfId="0" applyNumberFormat="true" applyFont="true" applyFill="true" applyBorder="true" applyAlignment="true">
      <alignment vertical="center" wrapText="true"/>
    </xf>
    <xf numFmtId="0" fontId="7" fillId="4" borderId="43" xfId="0" applyNumberFormat="true" applyFont="true" applyFill="true" applyBorder="true" applyAlignment="true">
      <alignment vertical="center" wrapText="true"/>
    </xf>
    <xf numFmtId="0" fontId="7" fillId="4" borderId="41" xfId="0" applyNumberFormat="true" applyFont="true" applyFill="true" applyBorder="true" applyAlignment="true">
      <alignment horizontal="center" vertical="center" wrapText="true"/>
    </xf>
    <xf numFmtId="0" fontId="7" fillId="4" borderId="42" xfId="0" applyNumberFormat="true" applyFont="true" applyFill="true" applyBorder="true" applyAlignment="true">
      <alignment horizontal="center" vertical="center" wrapText="true"/>
    </xf>
    <xf numFmtId="0" fontId="7" fillId="4" borderId="43" xfId="0" applyNumberFormat="true" applyFont="true" applyFill="true" applyBorder="true" applyAlignment="true">
      <alignment horizontal="center" vertical="center" wrapText="true"/>
    </xf>
    <xf numFmtId="203" fontId="7" fillId="4" borderId="38" xfId="0" applyNumberFormat="true" applyFont="true" applyFill="true" applyBorder="true" applyAlignment="true">
      <alignment horizontal="center" vertical="center" wrapText="true"/>
    </xf>
    <xf numFmtId="203" fontId="7" fillId="4" borderId="41" xfId="0" applyNumberFormat="true" applyFont="true" applyFill="true" applyBorder="true" applyAlignment="true">
      <alignment horizontal="center" vertical="center" wrapText="true"/>
    </xf>
    <xf numFmtId="201" fontId="7" fillId="4" borderId="39" xfId="0" applyNumberFormat="true" applyFont="true" applyFill="true" applyBorder="true" applyAlignment="true">
      <alignment horizontal="center" vertical="center" wrapText="true"/>
    </xf>
    <xf numFmtId="201" fontId="7" fillId="4" borderId="42" xfId="0" applyNumberFormat="true" applyFont="true" applyFill="true" applyBorder="true" applyAlignment="true">
      <alignment horizontal="center" vertical="center" wrapText="true"/>
    </xf>
    <xf numFmtId="0" fontId="8" fillId="2" borderId="0" xfId="0" applyNumberFormat="true" applyFont="true" applyFill="true" applyBorder="true" applyAlignment="true">
      <alignment horizontal="left" vertical="center"/>
    </xf>
    <xf numFmtId="0" fontId="4" fillId="0" borderId="0" xfId="0" applyNumberFormat="true" applyFont="true" applyFill="true" applyBorder="true" applyAlignment="true">
      <alignment wrapText="true"/>
    </xf>
    <xf numFmtId="0" fontId="8" fillId="3" borderId="2" xfId="0" applyNumberFormat="true" applyFont="true" applyFill="true" applyBorder="true" applyAlignment="true">
      <alignment horizontal="center" vertical="center" wrapText="true"/>
    </xf>
    <xf numFmtId="0" fontId="8" fillId="3" borderId="3" xfId="0" applyNumberFormat="true" applyFont="true" applyFill="true" applyBorder="true" applyAlignment="true">
      <alignment horizontal="center" vertical="center" wrapText="true"/>
    </xf>
    <xf numFmtId="0" fontId="8" fillId="3" borderId="4" xfId="0" applyNumberFormat="true" applyFont="true" applyFill="true" applyBorder="true" applyAlignment="true">
      <alignment horizontal="center" vertical="center" wrapText="true"/>
    </xf>
    <xf numFmtId="0" fontId="8" fillId="2" borderId="1" xfId="0" applyNumberFormat="true" applyFont="true" applyFill="true" applyBorder="true" applyAlignment="true">
      <alignment horizontal="left" vertical="center"/>
    </xf>
    <xf numFmtId="0" fontId="4" fillId="0" borderId="1" xfId="0" applyNumberFormat="true" applyFont="true" applyFill="true" applyBorder="true" applyAlignment="true">
      <alignment wrapText="true"/>
    </xf>
    <xf numFmtId="0" fontId="8" fillId="3" borderId="5" xfId="0" applyNumberFormat="true" applyFont="true" applyFill="true" applyBorder="true" applyAlignment="true">
      <alignment horizontal="center" vertical="center" wrapText="true"/>
    </xf>
    <xf numFmtId="0" fontId="8" fillId="3" borderId="6" xfId="0" applyNumberFormat="true" applyFont="true" applyFill="true" applyBorder="true" applyAlignment="true">
      <alignment horizontal="center" vertical="center" wrapText="true"/>
    </xf>
    <xf numFmtId="0" fontId="8" fillId="3" borderId="7" xfId="0" applyNumberFormat="true" applyFont="true" applyFill="true" applyBorder="true" applyAlignment="true">
      <alignment horizontal="center" vertical="center" wrapText="true"/>
    </xf>
    <xf numFmtId="0" fontId="8" fillId="3" borderId="24" xfId="0" applyNumberFormat="true" applyFont="true" applyFill="true" applyBorder="true" applyAlignment="true">
      <alignment horizontal="center" vertical="center" wrapText="true"/>
    </xf>
    <xf numFmtId="0" fontId="8" fillId="3" borderId="25" xfId="0" applyNumberFormat="true" applyFont="true" applyFill="true" applyBorder="true" applyAlignment="true">
      <alignment horizontal="center" vertical="center" wrapText="true"/>
    </xf>
    <xf numFmtId="0" fontId="8" fillId="4" borderId="2" xfId="0" applyNumberFormat="true" applyFont="true" applyFill="true" applyBorder="true" applyAlignment="true">
      <alignment horizontal="center" vertical="center" wrapText="true"/>
    </xf>
    <xf numFmtId="0" fontId="8" fillId="4" borderId="3" xfId="0" applyNumberFormat="true" applyFont="true" applyFill="true" applyBorder="true" applyAlignment="true">
      <alignment horizontal="center" vertical="center" wrapText="true"/>
    </xf>
    <xf numFmtId="201" fontId="8" fillId="4" borderId="3" xfId="0" applyNumberFormat="true" applyFont="true" applyFill="true" applyBorder="true" applyAlignment="true">
      <alignment horizontal="center" vertical="center" wrapText="true"/>
    </xf>
    <xf numFmtId="0" fontId="8" fillId="4" borderId="4" xfId="0" applyNumberFormat="true" applyFont="true" applyFill="true" applyBorder="true" applyAlignment="true">
      <alignment horizontal="center" vertical="center" wrapText="true"/>
    </xf>
    <xf numFmtId="0" fontId="8" fillId="4" borderId="5" xfId="0" applyNumberFormat="true" applyFont="true" applyFill="true" applyBorder="true" applyAlignment="true">
      <alignment horizontal="center" vertical="center" wrapText="true"/>
    </xf>
    <xf numFmtId="0" fontId="8" fillId="4" borderId="6" xfId="0" applyNumberFormat="true" applyFont="true" applyFill="true" applyBorder="true" applyAlignment="true">
      <alignment horizontal="center" vertical="center" wrapText="true"/>
    </xf>
    <xf numFmtId="201" fontId="8" fillId="4" borderId="6" xfId="0" applyNumberFormat="true" applyFont="true" applyFill="true" applyBorder="true" applyAlignment="true">
      <alignment horizontal="center" vertical="center" wrapText="true"/>
    </xf>
    <xf numFmtId="0" fontId="8" fillId="4" borderId="7" xfId="0" applyNumberFormat="true" applyFont="true" applyFill="true" applyBorder="true" applyAlignment="true">
      <alignment horizontal="center" vertical="center" wrapText="true"/>
    </xf>
    <xf numFmtId="0" fontId="8" fillId="4" borderId="38" xfId="0" applyNumberFormat="true" applyFont="true" applyFill="true" applyBorder="true" applyAlignment="true">
      <alignment horizontal="center" vertical="center" wrapText="true"/>
    </xf>
    <xf numFmtId="203" fontId="8" fillId="4" borderId="38" xfId="0" applyNumberFormat="true" applyFont="true" applyFill="true" applyBorder="true" applyAlignment="true">
      <alignment horizontal="center" vertical="center" wrapText="true"/>
    </xf>
    <xf numFmtId="0" fontId="8" fillId="4" borderId="39" xfId="0" applyNumberFormat="true" applyFont="true" applyFill="true" applyBorder="true" applyAlignment="true">
      <alignment horizontal="center" vertical="center" wrapText="true"/>
    </xf>
    <xf numFmtId="201" fontId="8" fillId="4" borderId="39" xfId="0" applyNumberFormat="true" applyFont="true" applyFill="true" applyBorder="true" applyAlignment="true">
      <alignment horizontal="center" vertical="center" wrapText="true"/>
    </xf>
    <xf numFmtId="0" fontId="8" fillId="4" borderId="40" xfId="0" applyNumberFormat="true" applyFont="true" applyFill="true" applyBorder="true" applyAlignment="true">
      <alignment horizontal="center" vertical="center" wrapText="true"/>
    </xf>
    <xf numFmtId="0" fontId="8" fillId="4" borderId="41" xfId="0" applyNumberFormat="true" applyFont="true" applyFill="true" applyBorder="true" applyAlignment="true">
      <alignment horizontal="center" vertical="center" wrapText="true"/>
    </xf>
    <xf numFmtId="203" fontId="8" fillId="4" borderId="41" xfId="0" applyNumberFormat="true" applyFont="true" applyFill="true" applyBorder="true" applyAlignment="true">
      <alignment horizontal="center" vertical="center" wrapText="true"/>
    </xf>
    <xf numFmtId="0" fontId="8" fillId="4" borderId="42" xfId="0" applyNumberFormat="true" applyFont="true" applyFill="true" applyBorder="true" applyAlignment="true">
      <alignment horizontal="center" vertical="center" wrapText="true"/>
    </xf>
    <xf numFmtId="201" fontId="8" fillId="4" borderId="42" xfId="0" applyNumberFormat="true" applyFont="true" applyFill="true" applyBorder="true" applyAlignment="true">
      <alignment horizontal="center" vertical="center" wrapText="true"/>
    </xf>
    <xf numFmtId="0" fontId="8" fillId="4" borderId="43" xfId="0" applyNumberFormat="true" applyFont="true" applyFill="true" applyBorder="true" applyAlignment="true">
      <alignment horizontal="center" vertical="center" wrapText="true"/>
    </xf>
    <xf numFmtId="0" fontId="6" fillId="4" borderId="38" xfId="0" applyNumberFormat="true" applyFont="true" applyFill="true" applyBorder="true" applyAlignment="true">
      <alignment horizontal="center" vertical="center" wrapText="true"/>
    </xf>
    <xf numFmtId="0" fontId="6" fillId="4" borderId="39" xfId="0" applyNumberFormat="true" applyFont="true" applyFill="true" applyBorder="true" applyAlignment="true">
      <alignment horizontal="center" vertical="center" wrapText="true"/>
    </xf>
    <xf numFmtId="201" fontId="6" fillId="4" borderId="39" xfId="0" applyNumberFormat="true" applyFont="true" applyFill="true" applyBorder="true" applyAlignment="true">
      <alignment horizontal="center" vertical="center" wrapText="true"/>
    </xf>
    <xf numFmtId="0" fontId="6" fillId="4" borderId="40" xfId="0" applyNumberFormat="true" applyFont="true" applyFill="true" applyBorder="true" applyAlignment="true">
      <alignment horizontal="center" vertical="center" wrapText="true"/>
    </xf>
    <xf numFmtId="0" fontId="6" fillId="4" borderId="41" xfId="0" applyNumberFormat="true" applyFont="true" applyFill="true" applyBorder="true" applyAlignment="true">
      <alignment horizontal="center" vertical="center" wrapText="true"/>
    </xf>
    <xf numFmtId="0" fontId="6" fillId="4" borderId="42" xfId="0" applyNumberFormat="true" applyFont="true" applyFill="true" applyBorder="true" applyAlignment="true">
      <alignment horizontal="center" vertical="center" wrapText="true"/>
    </xf>
    <xf numFmtId="201" fontId="6" fillId="4" borderId="42" xfId="0" applyNumberFormat="true" applyFont="true" applyFill="true" applyBorder="true" applyAlignment="true">
      <alignment horizontal="center" vertical="center" wrapText="true"/>
    </xf>
    <xf numFmtId="0" fontId="6" fillId="4" borderId="43" xfId="0" applyNumberFormat="true" applyFont="true" applyFill="true" applyBorder="true" applyAlignment="true">
      <alignment horizontal="center" vertical="center" wrapText="true"/>
    </xf>
    <xf numFmtId="203" fontId="6" fillId="4" borderId="38" xfId="0" applyNumberFormat="true" applyFont="true" applyFill="true" applyBorder="true" applyAlignment="true">
      <alignment horizontal="center" vertical="center" wrapText="true"/>
    </xf>
    <xf numFmtId="203" fontId="6" fillId="4" borderId="41" xfId="0" applyNumberFormat="true" applyFont="true" applyFill="true" applyBorder="true" applyAlignment="true">
      <alignment horizontal="center" vertical="center" wrapText="true"/>
    </xf>
    <xf numFmtId="0" fontId="2" fillId="0" borderId="0" xfId="0" applyNumberFormat="true" applyFont="true" applyFill="true" applyBorder="true" applyAlignment="true">
      <alignment horizontal="left" wrapText="true"/>
    </xf>
    <xf numFmtId="0" fontId="2" fillId="0" borderId="0" xfId="0" applyNumberFormat="true" applyFont="true" applyFill="true" applyBorder="true" applyAlignment="true">
      <alignment horizontal="left" vertical="center" wrapText="true"/>
    </xf>
    <xf numFmtId="0" fontId="2" fillId="0" borderId="1" xfId="0" applyNumberFormat="true" applyFont="true" applyFill="true" applyBorder="true" applyAlignment="true">
      <alignment horizontal="left" wrapText="true"/>
    </xf>
    <xf numFmtId="0" fontId="2" fillId="0" borderId="1" xfId="0" applyNumberFormat="true" applyFont="true" applyFill="true" applyBorder="true" applyAlignment="true">
      <alignment horizontal="left" vertical="center" wrapText="true"/>
    </xf>
  </cellXfs>
  <cellStyles count="1">
    <cellStyle name="Normal" xfId="0"/>
  </cellStyles>
  <dxfs count="19">
    <dxf>
      <font>
        <b val="1"/>
        <color rgb="FF991B1B"/>
      </font>
      <fill>
        <patternFill patternType="solid">
          <bgColor rgb="FFFEE2E2"/>
        </patternFill>
      </fill>
    </dxf>
    <dxf>
      <font>
        <color rgb="FF166534"/>
      </font>
      <fill>
        <patternFill patternType="solid">
          <bgColor rgb="FFDCFCE7"/>
        </patternFill>
      </fill>
    </dxf>
    <dxf>
      <font>
        <color rgb="FF166534"/>
      </font>
      <fill>
        <patternFill patternType="solid">
          <bgColor rgb="FFDCFCE7"/>
        </patternFill>
      </fill>
    </dxf>
    <dxf>
      <font>
        <b val="1"/>
        <color rgb="FF92400E"/>
      </font>
      <fill>
        <patternFill patternType="solid">
          <bgColor rgb="FFFEF3C7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9A3412"/>
      </font>
      <fill>
        <patternFill patternType="solid">
          <bgColor rgb="FFFFEDD5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92400E"/>
      </font>
      <fill>
        <patternFill patternType="solid">
          <bgColor rgb="FFFEF3C7"/>
        </patternFill>
      </fill>
    </dxf>
    <dxf>
      <font>
        <b val="1"/>
        <color rgb="FF9A3412"/>
      </font>
      <fill>
        <patternFill patternType="solid">
          <bgColor rgb="FFFFEDD5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9A3412"/>
      </font>
      <fill>
        <patternFill patternType="solid">
          <bgColor rgb="FFFFEDD5"/>
        </patternFill>
      </fill>
    </dxf>
    <dxf>
      <font>
        <color rgb="FF166534"/>
      </font>
      <fill>
        <patternFill patternType="solid">
          <bgColor rgb="FFDCFCE7"/>
        </patternFill>
      </fill>
    </dxf>
    <dxf>
      <font>
        <color rgb="FF92400E"/>
      </font>
      <fill>
        <patternFill patternType="solid">
          <bgColor rgb="FFFEF3C7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92400E"/>
      </font>
      <fill>
        <patternFill patternType="solid">
          <bgColor rgb="FFFEF3C7"/>
        </patternFill>
      </fill>
    </dxf>
    <dxf>
      <font>
        <b val="1"/>
        <color rgb="FF9A3412"/>
      </font>
      <fill>
        <patternFill patternType="solid">
          <bgColor rgb="FFFFEDD5"/>
        </patternFill>
      </fill>
    </dxf>
  </dxfs>
</styleSheet>
</file>

<file path=xl/_rels/workbook.xml.rels><?xml version="1.0" encoding="UTF-8"?>
<Relationships xmlns="http://schemas.openxmlformats.org/package/2006/relationships"><Relationship Id="R1835d0093fb54bc7" Target="styles.xml" Type="http://schemas.openxmlformats.org/officeDocument/2006/relationships/styles"></Relationship><Relationship Id="R91aa6764072d442f" Target="theme/theme1.xml" Type="http://schemas.openxmlformats.org/officeDocument/2006/relationships/theme"></Relationship><Relationship Id="R4a201a034c2e41a5" Target="sharedStrings.xml" Type="http://schemas.openxmlformats.org/officeDocument/2006/relationships/sharedStrings"></Relationship><Relationship Id="Rec06c609367741da" Target="worksheets/sheet1.xml" Type="http://schemas.openxmlformats.org/officeDocument/2006/relationships/worksheet"></Relationship><Relationship Id="Red92e0777f7c43ee" Target="worksheets/sheet2.xml" Type="http://schemas.openxmlformats.org/officeDocument/2006/relationships/worksheet"></Relationship><Relationship Id="Rc7c2f5ba8df84237" Target="worksheets/sheet3.xml" Type="http://schemas.openxmlformats.org/officeDocument/2006/relationships/worksheet"></Relationship><Relationship Id="Re200c70ed1bb429d" Target="worksheets/sheet4.xml" Type="http://schemas.openxmlformats.org/officeDocument/2006/relationships/worksheet"></Relationship><Relationship Id="R0cef568ea0a14912" Target="worksheets/sheet5.xml" Type="http://schemas.openxmlformats.org/officeDocument/2006/relationships/worksheet"></Relationship><Relationship Id="Rc0b956a20ca34236" Target="worksheets/sheet6.xml" Type="http://schemas.openxmlformats.org/officeDocument/2006/relationships/worksheet"></Relationship><Relationship Id="R049b3386834c4f1e" Target="worksheets/sheet7.xml" Type="http://schemas.openxmlformats.org/officeDocument/2006/relationships/worksheet"></Relationship><Relationship Id="R0ae3bc43dcd9486a" Target="worksheets/sheet8.xml" Type="http://schemas.openxmlformats.org/officeDocument/2006/relationships/worksheet"></Relationship><Relationship Id="Re30d0171a58e4e22" Target="worksheets/sheet9.xml" Type="http://schemas.openxmlformats.org/officeDocument/2006/relationships/worksheet"></Relationship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charts/chart1.xml" Id="Rfbfef199c1fc4b9f" /><Relationship Type="http://schemas.openxmlformats.org/officeDocument/2006/relationships/chart" Target="charts/chart2.xml" Id="R0113e57fd7b44fab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引継ぎ状態の分布</a:t>
            </a:r>
          </a:p>
        </c:rich>
      </c:tx>
      <c:overlay val="0"/>
    </c:title>
    <c:autoTitleDeleted val="0"/>
    <c:view3D/>
    <c:plotArea>
      <c:layout/>
      <c:barChart>
        <c:barDir val="col"/>
        <c:varyColors val="0"/>
        <c:ser>
          <c:idx val="0"/>
          <c:order val="0"/>
          <c:tx>
            <c:v>件数</c:v>
          </c:tx>
          <c:cat>
            <c:strRef>
              <c:f>'ダッシュボード'!$A$12:$A$16</c:f>
              <c:strCache>
                <c:ptCount val="0"/>
              </c:strCache>
            </c:strRef>
          </c:cat>
          <c:val>
            <c:numRef>
              <c:f>'ダッシュボード'!$B$12:$B$16</c:f>
              <c:numCache>
                <c:formatCode>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spPr>
          <a:ln xmlns:a="http://schemas.openxmlformats.org/drawingml/2006/main" w="9525">
            <a:solidFill>
              <a:srgbClr val="CBD5E1"/>
            </a:solidFill>
            <a:prstDash val="solid"/>
          </a:ln>
        </c:spPr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E2E8F0"/>
              </a:solidFill>
              <a:prstDash val="dash"/>
            </a:ln>
          </c:spPr>
        </c:majorGridlines>
        <c:numFmt formatCode="0" sourceLinked="0"/>
        <c:majorTickMark val="none"/>
        <c:minorTickMark val="none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50112"/>
        <c:crosses val="autoZero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リスク項目のモジュール分布</a:t>
            </a:r>
          </a:p>
        </c:rich>
      </c:tx>
      <c:overlay val="0"/>
    </c:title>
    <c:autoTitleDeleted val="0"/>
    <c:view3D/>
    <c:plotArea>
      <c:layout/>
      <c:barChart>
        <c:barDir val="col"/>
        <c:varyColors val="0"/>
        <c:ser>
          <c:idx val="0"/>
          <c:order val="0"/>
          <c:tx>
            <c:v>異常・未対応件数</c:v>
          </c:tx>
          <c:cat>
            <c:strRef>
              <c:f>'ダッシュボード'!$D$21:$D$24</c:f>
              <c:strCache>
                <c:ptCount val="0"/>
              </c:strCache>
            </c:strRef>
          </c:cat>
          <c:val>
            <c:numRef>
              <c:f>'ダッシュボード'!$E$21:$E$24</c:f>
              <c:numCache>
                <c:formatCode>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spPr>
          <a:ln xmlns:a="http://schemas.openxmlformats.org/drawingml/2006/main" w="9525">
            <a:solidFill>
              <a:srgbClr val="CBD5E1"/>
            </a:solidFill>
            <a:prstDash val="solid"/>
          </a:ln>
        </c:spPr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E2E8F0"/>
              </a:solidFill>
              <a:prstDash val="dash"/>
            </a:ln>
          </c:spPr>
        </c:majorGridlines>
        <c:numFmt formatCode="0" sourceLinked="0"/>
        <c:majorTickMark val="none"/>
        <c:minorTickMark val="none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50112"/>
        <c:crosses val="autoZero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8</xdr:col>
      <xdr:colOff>0</xdr:colOff>
      <xdr:row>3</xdr:row>
      <xdr:rowOff>0</xdr:rowOff>
    </xdr:from>
    <xdr:to>
      <xdr:col>14</xdr:col>
      <xdr:colOff>0</xdr:colOff>
      <xdr:row>17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fbfef199c1fc4b9f"/>
        </a:graphicData>
      </a:graphic>
    </xdr:graphicFrame>
    <xdr:clientData/>
  </xdr:twoCellAnchor>
  <xdr:twoCellAnchor>
    <xdr:from>
      <xdr:col>8</xdr:col>
      <xdr:colOff>0</xdr:colOff>
      <xdr:row>19</xdr:row>
      <xdr:rowOff>0</xdr:rowOff>
    </xdr:from>
    <xdr:to>
      <xdr:col>14</xdr:col>
      <xdr:colOff>0</xdr:colOff>
      <xdr:row>35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0113e57fd7b44fab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ShiftLogTable" displayName="ShiftLogTable" ref="A4:V7" headerRowCount="1">
  <x:tableColumns count="22">
    <x:tableColumn id="1" name="記録ID"/>
    <x:tableColumn id="2" name="日付"/>
    <x:tableColumn id="3" name="店舗・エリア"/>
    <x:tableColumn id="4" name="会社・ブランド"/>
    <x:tableColumn id="5" name="シフト"/>
    <x:tableColumn id="6" name="シフト開始"/>
    <x:tableColumn id="7" name="シフト終了"/>
    <x:tableColumn id="8" name="引継ぎ元"/>
    <x:tableColumn id="9" name="引継ぎ先"/>
    <x:tableColumn id="10" name="実売上"/>
    <x:tableColumn id="11" name="注文数"/>
    <x:tableColumn id="12" name="来店客数"/>
    <x:tableColumn id="13" name="返金・返品金額"/>
    <x:tableColumn id="14" name="現金差異"/>
    <x:tableColumn id="15" name="在庫差異項目数"/>
    <x:tableColumn id="16" name="未完了タスク数"/>
    <x:tableColumn id="17" name="重大事象数"/>
    <x:tableColumn id="18" name="セキュリティ異常数"/>
    <x:tableColumn id="19" name="引継ぎ状態"/>
    <x:tableColumn id="20" name="優先度"/>
    <x:tableColumn id="21" name="確認者"/>
    <x:tableColumn id="22" name="備考"/>
  </x:tableColumns>
  <x:tableStyleInfo name="TableStyleMedium2" showRowStripes="1"/>
</x:table>
</file>

<file path=xl/tables/table2.xml><?xml version="1.0" encoding="utf-8"?>
<x:table xmlns:x="http://schemas.openxmlformats.org/spreadsheetml/2006/main" id="2" name="PaymentReconciliationTable" displayName="PaymentReconciliationTable" ref="A4:M7" headerRowCount="1">
  <x:tableColumns count="13">
    <x:tableColumn id="1" name="日付"/>
    <x:tableColumn id="2" name="店舗・エリア"/>
    <x:tableColumn id="3" name="シフト"/>
    <x:tableColumn id="4" name="POS・レジ番号"/>
    <x:tableColumn id="5" name="引継ぎ元"/>
    <x:tableColumn id="6" name="決済方法"/>
    <x:tableColumn id="7" name="システム上の売上"/>
    <x:tableColumn id="8" name="実収・照合金額"/>
    <x:tableColumn id="9" name="差異"/>
    <x:tableColumn id="10" name="差異理由"/>
    <x:tableColumn id="11" name="対応状態"/>
    <x:tableColumn id="12" name="再確認者"/>
    <x:tableColumn id="13" name="備考"/>
  </x:tableColumns>
  <x:tableStyleInfo name="TableStyleMedium2" showRowStripes="1"/>
</x:table>
</file>

<file path=xl/tables/table3.xml><?xml version="1.0" encoding="utf-8"?>
<x:table xmlns:x="http://schemas.openxmlformats.org/spreadsheetml/2006/main" id="3" name="InventoryDisplayTable" displayName="InventoryDisplayTable" ref="A4:S7" headerRowCount="1">
  <x:tableColumns count="19">
    <x:tableColumn id="1" name="日付"/>
    <x:tableColumn id="2" name="店舗・エリア"/>
    <x:tableColumn id="3" name="エリア・品目"/>
    <x:tableColumn id="4" name="SKU・商品"/>
    <x:tableColumn id="5" name="処理区分"/>
    <x:tableColumn id="6" name="期初回品数"/>
    <x:tableColumn id="7" name="入荷・振替入庫"/>
    <x:tableColumn id="8" name="販売・振替出庫"/>
    <x:tableColumn id="9" name="返品"/>
    <x:tableColumn id="10" name="ロス"/>
    <x:tableColumn id="11" name="実棚件数"/>
    <x:tableColumn id="12" name="システム件数"/>
    <x:tableColumn id="13" name="差異"/>
    <x:tableColumn id="14" name="影響度"/>
    <x:tableColumn id="15" name="対応内容"/>
    <x:tableColumn id="16" name="担当者"/>
    <x:tableColumn id="17" name="期限"/>
    <x:tableColumn id="18" name="状態"/>
    <x:tableColumn id="19" name="備考"/>
  </x:tableColumns>
  <x:tableStyleInfo name="TableStyleMedium2" showRowStripes="1"/>
</x:table>
</file>

<file path=xl/tables/table4.xml><?xml version="1.0" encoding="utf-8"?>
<x:table xmlns:x="http://schemas.openxmlformats.org/spreadsheetml/2006/main" id="4" name="ActionIssueTable" displayName="ActionIssueTable" ref="A4:P7" headerRowCount="1">
  <x:tableColumns count="16">
    <x:tableColumn id="1" name="日付"/>
    <x:tableColumn id="2" name="店舗・エリア"/>
    <x:tableColumn id="3" name="シフト"/>
    <x:tableColumn id="4" name="区分"/>
    <x:tableColumn id="5" name="事項内容"/>
    <x:tableColumn id="6" name="影響範囲"/>
    <x:tableColumn id="7" name="優先度"/>
    <x:tableColumn id="8" name="発生元"/>
    <x:tableColumn id="9" name="担当割当"/>
    <x:tableColumn id="10" name="期限"/>
    <x:tableColumn id="11" name="状態"/>
    <x:tableColumn id="12" name="対応状況"/>
    <x:tableColumn id="13" name="クローズ時刻"/>
    <x:tableColumn id="14" name="報告要いいえ"/>
    <x:tableColumn id="15" name="報告先"/>
    <x:tableColumn id="16" name="備考"/>
  </x:tableColumns>
  <x:tableStyleInfo name="TableStyleMedium2" showRowStripes="1"/>
</x:table>
</file>

<file path=xl/tables/table5.xml><?xml version="1.0" encoding="utf-8"?>
<x:table xmlns:x="http://schemas.openxmlformats.org/spreadsheetml/2006/main" id="5" name="SafetyChecklistTable" displayName="SafetyChecklistTable" ref="A4:M9" headerRowCount="1">
  <x:tableColumns count="13">
    <x:tableColumn id="1" name="日付"/>
    <x:tableColumn id="2" name="店舗・エリア"/>
    <x:tableColumn id="3" name="シフト"/>
    <x:tableColumn id="4" name="エリア"/>
    <x:tableColumn id="5" name="点検項目"/>
    <x:tableColumn id="6" name="基準"/>
    <x:tableColumn id="7" name="状態"/>
    <x:tableColumn id="8" name="異常内容"/>
    <x:tableColumn id="9" name="リスク等級"/>
    <x:tableColumn id="10" name="担当者"/>
    <x:tableColumn id="11" name="期限"/>
    <x:tableColumn id="12" name="再確認状態"/>
    <x:tableColumn id="13" name="備考"/>
  </x:tableColumns>
  <x:tableStyleInfo name="TableStyleMedium2" showRowStripes="1"/>
</x:table>
</file>

<file path=xl/theme/theme1.xml><?xml version="1.0" encoding="utf-8"?>
<a:theme xmlns:a="http://schemas.openxmlformats.org/drawingml/2006/main" xmlns:r="http://schemas.openxmlformats.org/officeDocument/2006/relationships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&#65279;<?xml version="1.0" encoding="utf-8"?><Relationships xmlns="http://schemas.openxmlformats.org/package/2006/relationships"><Relationship Type="http://schemas.openxmlformats.org/officeDocument/2006/relationships/drawing" Target="../drawings/drawing1.xml" Id="R7cb59efd555b43d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../tables/table1.xml" Id="Rf3227f1520fe4e55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../tables/table2.xml" Id="R9c7bf427795f4934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../tables/table3.xml" Id="R67d09c50daa64c1d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../tables/table4.xml" Id="Rad6aab8c973f4a22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../tables/table5.xml" Id="R7e4200d4ba274297" /></Relationships>
</file>

<file path=xl/worksheets/sheet1.xml><?xml version="1.0" encoding="utf-8"?>
<worksheet xmlns:x="http://schemas.openxmlformats.org/spreadsheetml/2006/main" xmlns="http://schemas.openxmlformats.org/spreadsheetml/2006/main">
  <sheetFormatPr defaultRowHeight="15"/>
  <cols>
    <col customWidth="true" max="1" min="1" width="16"/>
    <col customWidth="true" max="2" min="2" width="18"/>
    <col customWidth="true" max="3" min="3" width="96"/>
  </cols>
  <sheetData>
    <row r="1" ht="30" customHeight="true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ht="24" customHeight="true">
      <c r="A2" s="241" t="s">
        <v>1</v>
      </c>
      <c r="B2" s="241"/>
      <c r="C2" s="241"/>
      <c r="D2" s="241"/>
      <c r="E2" s="241"/>
      <c r="F2" s="241"/>
      <c r="G2" s="241"/>
      <c r="H2" s="241"/>
      <c r="I2" s="241"/>
      <c r="J2" s="241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</row>
    <row r="3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</row>
    <row r="4" ht="28" customHeight="true">
      <c r="A4" s="25" t="s">
        <v>2</v>
      </c>
      <c r="B4" s="26" t="s">
        <v>3</v>
      </c>
      <c r="C4" s="27" t="s">
        <v>4</v>
      </c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</row>
    <row r="5" ht="34" customHeight="true">
      <c r="A5" s="62" t="s">
        <v>5</v>
      </c>
      <c r="B5" s="63" t="s">
        <v>6</v>
      </c>
      <c r="C5" s="64" t="s">
        <v>299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</row>
    <row r="6" ht="34" customHeight="true">
      <c r="A6" s="65" t="s">
        <v>4</v>
      </c>
      <c r="B6" s="66" t="s">
        <v>300</v>
      </c>
      <c r="C6" s="67" t="s">
        <v>301</v>
      </c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</row>
    <row r="7" ht="34" customHeight="true">
      <c r="A7" s="65" t="s">
        <v>7</v>
      </c>
      <c r="B7" s="66" t="s">
        <v>8</v>
      </c>
      <c r="C7" s="67" t="s">
        <v>9</v>
      </c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</row>
    <row r="8" ht="34" customHeight="true">
      <c r="A8" s="65" t="s">
        <v>10</v>
      </c>
      <c r="B8" s="66" t="str">
        <v>1</v>
      </c>
      <c r="C8" s="67" t="s">
        <v>11</v>
      </c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</row>
    <row r="9" ht="34" customHeight="true">
      <c r="A9" s="65" t="s">
        <v>10</v>
      </c>
      <c r="B9" s="66" t="str">
        <v>2</v>
      </c>
      <c r="C9" s="67" t="s">
        <v>12</v>
      </c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</row>
    <row r="10" ht="34" customHeight="true">
      <c r="A10" s="65" t="s">
        <v>10</v>
      </c>
      <c r="B10" s="66" t="str">
        <v>3</v>
      </c>
      <c r="C10" s="67" t="s">
        <v>13</v>
      </c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</row>
    <row r="11" ht="34" customHeight="true">
      <c r="A11" s="65" t="s">
        <v>10</v>
      </c>
      <c r="B11" s="66" t="str">
        <v>4</v>
      </c>
      <c r="C11" s="67" t="s">
        <v>14</v>
      </c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</row>
    <row r="12" ht="34" customHeight="true">
      <c r="A12" s="65" t="s">
        <v>15</v>
      </c>
      <c r="B12" s="66" t="s">
        <v>16</v>
      </c>
      <c r="C12" s="67" t="s">
        <v>17</v>
      </c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</row>
    <row r="13" ht="34" customHeight="true">
      <c r="A13" s="65" t="s">
        <v>18</v>
      </c>
      <c r="B13" s="66" t="s">
        <v>19</v>
      </c>
      <c r="C13" s="67" t="s">
        <v>20</v>
      </c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</row>
    <row r="14" ht="34" customHeight="true">
      <c r="A14" s="68" t="s">
        <v>21</v>
      </c>
      <c r="B14" s="69" t="s">
        <v>302</v>
      </c>
      <c r="C14" s="70" t="s">
        <v>23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</row>
    <row r="15">
      <c r="A15" s="42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</row>
    <row r="16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</row>
    <row r="17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</row>
    <row r="18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</row>
    <row r="19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</row>
    <row r="20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</row>
    <row r="21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</row>
    <row r="22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</row>
    <row r="23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</row>
    <row r="2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</row>
    <row r="26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</row>
    <row r="27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</row>
    <row r="28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</row>
    <row r="29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</row>
    <row r="30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</row>
    <row r="31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</row>
    <row r="32">
      <c r="A32" s="42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</row>
    <row r="33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</row>
    <row r="34">
      <c r="A34" s="42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</row>
    <row r="35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</row>
    <row r="36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</row>
    <row r="37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</row>
    <row r="38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</row>
    <row r="39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</row>
    <row r="40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</row>
    <row r="41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</row>
    <row r="42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</row>
    <row r="43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</row>
    <row r="44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</row>
    <row r="4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</row>
    <row r="46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</row>
    <row r="47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</row>
    <row r="48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</row>
    <row r="49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</row>
    <row r="50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</row>
    <row r="51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</row>
    <row r="52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</row>
    <row r="53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</row>
    <row r="54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</row>
    <row r="5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</row>
    <row r="56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</row>
    <row r="57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</row>
    <row r="58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</row>
    <row r="59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</row>
    <row r="60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</row>
    <row r="61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</row>
    <row r="62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</row>
    <row r="63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</row>
    <row r="64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</row>
    <row r="6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</row>
    <row r="66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</row>
    <row r="67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</row>
    <row r="68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</row>
    <row r="69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</row>
    <row r="70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</row>
    <row r="71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</row>
    <row r="72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</row>
    <row r="73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</row>
    <row r="74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</row>
    <row r="7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</row>
    <row r="76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</row>
    <row r="77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</row>
    <row r="78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</row>
    <row r="79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</row>
    <row r="80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</row>
    <row r="81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</row>
    <row r="82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</row>
    <row r="83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</row>
    <row r="84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</row>
    <row r="8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</row>
    <row r="86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</row>
    <row r="87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</row>
    <row r="88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</row>
    <row r="89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</row>
    <row r="90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</row>
    <row r="91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</row>
    <row r="92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</row>
    <row r="93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</row>
    <row r="94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</row>
    <row r="9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</row>
    <row r="96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</row>
    <row r="97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</row>
    <row r="98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</row>
    <row r="99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</row>
    <row r="100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</row>
    <row r="101">
      <c r="A101" s="42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</row>
    <row r="102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</row>
    <row r="103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</row>
    <row r="104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</row>
    <row r="105">
      <c r="A105" s="42"/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</row>
    <row r="106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</row>
    <row r="107">
      <c r="A107" s="42"/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</row>
    <row r="108">
      <c r="A108" s="42"/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</row>
    <row r="109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</row>
    <row r="110">
      <c r="A110" s="42"/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</row>
    <row r="111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</row>
    <row r="112">
      <c r="A112" s="42"/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</row>
    <row r="113">
      <c r="A113" s="42"/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</row>
    <row r="114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</row>
    <row r="115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</row>
    <row r="116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</row>
    <row r="117">
      <c r="A117" s="42"/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</row>
    <row r="118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</row>
    <row r="119">
      <c r="A119" s="42"/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</row>
    <row r="120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</row>
    <row r="121">
      <c r="A121" s="42"/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</row>
    <row r="122">
      <c r="A122" s="42"/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</row>
    <row r="123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</row>
    <row r="124">
      <c r="A124" s="42"/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</row>
    <row r="125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</row>
    <row r="126">
      <c r="A126" s="42"/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</row>
    <row r="127">
      <c r="A127" s="42"/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</row>
    <row r="128">
      <c r="A128" s="42"/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</row>
    <row r="129">
      <c r="A129" s="42"/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</row>
    <row r="130">
      <c r="A130" s="42"/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</row>
    <row r="131">
      <c r="A131" s="42"/>
      <c r="B131" s="42"/>
      <c r="C131" s="42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</row>
    <row r="132">
      <c r="A132" s="42"/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</row>
    <row r="133">
      <c r="A133" s="42"/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</row>
    <row r="134">
      <c r="A134" s="42"/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</row>
    <row r="135">
      <c r="A135" s="42"/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</row>
    <row r="136">
      <c r="A136" s="42"/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</row>
    <row r="137">
      <c r="A137" s="42"/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</row>
    <row r="138">
      <c r="A138" s="42"/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</row>
    <row r="139">
      <c r="A139" s="42"/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</row>
    <row r="140">
      <c r="A140" s="42"/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</row>
    <row r="141">
      <c r="A141" s="42"/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</row>
    <row r="142">
      <c r="A142" s="42"/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</row>
    <row r="143">
      <c r="A143" s="42"/>
      <c r="B143" s="42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</row>
    <row r="144">
      <c r="A144" s="42"/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</row>
    <row r="145">
      <c r="A145" s="42"/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</row>
    <row r="146">
      <c r="A146" s="42"/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</row>
    <row r="147">
      <c r="A147" s="42"/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</row>
    <row r="148">
      <c r="A148" s="42"/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</row>
    <row r="149">
      <c r="A149" s="42"/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</row>
    <row r="150">
      <c r="A150" s="42"/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</row>
    <row r="151">
      <c r="A151" s="42"/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</row>
    <row r="152">
      <c r="A152" s="42"/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</row>
    <row r="153">
      <c r="A153" s="42"/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</row>
    <row r="154">
      <c r="A154" s="42"/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</row>
    <row r="155">
      <c r="A155" s="42"/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</row>
    <row r="156">
      <c r="A156" s="42"/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</row>
    <row r="157">
      <c r="A157" s="42"/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</row>
    <row r="158">
      <c r="A158" s="42"/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</row>
    <row r="159">
      <c r="A159" s="42"/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</row>
    <row r="160">
      <c r="A160" s="42"/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</row>
    <row r="161">
      <c r="A161" s="42"/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</row>
    <row r="162">
      <c r="A162" s="42"/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</row>
    <row r="163">
      <c r="A163" s="42"/>
      <c r="B163" s="42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</row>
    <row r="164">
      <c r="A164" s="42"/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</row>
    <row r="165">
      <c r="A165" s="42"/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</row>
    <row r="166">
      <c r="A166" s="42"/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</row>
    <row r="167">
      <c r="A167" s="42"/>
      <c r="B167" s="42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</row>
    <row r="168">
      <c r="A168" s="42"/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</row>
    <row r="169">
      <c r="A169" s="42"/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</row>
    <row r="170">
      <c r="A170" s="42"/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</row>
    <row r="171">
      <c r="A171" s="42"/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</row>
    <row r="172">
      <c r="A172" s="42"/>
      <c r="B172" s="42"/>
      <c r="C172" s="42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</row>
    <row r="173">
      <c r="A173" s="42"/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</row>
    <row r="174">
      <c r="A174" s="42"/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</row>
    <row r="175">
      <c r="A175" s="42"/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</row>
    <row r="176">
      <c r="A176" s="42"/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</row>
    <row r="177">
      <c r="A177" s="42"/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</row>
    <row r="178">
      <c r="A178" s="42"/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</row>
    <row r="179">
      <c r="A179" s="42"/>
      <c r="B179" s="42"/>
      <c r="C179" s="42"/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</row>
    <row r="180">
      <c r="A180" s="42"/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</row>
    <row r="181">
      <c r="A181" s="42"/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</row>
    <row r="182">
      <c r="A182" s="42"/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</row>
    <row r="183">
      <c r="A183" s="42"/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</row>
    <row r="184">
      <c r="A184" s="42"/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</row>
    <row r="185">
      <c r="A185" s="42"/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</row>
    <row r="186">
      <c r="A186" s="42"/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</row>
    <row r="187">
      <c r="A187" s="42"/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</row>
    <row r="188">
      <c r="A188" s="42"/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</row>
    <row r="189">
      <c r="A189" s="42"/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</row>
    <row r="190">
      <c r="A190" s="42"/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</row>
    <row r="191">
      <c r="A191" s="42"/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</row>
    <row r="192">
      <c r="A192" s="42"/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</row>
    <row r="193">
      <c r="A193" s="42"/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</row>
    <row r="194">
      <c r="A194" s="42"/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</row>
    <row r="195">
      <c r="A195" s="42"/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</row>
    <row r="196">
      <c r="A196" s="42"/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</row>
    <row r="197">
      <c r="A197" s="42"/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</row>
    <row r="198">
      <c r="A198" s="42"/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</row>
    <row r="199">
      <c r="A199" s="42"/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</row>
    <row r="200">
      <c r="A200" s="42"/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</row>
    <row r="201">
      <c r="A201" s="42"/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</row>
    <row r="202">
      <c r="A202" s="42"/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</row>
    <row r="203">
      <c r="A203" s="42"/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</row>
    <row r="204">
      <c r="A204" s="42"/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</row>
    <row r="205">
      <c r="A205" s="42"/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</row>
    <row r="206">
      <c r="A206" s="42"/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</row>
    <row r="207">
      <c r="A207" s="42"/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</row>
    <row r="208">
      <c r="A208" s="42"/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</row>
    <row r="209">
      <c r="A209" s="42"/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</row>
    <row r="210">
      <c r="A210" s="42"/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</row>
    <row r="211">
      <c r="A211" s="42"/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</row>
    <row r="212">
      <c r="A212" s="42"/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</row>
    <row r="213">
      <c r="A213" s="42"/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</row>
    <row r="214">
      <c r="A214" s="42"/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</row>
    <row r="215">
      <c r="A215" s="42"/>
      <c r="B215" s="42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</row>
    <row r="216">
      <c r="A216" s="42"/>
      <c r="B216" s="42"/>
      <c r="C216" s="42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</row>
    <row r="217">
      <c r="A217" s="42"/>
      <c r="B217" s="42"/>
      <c r="C217" s="42"/>
      <c r="D217" s="42"/>
      <c r="E217" s="42"/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</row>
    <row r="218">
      <c r="A218" s="42"/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</row>
    <row r="219">
      <c r="A219" s="42"/>
      <c r="B219" s="42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</row>
    <row r="220">
      <c r="A220" s="42"/>
      <c r="B220" s="42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</row>
    <row r="221">
      <c r="A221" s="42"/>
      <c r="B221" s="42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</row>
    <row r="222">
      <c r="A222" s="42"/>
      <c r="B222" s="42"/>
      <c r="C222" s="42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</row>
    <row r="223">
      <c r="A223" s="42"/>
      <c r="B223" s="42"/>
      <c r="C223" s="42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</row>
    <row r="224">
      <c r="A224" s="42"/>
      <c r="B224" s="42"/>
      <c r="C224" s="42"/>
      <c r="D224" s="42"/>
      <c r="E224" s="42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</row>
    <row r="225">
      <c r="A225" s="42"/>
      <c r="B225" s="42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</row>
    <row r="226">
      <c r="A226" s="42"/>
      <c r="B226" s="42"/>
      <c r="C226" s="42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</row>
    <row r="227">
      <c r="A227" s="42"/>
      <c r="B227" s="42"/>
      <c r="C227" s="42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</row>
    <row r="228">
      <c r="A228" s="42"/>
      <c r="B228" s="42"/>
      <c r="C228" s="42"/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</row>
    <row r="229">
      <c r="A229" s="42"/>
      <c r="B229" s="42"/>
      <c r="C229" s="42"/>
      <c r="D229" s="42"/>
      <c r="E229" s="42"/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</row>
    <row r="230">
      <c r="A230" s="42"/>
      <c r="B230" s="42"/>
      <c r="C230" s="42"/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</row>
    <row r="231">
      <c r="A231" s="42"/>
      <c r="B231" s="42"/>
      <c r="C231" s="42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</row>
    <row r="232">
      <c r="A232" s="42"/>
      <c r="B232" s="42"/>
      <c r="C232" s="42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</row>
    <row r="233">
      <c r="A233" s="42"/>
      <c r="B233" s="42"/>
      <c r="C233" s="42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</row>
    <row r="234">
      <c r="A234" s="42"/>
      <c r="B234" s="42"/>
      <c r="C234" s="42"/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</row>
    <row r="235">
      <c r="A235" s="42"/>
      <c r="B235" s="42"/>
      <c r="C235" s="42"/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</row>
    <row r="236">
      <c r="A236" s="42"/>
      <c r="B236" s="42"/>
      <c r="C236" s="42"/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</row>
    <row r="237">
      <c r="A237" s="42"/>
      <c r="B237" s="42"/>
      <c r="C237" s="42"/>
      <c r="D237" s="42"/>
      <c r="E237" s="42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</row>
    <row r="238">
      <c r="A238" s="42"/>
      <c r="B238" s="42"/>
      <c r="C238" s="42"/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</row>
    <row r="239">
      <c r="A239" s="42"/>
      <c r="B239" s="42"/>
      <c r="C239" s="42"/>
      <c r="D239" s="42"/>
      <c r="E239" s="42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</row>
    <row r="240">
      <c r="A240" s="42"/>
      <c r="B240" s="42"/>
      <c r="C240" s="42"/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</row>
    <row r="241">
      <c r="A241" s="42"/>
      <c r="B241" s="42"/>
      <c r="C241" s="42"/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</row>
    <row r="242">
      <c r="A242" s="42"/>
      <c r="B242" s="42"/>
      <c r="C242" s="42"/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</row>
    <row r="243">
      <c r="A243" s="42"/>
      <c r="B243" s="42"/>
      <c r="C243" s="42"/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</row>
    <row r="244">
      <c r="A244" s="42"/>
      <c r="B244" s="42"/>
      <c r="C244" s="42"/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</row>
    <row r="245">
      <c r="A245" s="42"/>
      <c r="B245" s="42"/>
      <c r="C245" s="42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</row>
    <row r="246">
      <c r="A246" s="42"/>
      <c r="B246" s="42"/>
      <c r="C246" s="42"/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</row>
    <row r="247">
      <c r="A247" s="42"/>
      <c r="B247" s="42"/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</row>
    <row r="248">
      <c r="A248" s="42"/>
      <c r="B248" s="42"/>
      <c r="C248" s="42"/>
      <c r="D248" s="42"/>
      <c r="E248" s="42"/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2"/>
      <c r="T248" s="42"/>
      <c r="U248" s="42"/>
      <c r="V248" s="42"/>
      <c r="W248" s="42"/>
      <c r="X248" s="42"/>
      <c r="Y248" s="42"/>
      <c r="Z248" s="42"/>
    </row>
    <row r="249">
      <c r="A249" s="42"/>
      <c r="B249" s="42"/>
      <c r="C249" s="42"/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</row>
    <row r="250">
      <c r="A250" s="42"/>
      <c r="B250" s="42"/>
      <c r="C250" s="42"/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</row>
  </sheetData>
  <mergeCells count="2">
    <mergeCell ref="A1:J1"/>
    <mergeCell ref="A2:J2"/>
  </mergeCells>
  <pageMargins left="0.7" right="0.7" top="0.75" bottom="0.75" header="0.3" footer="0.3"/>
  <ignoredErrors>
    <ignoredError sqref="A1:XFD1048576" evalError="true" twoDigitTextYear="true" numberStoredAsText="true" formula="true" formulaRange="true" unlockedFormula="true" emptyCellReference="true" listDataValidation="true" calculatedColumn="true"/>
  </ignoredErrors>
</worksheet>
</file>

<file path=xl/worksheets/sheet2.xml><?xml version="1.0" encoding="utf-8"?>
<worksheet xmlns:x="http://schemas.openxmlformats.org/spreadsheetml/2006/main" xmlns="http://schemas.openxmlformats.org/spreadsheetml/2006/main">
  <sheetFormatPr defaultRowHeight="15"/>
  <cols>
    <col customWidth="true" max="1" min="1" width="18"/>
    <col customWidth="true" max="2" min="2" width="24"/>
    <col customWidth="true" max="3" min="3" width="38"/>
    <col customWidth="true" max="4" min="4" width="3"/>
    <col customWidth="true" max="5" min="5" width="18"/>
    <col customWidth="true" max="9" min="6" width="14"/>
    <col customWidth="true" max="10" min="10" width="18"/>
    <col customWidth="true" max="11" min="11" width="16"/>
    <col customWidth="true" max="12" min="12" width="18"/>
    <col customWidth="true" max="13" min="13" width="14"/>
    <col customWidth="true" max="14" min="14" width="10"/>
    <col customWidth="true" max="15" min="15" width="16"/>
  </cols>
  <sheetData>
    <row r="1" ht="30" customHeight="true">
      <c r="A1" s="5" t="s">
        <v>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ht="24" customHeight="true">
      <c r="A2" s="241" t="s">
        <v>25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</row>
    <row r="3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</row>
    <row r="4" ht="28" customHeight="true">
      <c r="A4" s="25" t="s">
        <v>26</v>
      </c>
      <c r="B4" s="26" t="s">
        <v>27</v>
      </c>
      <c r="C4" s="27" t="s">
        <v>4</v>
      </c>
      <c r="D4" s="42"/>
      <c r="E4" s="85" t="s">
        <v>28</v>
      </c>
      <c r="F4" s="85" t="s">
        <v>29</v>
      </c>
      <c r="G4" s="85" t="s">
        <v>30</v>
      </c>
      <c r="H4" s="85" t="s">
        <v>31</v>
      </c>
      <c r="I4" s="85" t="s">
        <v>32</v>
      </c>
      <c r="J4" s="85" t="s">
        <v>33</v>
      </c>
      <c r="K4" s="85" t="s">
        <v>34</v>
      </c>
      <c r="L4" s="85" t="s">
        <v>35</v>
      </c>
      <c r="M4" s="85" t="s">
        <v>36</v>
      </c>
      <c r="N4" s="85" t="s">
        <v>37</v>
      </c>
      <c r="O4" s="85" t="s">
        <v>38</v>
      </c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</row>
    <row r="5" ht="24" customHeight="true">
      <c r="A5" s="62" t="s">
        <v>39</v>
      </c>
      <c r="B5" s="63" t="s">
        <v>40</v>
      </c>
      <c r="C5" s="64" t="s">
        <v>41</v>
      </c>
      <c r="D5" s="42"/>
      <c r="E5" s="96" t="s">
        <v>42</v>
      </c>
      <c r="F5" s="96" t="s">
        <v>43</v>
      </c>
      <c r="G5" s="96" t="s">
        <v>44</v>
      </c>
      <c r="H5" s="96" t="s">
        <v>44</v>
      </c>
      <c r="I5" s="96" t="str">
        <v>低</v>
      </c>
      <c r="J5" s="96" t="s">
        <v>45</v>
      </c>
      <c r="K5" s="96" t="s">
        <v>46</v>
      </c>
      <c r="L5" s="96" t="s">
        <v>47</v>
      </c>
      <c r="M5" s="96" t="str">
        <v>正常</v>
      </c>
      <c r="N5" s="96" t="s">
        <v>48</v>
      </c>
      <c r="O5" s="96" t="s">
        <v>49</v>
      </c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</row>
    <row r="6" ht="24" customHeight="true">
      <c r="A6" s="65" t="s">
        <v>50</v>
      </c>
      <c r="B6" s="66" t="s">
        <v>42</v>
      </c>
      <c r="C6" s="67" t="s">
        <v>51</v>
      </c>
      <c r="D6" s="42"/>
      <c r="E6" s="97" t="s">
        <v>52</v>
      </c>
      <c r="F6" s="97" t="s">
        <v>53</v>
      </c>
      <c r="G6" s="97" t="s">
        <v>54</v>
      </c>
      <c r="H6" s="97" t="s">
        <v>54</v>
      </c>
      <c r="I6" s="97" t="str">
        <v>中</v>
      </c>
      <c r="J6" s="97" t="s">
        <v>55</v>
      </c>
      <c r="K6" s="97" t="s">
        <v>56</v>
      </c>
      <c r="L6" s="97" t="s">
        <v>57</v>
      </c>
      <c r="M6" s="97" t="s">
        <v>58</v>
      </c>
      <c r="N6" s="97" t="s">
        <v>59</v>
      </c>
      <c r="O6" s="97" t="s">
        <v>60</v>
      </c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</row>
    <row r="7" ht="24" customHeight="true">
      <c r="A7" s="65" t="s">
        <v>61</v>
      </c>
      <c r="B7" s="66"/>
      <c r="C7" s="67" t="s">
        <v>62</v>
      </c>
      <c r="D7" s="42"/>
      <c r="E7" s="97" t="s">
        <v>63</v>
      </c>
      <c r="F7" s="97" t="s">
        <v>64</v>
      </c>
      <c r="G7" s="97" t="s">
        <v>65</v>
      </c>
      <c r="H7" s="97" t="s">
        <v>66</v>
      </c>
      <c r="I7" s="97" t="str">
        <v>高</v>
      </c>
      <c r="J7" s="97" t="s">
        <v>67</v>
      </c>
      <c r="K7" s="97" t="s">
        <v>68</v>
      </c>
      <c r="L7" s="97" t="s">
        <v>69</v>
      </c>
      <c r="M7" s="97" t="s">
        <v>70</v>
      </c>
      <c r="N7" s="97"/>
      <c r="O7" s="97" t="s">
        <v>71</v>
      </c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</row>
    <row r="8" ht="24" customHeight="true">
      <c r="A8" s="65" t="s">
        <v>72</v>
      </c>
      <c r="B8" s="66"/>
      <c r="C8" s="67" t="s">
        <v>62</v>
      </c>
      <c r="D8" s="42"/>
      <c r="E8" s="97" t="s">
        <v>73</v>
      </c>
      <c r="F8" s="97" t="s">
        <v>74</v>
      </c>
      <c r="G8" s="97" t="s">
        <v>75</v>
      </c>
      <c r="H8" s="97" t="s">
        <v>75</v>
      </c>
      <c r="I8" s="97" t="s">
        <v>76</v>
      </c>
      <c r="J8" s="97" t="s">
        <v>77</v>
      </c>
      <c r="K8" s="97" t="s">
        <v>78</v>
      </c>
      <c r="L8" s="97" t="s">
        <v>79</v>
      </c>
      <c r="M8" s="97" t="s">
        <v>80</v>
      </c>
      <c r="N8" s="97"/>
      <c r="O8" s="97" t="s">
        <v>81</v>
      </c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</row>
    <row r="9" ht="24" customHeight="true">
      <c r="A9" s="65" t="s">
        <v>82</v>
      </c>
      <c r="B9" s="66" t="str">
        <v>v1.0</v>
      </c>
      <c r="C9" s="67" t="s">
        <v>83</v>
      </c>
      <c r="D9" s="42"/>
      <c r="E9" s="97" t="s">
        <v>84</v>
      </c>
      <c r="F9" s="97" t="s">
        <v>85</v>
      </c>
      <c r="G9" s="97" t="s">
        <v>86</v>
      </c>
      <c r="H9" s="97" t="s">
        <v>87</v>
      </c>
      <c r="I9" s="97"/>
      <c r="J9" s="97" t="s">
        <v>88</v>
      </c>
      <c r="K9" s="97" t="s">
        <v>89</v>
      </c>
      <c r="L9" s="97" t="s">
        <v>90</v>
      </c>
      <c r="M9" s="97" t="s">
        <v>91</v>
      </c>
      <c r="N9" s="97"/>
      <c r="O9" s="97" t="s">
        <v>92</v>
      </c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</row>
    <row r="10" ht="24" customHeight="true">
      <c r="A10" s="65" t="s">
        <v>93</v>
      </c>
      <c r="B10" s="66" t="s">
        <v>94</v>
      </c>
      <c r="C10" s="67" t="s">
        <v>95</v>
      </c>
      <c r="D10" s="42"/>
      <c r="E10" s="97" t="s">
        <v>96</v>
      </c>
      <c r="F10" s="97" t="s">
        <v>97</v>
      </c>
      <c r="G10" s="97" t="s">
        <v>87</v>
      </c>
      <c r="H10" s="97" t="s">
        <v>98</v>
      </c>
      <c r="I10" s="97"/>
      <c r="J10" s="97" t="s">
        <v>99</v>
      </c>
      <c r="K10" s="97" t="s">
        <v>100</v>
      </c>
      <c r="L10" s="97" t="s">
        <v>101</v>
      </c>
      <c r="M10" s="97"/>
      <c r="N10" s="97"/>
      <c r="O10" s="97" t="s">
        <v>102</v>
      </c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</row>
    <row r="11" ht="24" customHeight="true">
      <c r="A11" s="65" t="s">
        <v>103</v>
      </c>
      <c r="B11" s="66"/>
      <c r="C11" s="67" t="s">
        <v>104</v>
      </c>
      <c r="D11" s="42"/>
      <c r="E11" s="97" t="s">
        <v>105</v>
      </c>
      <c r="F11" s="97"/>
      <c r="G11" s="97"/>
      <c r="H11" s="97"/>
      <c r="I11" s="97"/>
      <c r="J11" s="97" t="s">
        <v>106</v>
      </c>
      <c r="K11" s="97" t="s">
        <v>107</v>
      </c>
      <c r="L11" s="97" t="s">
        <v>108</v>
      </c>
      <c r="M11" s="97"/>
      <c r="N11" s="97"/>
      <c r="O11" s="97" t="s">
        <v>109</v>
      </c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</row>
    <row r="12" ht="24" customHeight="true">
      <c r="A12" s="68" t="s">
        <v>110</v>
      </c>
      <c r="B12" s="102" t="n">
        <v>46136</v>
      </c>
      <c r="C12" s="70" t="s">
        <v>111</v>
      </c>
      <c r="D12" s="42"/>
      <c r="E12" s="97" t="s">
        <v>112</v>
      </c>
      <c r="F12" s="97"/>
      <c r="G12" s="97"/>
      <c r="H12" s="97"/>
      <c r="I12" s="97"/>
      <c r="J12" s="97" t="s">
        <v>113</v>
      </c>
      <c r="K12" s="97" t="s">
        <v>112</v>
      </c>
      <c r="L12" s="97" t="s">
        <v>114</v>
      </c>
      <c r="M12" s="97"/>
      <c r="N12" s="97"/>
      <c r="O12" s="97" t="s">
        <v>115</v>
      </c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</row>
    <row r="13" ht="21" customHeight="true">
      <c r="A13" s="42"/>
      <c r="B13" s="42"/>
      <c r="C13" s="42"/>
      <c r="D13" s="42"/>
      <c r="E13" s="97"/>
      <c r="F13" s="97"/>
      <c r="G13" s="97"/>
      <c r="H13" s="97"/>
      <c r="I13" s="97"/>
      <c r="J13" s="97" t="s">
        <v>116</v>
      </c>
      <c r="K13" s="97"/>
      <c r="L13" s="97" t="s">
        <v>105</v>
      </c>
      <c r="M13" s="97"/>
      <c r="N13" s="97"/>
      <c r="O13" s="97" t="s">
        <v>112</v>
      </c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</row>
    <row r="14" ht="21" customHeight="true">
      <c r="A14" s="42"/>
      <c r="B14" s="42"/>
      <c r="C14" s="42"/>
      <c r="D14" s="42"/>
      <c r="E14" s="97"/>
      <c r="F14" s="97"/>
      <c r="G14" s="97"/>
      <c r="H14" s="97"/>
      <c r="I14" s="97"/>
      <c r="J14" s="97" t="s">
        <v>117</v>
      </c>
      <c r="K14" s="97"/>
      <c r="L14" s="97" t="s">
        <v>112</v>
      </c>
      <c r="M14" s="97"/>
      <c r="N14" s="97"/>
      <c r="O14" s="97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</row>
    <row r="15" ht="21" customHeight="true">
      <c r="A15" s="42"/>
      <c r="B15" s="42"/>
      <c r="C15" s="42"/>
      <c r="D15" s="42"/>
      <c r="E15" s="97"/>
      <c r="F15" s="97"/>
      <c r="G15" s="97"/>
      <c r="H15" s="97"/>
      <c r="I15" s="97"/>
      <c r="J15" s="97" t="s">
        <v>112</v>
      </c>
      <c r="K15" s="97"/>
      <c r="L15" s="97"/>
      <c r="M15" s="97"/>
      <c r="N15" s="97"/>
      <c r="O15" s="97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</row>
    <row r="16" ht="21" customHeight="true">
      <c r="A16" s="42"/>
      <c r="B16" s="42"/>
      <c r="C16" s="42"/>
      <c r="D16" s="42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</row>
    <row r="17" ht="21" customHeight="true">
      <c r="A17" s="42"/>
      <c r="B17" s="42"/>
      <c r="C17" s="42"/>
      <c r="D17" s="42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</row>
    <row r="18" ht="21" customHeight="true">
      <c r="A18" s="42"/>
      <c r="B18" s="42"/>
      <c r="C18" s="42"/>
      <c r="D18" s="42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</row>
    <row r="19" ht="21" customHeight="true">
      <c r="A19" s="42"/>
      <c r="B19" s="42"/>
      <c r="C19" s="42"/>
      <c r="D19" s="42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</row>
    <row r="20" ht="21" customHeight="true">
      <c r="A20" s="42"/>
      <c r="B20" s="42"/>
      <c r="C20" s="42"/>
      <c r="D20" s="42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</row>
    <row r="21" ht="21" customHeight="true">
      <c r="A21" s="42"/>
      <c r="B21" s="42"/>
      <c r="C21" s="42"/>
      <c r="D21" s="42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</row>
    <row r="22" ht="21" customHeight="true">
      <c r="A22" s="42"/>
      <c r="B22" s="42"/>
      <c r="C22" s="42"/>
      <c r="D22" s="42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</row>
    <row r="23" ht="21" customHeight="true">
      <c r="A23" s="42"/>
      <c r="B23" s="42"/>
      <c r="C23" s="42"/>
      <c r="D23" s="42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 ht="21" customHeight="true">
      <c r="A24" s="42"/>
      <c r="B24" s="42"/>
      <c r="C24" s="42"/>
      <c r="D24" s="42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</row>
    <row r="2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</row>
    <row r="26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</row>
    <row r="27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</row>
    <row r="28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</row>
    <row r="29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</row>
    <row r="30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</row>
    <row r="31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</row>
    <row r="32">
      <c r="A32" s="42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</row>
    <row r="33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</row>
    <row r="34">
      <c r="A34" s="42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</row>
    <row r="35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</row>
    <row r="36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</row>
    <row r="37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</row>
    <row r="38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</row>
    <row r="39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</row>
    <row r="40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</row>
    <row r="41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</row>
    <row r="42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</row>
    <row r="43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</row>
    <row r="44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</row>
    <row r="4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</row>
    <row r="46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</row>
    <row r="47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</row>
    <row r="48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</row>
    <row r="49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</row>
    <row r="50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</row>
    <row r="51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</row>
    <row r="52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</row>
    <row r="53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</row>
    <row r="54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</row>
    <row r="5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</row>
    <row r="56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</row>
    <row r="57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</row>
    <row r="58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</row>
    <row r="59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</row>
    <row r="60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</row>
    <row r="61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</row>
    <row r="62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</row>
    <row r="63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</row>
    <row r="64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</row>
    <row r="6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</row>
    <row r="66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</row>
    <row r="67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</row>
    <row r="68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</row>
    <row r="69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</row>
    <row r="70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</row>
    <row r="71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</row>
    <row r="72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</row>
    <row r="73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</row>
    <row r="74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</row>
    <row r="7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</row>
    <row r="76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</row>
    <row r="77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</row>
    <row r="78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</row>
    <row r="79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</row>
    <row r="80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</row>
    <row r="81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</row>
    <row r="82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</row>
    <row r="83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</row>
    <row r="84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</row>
    <row r="8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</row>
    <row r="86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</row>
    <row r="87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</row>
    <row r="88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</row>
    <row r="89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</row>
    <row r="90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</row>
    <row r="91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</row>
    <row r="92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</row>
    <row r="93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</row>
    <row r="94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</row>
    <row r="9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</row>
    <row r="96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</row>
    <row r="97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</row>
    <row r="98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</row>
    <row r="99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</row>
    <row r="100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</row>
    <row r="101">
      <c r="A101" s="42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</row>
    <row r="102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</row>
    <row r="103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</row>
    <row r="104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</row>
    <row r="105">
      <c r="A105" s="42"/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</row>
    <row r="106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</row>
    <row r="107">
      <c r="A107" s="42"/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</row>
    <row r="108">
      <c r="A108" s="42"/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</row>
    <row r="109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</row>
    <row r="110">
      <c r="A110" s="42"/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</row>
    <row r="111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</row>
    <row r="112">
      <c r="A112" s="42"/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</row>
    <row r="113">
      <c r="A113" s="42"/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</row>
    <row r="114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</row>
    <row r="115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</row>
    <row r="116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</row>
    <row r="117">
      <c r="A117" s="42"/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</row>
    <row r="118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</row>
    <row r="119">
      <c r="A119" s="42"/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</row>
    <row r="120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</row>
    <row r="121">
      <c r="A121" s="42"/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</row>
    <row r="122">
      <c r="A122" s="42"/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</row>
    <row r="123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</row>
    <row r="124">
      <c r="A124" s="42"/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</row>
    <row r="125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</row>
    <row r="126">
      <c r="A126" s="42"/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</row>
    <row r="127">
      <c r="A127" s="42"/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</row>
    <row r="128">
      <c r="A128" s="42"/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</row>
    <row r="129">
      <c r="A129" s="42"/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</row>
    <row r="130">
      <c r="A130" s="42"/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</row>
    <row r="131">
      <c r="A131" s="42"/>
      <c r="B131" s="42"/>
      <c r="C131" s="42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</row>
    <row r="132">
      <c r="A132" s="42"/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</row>
    <row r="133">
      <c r="A133" s="42"/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</row>
    <row r="134">
      <c r="A134" s="42"/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</row>
    <row r="135">
      <c r="A135" s="42"/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</row>
    <row r="136">
      <c r="A136" s="42"/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</row>
    <row r="137">
      <c r="A137" s="42"/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</row>
    <row r="138">
      <c r="A138" s="42"/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</row>
    <row r="139">
      <c r="A139" s="42"/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</row>
    <row r="140">
      <c r="A140" s="42"/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</row>
    <row r="141">
      <c r="A141" s="42"/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</row>
    <row r="142">
      <c r="A142" s="42"/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</row>
    <row r="143">
      <c r="A143" s="42"/>
      <c r="B143" s="42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</row>
    <row r="144">
      <c r="A144" s="42"/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</row>
    <row r="145">
      <c r="A145" s="42"/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</row>
    <row r="146">
      <c r="A146" s="42"/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</row>
    <row r="147">
      <c r="A147" s="42"/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</row>
    <row r="148">
      <c r="A148" s="42"/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</row>
    <row r="149">
      <c r="A149" s="42"/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</row>
    <row r="150">
      <c r="A150" s="42"/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</row>
    <row r="151">
      <c r="A151" s="42"/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</row>
    <row r="152">
      <c r="A152" s="42"/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</row>
    <row r="153">
      <c r="A153" s="42"/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</row>
    <row r="154">
      <c r="A154" s="42"/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</row>
    <row r="155">
      <c r="A155" s="42"/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</row>
    <row r="156">
      <c r="A156" s="42"/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</row>
    <row r="157">
      <c r="A157" s="42"/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</row>
    <row r="158">
      <c r="A158" s="42"/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</row>
    <row r="159">
      <c r="A159" s="42"/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</row>
    <row r="160">
      <c r="A160" s="42"/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</row>
    <row r="161">
      <c r="A161" s="42"/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</row>
    <row r="162">
      <c r="A162" s="42"/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</row>
    <row r="163">
      <c r="A163" s="42"/>
      <c r="B163" s="42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</row>
    <row r="164">
      <c r="A164" s="42"/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</row>
    <row r="165">
      <c r="A165" s="42"/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</row>
    <row r="166">
      <c r="A166" s="42"/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</row>
    <row r="167">
      <c r="A167" s="42"/>
      <c r="B167" s="42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</row>
    <row r="168">
      <c r="A168" s="42"/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</row>
    <row r="169">
      <c r="A169" s="42"/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</row>
    <row r="170">
      <c r="A170" s="42"/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</row>
    <row r="171">
      <c r="A171" s="42"/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</row>
    <row r="172">
      <c r="A172" s="42"/>
      <c r="B172" s="42"/>
      <c r="C172" s="42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</row>
    <row r="173">
      <c r="A173" s="42"/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</row>
    <row r="174">
      <c r="A174" s="42"/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</row>
    <row r="175">
      <c r="A175" s="42"/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</row>
    <row r="176">
      <c r="A176" s="42"/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</row>
    <row r="177">
      <c r="A177" s="42"/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</row>
    <row r="178">
      <c r="A178" s="42"/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</row>
    <row r="179">
      <c r="A179" s="42"/>
      <c r="B179" s="42"/>
      <c r="C179" s="42"/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</row>
    <row r="180">
      <c r="A180" s="42"/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</row>
    <row r="181">
      <c r="A181" s="42"/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</row>
    <row r="182">
      <c r="A182" s="42"/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</row>
    <row r="183">
      <c r="A183" s="42"/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</row>
    <row r="184">
      <c r="A184" s="42"/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</row>
    <row r="185">
      <c r="A185" s="42"/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</row>
    <row r="186">
      <c r="A186" s="42"/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</row>
    <row r="187">
      <c r="A187" s="42"/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</row>
    <row r="188">
      <c r="A188" s="42"/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</row>
    <row r="189">
      <c r="A189" s="42"/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</row>
    <row r="190">
      <c r="A190" s="42"/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</row>
    <row r="191">
      <c r="A191" s="42"/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</row>
    <row r="192">
      <c r="A192" s="42"/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</row>
    <row r="193">
      <c r="A193" s="42"/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</row>
    <row r="194">
      <c r="A194" s="42"/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</row>
    <row r="195">
      <c r="A195" s="42"/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</row>
    <row r="196">
      <c r="A196" s="42"/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</row>
    <row r="197">
      <c r="A197" s="42"/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</row>
    <row r="198">
      <c r="A198" s="42"/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</row>
    <row r="199">
      <c r="A199" s="42"/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</row>
    <row r="200">
      <c r="A200" s="42"/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</row>
    <row r="201">
      <c r="A201" s="42"/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</row>
    <row r="202">
      <c r="A202" s="42"/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</row>
    <row r="203">
      <c r="A203" s="42"/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</row>
    <row r="204">
      <c r="A204" s="42"/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</row>
    <row r="205">
      <c r="A205" s="42"/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</row>
    <row r="206">
      <c r="A206" s="42"/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</row>
    <row r="207">
      <c r="A207" s="42"/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</row>
    <row r="208">
      <c r="A208" s="42"/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</row>
    <row r="209">
      <c r="A209" s="42"/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</row>
    <row r="210">
      <c r="A210" s="42"/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</row>
    <row r="211">
      <c r="A211" s="42"/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</row>
    <row r="212">
      <c r="A212" s="42"/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</row>
    <row r="213">
      <c r="A213" s="42"/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</row>
    <row r="214">
      <c r="A214" s="42"/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</row>
    <row r="215">
      <c r="A215" s="42"/>
      <c r="B215" s="42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</row>
    <row r="216">
      <c r="A216" s="42"/>
      <c r="B216" s="42"/>
      <c r="C216" s="42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</row>
    <row r="217">
      <c r="A217" s="42"/>
      <c r="B217" s="42"/>
      <c r="C217" s="42"/>
      <c r="D217" s="42"/>
      <c r="E217" s="42"/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</row>
    <row r="218">
      <c r="A218" s="42"/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</row>
    <row r="219">
      <c r="A219" s="42"/>
      <c r="B219" s="42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</row>
    <row r="220">
      <c r="A220" s="42"/>
      <c r="B220" s="42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</row>
    <row r="221">
      <c r="A221" s="42"/>
      <c r="B221" s="42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</row>
    <row r="222">
      <c r="A222" s="42"/>
      <c r="B222" s="42"/>
      <c r="C222" s="42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</row>
    <row r="223">
      <c r="A223" s="42"/>
      <c r="B223" s="42"/>
      <c r="C223" s="42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</row>
    <row r="224">
      <c r="A224" s="42"/>
      <c r="B224" s="42"/>
      <c r="C224" s="42"/>
      <c r="D224" s="42"/>
      <c r="E224" s="42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</row>
    <row r="225">
      <c r="A225" s="42"/>
      <c r="B225" s="42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</row>
    <row r="226">
      <c r="A226" s="42"/>
      <c r="B226" s="42"/>
      <c r="C226" s="42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</row>
    <row r="227">
      <c r="A227" s="42"/>
      <c r="B227" s="42"/>
      <c r="C227" s="42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</row>
    <row r="228">
      <c r="A228" s="42"/>
      <c r="B228" s="42"/>
      <c r="C228" s="42"/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</row>
    <row r="229">
      <c r="A229" s="42"/>
      <c r="B229" s="42"/>
      <c r="C229" s="42"/>
      <c r="D229" s="42"/>
      <c r="E229" s="42"/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</row>
    <row r="230">
      <c r="A230" s="42"/>
      <c r="B230" s="42"/>
      <c r="C230" s="42"/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</row>
    <row r="231">
      <c r="A231" s="42"/>
      <c r="B231" s="42"/>
      <c r="C231" s="42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</row>
    <row r="232">
      <c r="A232" s="42"/>
      <c r="B232" s="42"/>
      <c r="C232" s="42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</row>
    <row r="233">
      <c r="A233" s="42"/>
      <c r="B233" s="42"/>
      <c r="C233" s="42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</row>
    <row r="234">
      <c r="A234" s="42"/>
      <c r="B234" s="42"/>
      <c r="C234" s="42"/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</row>
    <row r="235">
      <c r="A235" s="42"/>
      <c r="B235" s="42"/>
      <c r="C235" s="42"/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</row>
    <row r="236">
      <c r="A236" s="42"/>
      <c r="B236" s="42"/>
      <c r="C236" s="42"/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</row>
    <row r="237">
      <c r="A237" s="42"/>
      <c r="B237" s="42"/>
      <c r="C237" s="42"/>
      <c r="D237" s="42"/>
      <c r="E237" s="42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</row>
    <row r="238">
      <c r="A238" s="42"/>
      <c r="B238" s="42"/>
      <c r="C238" s="42"/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</row>
    <row r="239">
      <c r="A239" s="42"/>
      <c r="B239" s="42"/>
      <c r="C239" s="42"/>
      <c r="D239" s="42"/>
      <c r="E239" s="42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</row>
    <row r="240">
      <c r="A240" s="42"/>
      <c r="B240" s="42"/>
      <c r="C240" s="42"/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</row>
    <row r="241">
      <c r="A241" s="42"/>
      <c r="B241" s="42"/>
      <c r="C241" s="42"/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</row>
    <row r="242">
      <c r="A242" s="42"/>
      <c r="B242" s="42"/>
      <c r="C242" s="42"/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</row>
    <row r="243">
      <c r="A243" s="42"/>
      <c r="B243" s="42"/>
      <c r="C243" s="42"/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</row>
    <row r="244">
      <c r="A244" s="42"/>
      <c r="B244" s="42"/>
      <c r="C244" s="42"/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</row>
    <row r="245">
      <c r="A245" s="42"/>
      <c r="B245" s="42"/>
      <c r="C245" s="42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</row>
    <row r="246">
      <c r="A246" s="42"/>
      <c r="B246" s="42"/>
      <c r="C246" s="42"/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</row>
    <row r="247">
      <c r="A247" s="42"/>
      <c r="B247" s="42"/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</row>
    <row r="248">
      <c r="A248" s="42"/>
      <c r="B248" s="42"/>
      <c r="C248" s="42"/>
      <c r="D248" s="42"/>
      <c r="E248" s="42"/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2"/>
      <c r="T248" s="42"/>
      <c r="U248" s="42"/>
      <c r="V248" s="42"/>
      <c r="W248" s="42"/>
      <c r="X248" s="42"/>
      <c r="Y248" s="42"/>
      <c r="Z248" s="42"/>
    </row>
    <row r="249">
      <c r="A249" s="42"/>
      <c r="B249" s="42"/>
      <c r="C249" s="42"/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</row>
    <row r="250">
      <c r="A250" s="42"/>
      <c r="B250" s="42"/>
      <c r="C250" s="42"/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</row>
  </sheetData>
  <mergeCells count="2">
    <mergeCell ref="A1:O1"/>
    <mergeCell ref="A2:O2"/>
  </mergeCells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</worksheet>
</file>

<file path=xl/worksheets/sheet3.xml><?xml version="1.0" encoding="utf-8"?>
<worksheet xmlns:x="http://schemas.openxmlformats.org/spreadsheetml/2006/main" xmlns="http://schemas.openxmlformats.org/spreadsheetml/2006/main">
  <sheetFormatPr defaultRowHeight="15"/>
  <cols>
    <col customWidth="true" max="1" min="1" width="14"/>
    <col customWidth="true" max="2" min="2" width="22"/>
    <col customWidth="true" max="3" min="3" width="18"/>
    <col customWidth="true" max="4" min="4" width="26"/>
    <col customWidth="true" max="5" min="5" width="16"/>
    <col customWidth="true" max="7" min="6" width="14"/>
    <col customWidth="true" max="8" min="8" width="30"/>
  </cols>
  <sheetData>
    <row r="1" ht="30" customHeight="true">
      <c r="A1" s="5" t="s">
        <v>118</v>
      </c>
      <c r="B1" s="5"/>
      <c r="C1" s="5"/>
      <c r="D1" s="5"/>
      <c r="E1" s="5"/>
      <c r="F1" s="5"/>
      <c r="G1" s="5"/>
      <c r="H1" s="5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ht="24" customHeight="true">
      <c r="A2" s="241" t="s">
        <v>119</v>
      </c>
      <c r="B2" s="241"/>
      <c r="C2" s="241"/>
      <c r="D2" s="241"/>
      <c r="E2" s="241"/>
      <c r="F2" s="241"/>
      <c r="G2" s="241"/>
      <c r="H2" s="241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</row>
    <row r="3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</row>
    <row r="4" ht="28" customHeight="true">
      <c r="A4" s="25" t="s">
        <v>120</v>
      </c>
      <c r="B4" s="27" t="s">
        <v>121</v>
      </c>
      <c r="C4" s="42"/>
      <c r="D4" s="25" t="s">
        <v>122</v>
      </c>
      <c r="E4" s="26" t="s">
        <v>123</v>
      </c>
      <c r="F4" s="26" t="s">
        <v>124</v>
      </c>
      <c r="G4" s="27" t="s">
        <v>125</v>
      </c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</row>
    <row r="5" ht="34" customHeight="true">
      <c r="A5" s="62" t="s">
        <v>39</v>
      </c>
      <c r="B5" s="104" t="str">
        <f>'設定'!B5</f>
        <v>サンプルリテール株式会社</v>
      </c>
      <c r="C5" s="42"/>
      <c r="D5" s="133" t="n">
        <f>COUNTIF('シフト引継ぎログ'!B5:B204,B7)</f>
        <v>2</v>
      </c>
      <c r="E5" s="134" t="n">
        <f>COUNTIF('タスク・事象'!K5:K204,"未着手")+COUNTIF('タスク・事象'!K5:K204,"進行中")+COUNTIF('タスク・事象'!K5:K204,"外部ヤード回答待ち")+COUNTIF('タスク・事象'!K5:K204,"延期済み")</f>
        <v>2</v>
      </c>
      <c r="F5" s="148" t="n">
        <f>SUM('現金・決済'!I5:I204)</f>
        <v>-20</v>
      </c>
      <c r="G5" s="135" t="n">
        <f>COUNTIF('セキュリティ・清掃点検'!G5:G204,"異常")+COUNTIF('セキュリティ・清掃点検'!G5:G204,"要フォロー")</f>
        <v>2</v>
      </c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</row>
    <row r="6" ht="21" customHeight="true">
      <c r="A6" s="65" t="s">
        <v>28</v>
      </c>
      <c r="B6" s="105" t="str">
        <f>'設定'!B6</f>
        <v>渋谷店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</row>
    <row r="7" ht="21" customHeight="true">
      <c r="A7" s="65" t="s">
        <v>126</v>
      </c>
      <c r="B7" s="110" t="n">
        <f>TODAY()</f>
        <v>46136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</row>
    <row r="8" ht="21" customHeight="true">
      <c r="A8" s="65" t="s">
        <v>29</v>
      </c>
      <c r="B8" s="105" t="s">
        <v>43</v>
      </c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</row>
    <row r="9" ht="21" customHeight="true">
      <c r="A9" s="65" t="s">
        <v>127</v>
      </c>
      <c r="B9" s="105" t="str">
        <f>'設定'!B7</f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</row>
    <row r="10" ht="21" customHeight="true">
      <c r="A10" s="65" t="s">
        <v>128</v>
      </c>
      <c r="B10" s="105" t="str">
        <f>'設定'!B8</f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</row>
    <row r="11" ht="21" customHeight="true">
      <c r="A11" s="68" t="s">
        <v>30</v>
      </c>
      <c r="B11" s="106" t="s">
        <v>65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</row>
    <row r="12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</row>
    <row r="13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</row>
    <row r="14" ht="28" customHeight="true">
      <c r="A14" s="25" t="s">
        <v>129</v>
      </c>
      <c r="B14" s="26" t="s">
        <v>130</v>
      </c>
      <c r="C14" s="26" t="s">
        <v>15</v>
      </c>
      <c r="D14" s="26" t="s">
        <v>131</v>
      </c>
      <c r="E14" s="26" t="s">
        <v>132</v>
      </c>
      <c r="F14" s="26" t="s">
        <v>133</v>
      </c>
      <c r="G14" s="26" t="s">
        <v>134</v>
      </c>
      <c r="H14" s="27" t="s">
        <v>135</v>
      </c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</row>
    <row r="15" ht="21" customHeight="true">
      <c r="A15" s="62" t="n">
        <v>1</v>
      </c>
      <c r="B15" s="63" t="s">
        <v>136</v>
      </c>
      <c r="C15" s="63" t="s">
        <v>137</v>
      </c>
      <c r="D15" s="63" t="s">
        <v>138</v>
      </c>
      <c r="E15" s="63" t="s">
        <v>75</v>
      </c>
      <c r="F15" s="63"/>
      <c r="G15" s="150"/>
      <c r="H15" s="64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</row>
    <row r="16" ht="21" customHeight="true">
      <c r="A16" s="65" t="n">
        <v>2</v>
      </c>
      <c r="B16" s="66" t="s">
        <v>139</v>
      </c>
      <c r="C16" s="66" t="s">
        <v>140</v>
      </c>
      <c r="D16" s="66" t="s">
        <v>141</v>
      </c>
      <c r="E16" s="66" t="s">
        <v>75</v>
      </c>
      <c r="F16" s="66"/>
      <c r="G16" s="151"/>
      <c r="H16" s="67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</row>
    <row r="17" ht="21" customHeight="true">
      <c r="A17" s="65" t="n">
        <v>3</v>
      </c>
      <c r="B17" s="66" t="s">
        <v>142</v>
      </c>
      <c r="C17" s="66" t="s">
        <v>143</v>
      </c>
      <c r="D17" s="66" t="s">
        <v>144</v>
      </c>
      <c r="E17" s="66" t="s">
        <v>145</v>
      </c>
      <c r="F17" s="66"/>
      <c r="G17" s="151"/>
      <c r="H17" s="67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</row>
    <row r="18" ht="21" customHeight="true">
      <c r="A18" s="65" t="n">
        <v>4</v>
      </c>
      <c r="B18" s="66" t="s">
        <v>146</v>
      </c>
      <c r="C18" s="66" t="s">
        <v>147</v>
      </c>
      <c r="D18" s="66" t="s">
        <v>148</v>
      </c>
      <c r="E18" s="66" t="s">
        <v>80</v>
      </c>
      <c r="F18" s="66"/>
      <c r="G18" s="151"/>
      <c r="H18" s="67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</row>
    <row r="19" ht="21" customHeight="true">
      <c r="A19" s="65" t="n">
        <v>5</v>
      </c>
      <c r="B19" s="66" t="s">
        <v>149</v>
      </c>
      <c r="C19" s="66" t="s">
        <v>150</v>
      </c>
      <c r="D19" s="66" t="s">
        <v>151</v>
      </c>
      <c r="E19" s="66" t="s">
        <v>145</v>
      </c>
      <c r="F19" s="66"/>
      <c r="G19" s="151"/>
      <c r="H19" s="67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</row>
    <row r="20" ht="21" customHeight="true">
      <c r="A20" s="65" t="n">
        <v>6</v>
      </c>
      <c r="B20" s="66" t="s">
        <v>152</v>
      </c>
      <c r="C20" s="66" t="s">
        <v>55</v>
      </c>
      <c r="D20" s="66" t="s">
        <v>153</v>
      </c>
      <c r="E20" s="66" t="s">
        <v>75</v>
      </c>
      <c r="F20" s="66"/>
      <c r="G20" s="151"/>
      <c r="H20" s="67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</row>
    <row r="21" ht="21" customHeight="true">
      <c r="A21" s="65" t="n">
        <v>7</v>
      </c>
      <c r="B21" s="66" t="s">
        <v>154</v>
      </c>
      <c r="C21" s="66" t="s">
        <v>155</v>
      </c>
      <c r="D21" s="66" t="s">
        <v>156</v>
      </c>
      <c r="E21" s="66" t="s">
        <v>75</v>
      </c>
      <c r="F21" s="66"/>
      <c r="G21" s="151"/>
      <c r="H21" s="67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</row>
    <row r="22" ht="21" customHeight="true">
      <c r="A22" s="65" t="n">
        <v>8</v>
      </c>
      <c r="B22" s="66" t="s">
        <v>88</v>
      </c>
      <c r="C22" s="66" t="s">
        <v>157</v>
      </c>
      <c r="D22" s="66" t="s">
        <v>158</v>
      </c>
      <c r="E22" s="66" t="s">
        <v>80</v>
      </c>
      <c r="F22" s="66"/>
      <c r="G22" s="151"/>
      <c r="H22" s="67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</row>
    <row r="23" ht="21" customHeight="true">
      <c r="A23" s="65" t="n">
        <v>9</v>
      </c>
      <c r="B23" s="66" t="s">
        <v>159</v>
      </c>
      <c r="C23" s="66" t="s">
        <v>160</v>
      </c>
      <c r="D23" s="66" t="s">
        <v>161</v>
      </c>
      <c r="E23" s="66" t="s">
        <v>80</v>
      </c>
      <c r="F23" s="66"/>
      <c r="G23" s="151"/>
      <c r="H23" s="67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 ht="21" customHeight="true">
      <c r="A24" s="68" t="n">
        <v>10</v>
      </c>
      <c r="B24" s="69" t="s">
        <v>162</v>
      </c>
      <c r="C24" s="69" t="s">
        <v>163</v>
      </c>
      <c r="D24" s="69" t="s">
        <v>164</v>
      </c>
      <c r="E24" s="69" t="s">
        <v>145</v>
      </c>
      <c r="F24" s="69"/>
      <c r="G24" s="102"/>
      <c r="H24" s="70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</row>
    <row r="2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</row>
    <row r="26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</row>
    <row r="27" ht="28" customHeight="true">
      <c r="A27" s="25" t="s">
        <v>165</v>
      </c>
      <c r="B27" s="27" t="str">
        <v>内容</v>
      </c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</row>
    <row r="28" ht="36" customHeight="true">
      <c r="A28" s="62" t="s">
        <v>166</v>
      </c>
      <c r="B28" s="104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</row>
    <row r="29" ht="36" customHeight="true">
      <c r="A29" s="65" t="s">
        <v>167</v>
      </c>
      <c r="B29" s="105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</row>
    <row r="30" ht="36" customHeight="true">
      <c r="A30" s="65" t="s">
        <v>168</v>
      </c>
      <c r="B30" s="105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</row>
    <row r="31" ht="36" customHeight="true">
      <c r="A31" s="65" t="s">
        <v>169</v>
      </c>
      <c r="B31" s="105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</row>
    <row r="32" ht="36" customHeight="true">
      <c r="A32" s="68" t="s">
        <v>170</v>
      </c>
      <c r="B32" s="106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</row>
    <row r="33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</row>
    <row r="34">
      <c r="A34" s="42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</row>
    <row r="35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</row>
    <row r="36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</row>
    <row r="37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</row>
    <row r="38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</row>
    <row r="39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</row>
    <row r="40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</row>
    <row r="41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</row>
    <row r="42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</row>
    <row r="43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</row>
    <row r="44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</row>
    <row r="4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</row>
    <row r="46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</row>
    <row r="47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</row>
    <row r="48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</row>
    <row r="49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</row>
    <row r="50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</row>
    <row r="51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</row>
    <row r="52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</row>
    <row r="53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</row>
    <row r="54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</row>
    <row r="5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</row>
    <row r="56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</row>
    <row r="57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</row>
    <row r="58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</row>
    <row r="59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</row>
    <row r="60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</row>
    <row r="61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</row>
    <row r="62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</row>
    <row r="63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</row>
    <row r="64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</row>
    <row r="6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</row>
    <row r="66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</row>
    <row r="67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</row>
    <row r="68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</row>
    <row r="69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</row>
    <row r="70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</row>
    <row r="71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</row>
    <row r="72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</row>
    <row r="73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</row>
    <row r="74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</row>
    <row r="7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</row>
    <row r="76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</row>
    <row r="77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</row>
    <row r="78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</row>
    <row r="79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</row>
    <row r="80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</row>
    <row r="81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</row>
    <row r="82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</row>
    <row r="83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</row>
    <row r="84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</row>
    <row r="8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</row>
    <row r="86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</row>
    <row r="87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</row>
    <row r="88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</row>
    <row r="89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</row>
    <row r="90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</row>
    <row r="91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</row>
    <row r="92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</row>
    <row r="93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</row>
    <row r="94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</row>
    <row r="9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</row>
    <row r="96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</row>
    <row r="97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</row>
    <row r="98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</row>
    <row r="99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</row>
    <row r="100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</row>
    <row r="101">
      <c r="A101" s="42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</row>
    <row r="102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</row>
    <row r="103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</row>
    <row r="104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</row>
    <row r="105">
      <c r="A105" s="42"/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</row>
    <row r="106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</row>
    <row r="107">
      <c r="A107" s="42"/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</row>
    <row r="108">
      <c r="A108" s="42"/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</row>
    <row r="109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</row>
    <row r="110">
      <c r="A110" s="42"/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</row>
    <row r="111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</row>
    <row r="112">
      <c r="A112" s="42"/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</row>
    <row r="113">
      <c r="A113" s="42"/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</row>
    <row r="114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</row>
    <row r="115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</row>
    <row r="116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</row>
    <row r="117">
      <c r="A117" s="42"/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</row>
    <row r="118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</row>
    <row r="119">
      <c r="A119" s="42"/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</row>
    <row r="120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</row>
    <row r="121">
      <c r="A121" s="42"/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</row>
    <row r="122">
      <c r="A122" s="42"/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</row>
    <row r="123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</row>
    <row r="124">
      <c r="A124" s="42"/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</row>
    <row r="125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</row>
    <row r="126">
      <c r="A126" s="42"/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</row>
    <row r="127">
      <c r="A127" s="42"/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</row>
    <row r="128">
      <c r="A128" s="42"/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</row>
    <row r="129">
      <c r="A129" s="42"/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</row>
    <row r="130">
      <c r="A130" s="42"/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</row>
    <row r="131">
      <c r="A131" s="42"/>
      <c r="B131" s="42"/>
      <c r="C131" s="42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</row>
    <row r="132">
      <c r="A132" s="42"/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</row>
    <row r="133">
      <c r="A133" s="42"/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</row>
    <row r="134">
      <c r="A134" s="42"/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</row>
    <row r="135">
      <c r="A135" s="42"/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</row>
    <row r="136">
      <c r="A136" s="42"/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</row>
    <row r="137">
      <c r="A137" s="42"/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</row>
    <row r="138">
      <c r="A138" s="42"/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</row>
    <row r="139">
      <c r="A139" s="42"/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</row>
    <row r="140">
      <c r="A140" s="42"/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</row>
    <row r="141">
      <c r="A141" s="42"/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</row>
    <row r="142">
      <c r="A142" s="42"/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</row>
    <row r="143">
      <c r="A143" s="42"/>
      <c r="B143" s="42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</row>
    <row r="144">
      <c r="A144" s="42"/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</row>
    <row r="145">
      <c r="A145" s="42"/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</row>
    <row r="146">
      <c r="A146" s="42"/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</row>
    <row r="147">
      <c r="A147" s="42"/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</row>
    <row r="148">
      <c r="A148" s="42"/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</row>
    <row r="149">
      <c r="A149" s="42"/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</row>
    <row r="150">
      <c r="A150" s="42"/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</row>
    <row r="151">
      <c r="A151" s="42"/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</row>
    <row r="152">
      <c r="A152" s="42"/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</row>
    <row r="153">
      <c r="A153" s="42"/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</row>
    <row r="154">
      <c r="A154" s="42"/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</row>
    <row r="155">
      <c r="A155" s="42"/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</row>
    <row r="156">
      <c r="A156" s="42"/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</row>
    <row r="157">
      <c r="A157" s="42"/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</row>
    <row r="158">
      <c r="A158" s="42"/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</row>
    <row r="159">
      <c r="A159" s="42"/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</row>
    <row r="160">
      <c r="A160" s="42"/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</row>
    <row r="161">
      <c r="A161" s="42"/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</row>
    <row r="162">
      <c r="A162" s="42"/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</row>
    <row r="163">
      <c r="A163" s="42"/>
      <c r="B163" s="42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</row>
    <row r="164">
      <c r="A164" s="42"/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</row>
    <row r="165">
      <c r="A165" s="42"/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</row>
    <row r="166">
      <c r="A166" s="42"/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</row>
    <row r="167">
      <c r="A167" s="42"/>
      <c r="B167" s="42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</row>
    <row r="168">
      <c r="A168" s="42"/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</row>
    <row r="169">
      <c r="A169" s="42"/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</row>
    <row r="170">
      <c r="A170" s="42"/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</row>
    <row r="171">
      <c r="A171" s="42"/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</row>
    <row r="172">
      <c r="A172" s="42"/>
      <c r="B172" s="42"/>
      <c r="C172" s="42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</row>
    <row r="173">
      <c r="A173" s="42"/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</row>
    <row r="174">
      <c r="A174" s="42"/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</row>
    <row r="175">
      <c r="A175" s="42"/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</row>
    <row r="176">
      <c r="A176" s="42"/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</row>
    <row r="177">
      <c r="A177" s="42"/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</row>
    <row r="178">
      <c r="A178" s="42"/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</row>
    <row r="179">
      <c r="A179" s="42"/>
      <c r="B179" s="42"/>
      <c r="C179" s="42"/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</row>
    <row r="180">
      <c r="A180" s="42"/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</row>
    <row r="181">
      <c r="A181" s="42"/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</row>
    <row r="182">
      <c r="A182" s="42"/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</row>
    <row r="183">
      <c r="A183" s="42"/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</row>
    <row r="184">
      <c r="A184" s="42"/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</row>
    <row r="185">
      <c r="A185" s="42"/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</row>
    <row r="186">
      <c r="A186" s="42"/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</row>
    <row r="187">
      <c r="A187" s="42"/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</row>
    <row r="188">
      <c r="A188" s="42"/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</row>
    <row r="189">
      <c r="A189" s="42"/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</row>
    <row r="190">
      <c r="A190" s="42"/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</row>
    <row r="191">
      <c r="A191" s="42"/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</row>
    <row r="192">
      <c r="A192" s="42"/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</row>
    <row r="193">
      <c r="A193" s="42"/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</row>
    <row r="194">
      <c r="A194" s="42"/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</row>
    <row r="195">
      <c r="A195" s="42"/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</row>
    <row r="196">
      <c r="A196" s="42"/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</row>
    <row r="197">
      <c r="A197" s="42"/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</row>
    <row r="198">
      <c r="A198" s="42"/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</row>
    <row r="199">
      <c r="A199" s="42"/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</row>
    <row r="200">
      <c r="A200" s="42"/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</row>
    <row r="201">
      <c r="A201" s="42"/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</row>
    <row r="202">
      <c r="A202" s="42"/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</row>
    <row r="203">
      <c r="A203" s="42"/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</row>
    <row r="204">
      <c r="A204" s="42"/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</row>
    <row r="205">
      <c r="A205" s="42"/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</row>
    <row r="206">
      <c r="A206" s="42"/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</row>
    <row r="207">
      <c r="A207" s="42"/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</row>
    <row r="208">
      <c r="A208" s="42"/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</row>
    <row r="209">
      <c r="A209" s="42"/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</row>
    <row r="210">
      <c r="A210" s="42"/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</row>
    <row r="211">
      <c r="A211" s="42"/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</row>
    <row r="212">
      <c r="A212" s="42"/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</row>
    <row r="213">
      <c r="A213" s="42"/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</row>
    <row r="214">
      <c r="A214" s="42"/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</row>
    <row r="215">
      <c r="A215" s="42"/>
      <c r="B215" s="42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</row>
    <row r="216">
      <c r="A216" s="42"/>
      <c r="B216" s="42"/>
      <c r="C216" s="42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</row>
    <row r="217">
      <c r="A217" s="42"/>
      <c r="B217" s="42"/>
      <c r="C217" s="42"/>
      <c r="D217" s="42"/>
      <c r="E217" s="42"/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</row>
    <row r="218">
      <c r="A218" s="42"/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</row>
    <row r="219">
      <c r="A219" s="42"/>
      <c r="B219" s="42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</row>
    <row r="220">
      <c r="A220" s="42"/>
      <c r="B220" s="42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</row>
    <row r="221">
      <c r="A221" s="42"/>
      <c r="B221" s="42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</row>
    <row r="222">
      <c r="A222" s="42"/>
      <c r="B222" s="42"/>
      <c r="C222" s="42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</row>
    <row r="223">
      <c r="A223" s="42"/>
      <c r="B223" s="42"/>
      <c r="C223" s="42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</row>
    <row r="224">
      <c r="A224" s="42"/>
      <c r="B224" s="42"/>
      <c r="C224" s="42"/>
      <c r="D224" s="42"/>
      <c r="E224" s="42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</row>
    <row r="225">
      <c r="A225" s="42"/>
      <c r="B225" s="42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</row>
    <row r="226">
      <c r="A226" s="42"/>
      <c r="B226" s="42"/>
      <c r="C226" s="42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</row>
    <row r="227">
      <c r="A227" s="42"/>
      <c r="B227" s="42"/>
      <c r="C227" s="42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</row>
    <row r="228">
      <c r="A228" s="42"/>
      <c r="B228" s="42"/>
      <c r="C228" s="42"/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</row>
    <row r="229">
      <c r="A229" s="42"/>
      <c r="B229" s="42"/>
      <c r="C229" s="42"/>
      <c r="D229" s="42"/>
      <c r="E229" s="42"/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</row>
    <row r="230">
      <c r="A230" s="42"/>
      <c r="B230" s="42"/>
      <c r="C230" s="42"/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</row>
    <row r="231">
      <c r="A231" s="42"/>
      <c r="B231" s="42"/>
      <c r="C231" s="42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</row>
    <row r="232">
      <c r="A232" s="42"/>
      <c r="B232" s="42"/>
      <c r="C232" s="42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</row>
    <row r="233">
      <c r="A233" s="42"/>
      <c r="B233" s="42"/>
      <c r="C233" s="42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</row>
    <row r="234">
      <c r="A234" s="42"/>
      <c r="B234" s="42"/>
      <c r="C234" s="42"/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</row>
    <row r="235">
      <c r="A235" s="42"/>
      <c r="B235" s="42"/>
      <c r="C235" s="42"/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</row>
    <row r="236">
      <c r="A236" s="42"/>
      <c r="B236" s="42"/>
      <c r="C236" s="42"/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</row>
    <row r="237">
      <c r="A237" s="42"/>
      <c r="B237" s="42"/>
      <c r="C237" s="42"/>
      <c r="D237" s="42"/>
      <c r="E237" s="42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</row>
    <row r="238">
      <c r="A238" s="42"/>
      <c r="B238" s="42"/>
      <c r="C238" s="42"/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</row>
    <row r="239">
      <c r="A239" s="42"/>
      <c r="B239" s="42"/>
      <c r="C239" s="42"/>
      <c r="D239" s="42"/>
      <c r="E239" s="42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</row>
    <row r="240">
      <c r="A240" s="42"/>
      <c r="B240" s="42"/>
      <c r="C240" s="42"/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</row>
    <row r="241">
      <c r="A241" s="42"/>
      <c r="B241" s="42"/>
      <c r="C241" s="42"/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</row>
    <row r="242">
      <c r="A242" s="42"/>
      <c r="B242" s="42"/>
      <c r="C242" s="42"/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</row>
    <row r="243">
      <c r="A243" s="42"/>
      <c r="B243" s="42"/>
      <c r="C243" s="42"/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</row>
    <row r="244">
      <c r="A244" s="42"/>
      <c r="B244" s="42"/>
      <c r="C244" s="42"/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</row>
    <row r="245">
      <c r="A245" s="42"/>
      <c r="B245" s="42"/>
      <c r="C245" s="42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</row>
    <row r="246">
      <c r="A246" s="42"/>
      <c r="B246" s="42"/>
      <c r="C246" s="42"/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</row>
    <row r="247">
      <c r="A247" s="42"/>
      <c r="B247" s="42"/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</row>
    <row r="248">
      <c r="A248" s="42"/>
      <c r="B248" s="42"/>
      <c r="C248" s="42"/>
      <c r="D248" s="42"/>
      <c r="E248" s="42"/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2"/>
      <c r="T248" s="42"/>
      <c r="U248" s="42"/>
      <c r="V248" s="42"/>
      <c r="W248" s="42"/>
      <c r="X248" s="42"/>
      <c r="Y248" s="42"/>
      <c r="Z248" s="42"/>
    </row>
    <row r="249">
      <c r="A249" s="42"/>
      <c r="B249" s="42"/>
      <c r="C249" s="42"/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</row>
    <row r="250">
      <c r="A250" s="42"/>
      <c r="B250" s="42"/>
      <c r="C250" s="42"/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</row>
  </sheetData>
  <mergeCells count="2">
    <mergeCell ref="A1:H1"/>
    <mergeCell ref="A2:H2"/>
  </mergeCells>
  <conditionalFormatting sqref="E15:E24">
    <cfRule type="containsText" dxfId="0" priority="1" operator="containsText" text="未完了"/>
    <cfRule type="containsText" dxfId="1" priority="2" operator="containsText" text="完了"/>
  </conditionalFormatting>
  <dataValidations count="4">
    <dataValidation allowBlank="false" error="新しい選択肢が必要な場合は、「設定」シートの該当リストに追加してください。" errorStyle="warning" errorTitle="プルダウンから選択してください" showErrorMessage="true" sqref="B6"/>
    <dataValidation allowBlank="false" error="新しい選択肢が必要な場合は、「設定」シートの該当リストに追加してください。" errorStyle="warning" errorTitle="プルダウンから選択してください" showErrorMessage="true" sqref="B8"/>
    <dataValidation allowBlank="false" error="新しい選択肢が必要な場合は、「設定」シートの該当リストに追加してください。" errorStyle="warning" errorTitle="プルダウンから選択してください" showErrorMessage="true" sqref="B11"/>
    <dataValidation allowBlank="false" error="新しい選択肢が必要な場合は、「設定」シートの該当リストに追加してください。" errorStyle="warning" errorTitle="プルダウンから選択してください" showErrorMessage="true" sqref="E15:E24"/>
  </dataValidations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</worksheet>
</file>

<file path=xl/worksheets/sheet4.xml><?xml version="1.0" encoding="utf-8"?>
<worksheet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sheetFormatPr defaultRowHeight="15"/>
  <cols>
    <col customWidth="true" max="1" min="1" width="18"/>
    <col customWidth="true" max="2" min="2" width="14"/>
    <col customWidth="true" max="3" min="3" width="34"/>
    <col customWidth="true" max="4" min="4" width="18"/>
    <col customWidth="true" max="5" min="5" width="16"/>
    <col customWidth="true" max="6" min="6" width="14"/>
    <col customWidth="true" max="7" min="7" width="34"/>
    <col customWidth="true" max="8" min="8" width="3"/>
    <col customWidth="true" max="14" min="9" width="16"/>
  </cols>
  <sheetData>
    <row r="1" ht="30" customHeight="true">
      <c r="A1" s="5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ht="24" customHeight="true">
      <c r="A2" s="241" t="s">
        <v>172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</row>
    <row r="3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</row>
    <row r="4" ht="28" customHeight="true">
      <c r="A4" s="25" t="s">
        <v>173</v>
      </c>
      <c r="B4" s="26" t="s">
        <v>174</v>
      </c>
      <c r="C4" s="27" t="s">
        <v>4</v>
      </c>
      <c r="D4" s="42"/>
      <c r="E4" s="25" t="s">
        <v>173</v>
      </c>
      <c r="F4" s="26" t="s">
        <v>174</v>
      </c>
      <c r="G4" s="27" t="s">
        <v>4</v>
      </c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</row>
    <row r="5" ht="31" customHeight="true">
      <c r="A5" s="62" t="s">
        <v>175</v>
      </c>
      <c r="B5" s="230" t="n">
        <f>COUNTIF('シフト引継ぎログ'!B5:B204,"&gt;0")</f>
        <v>3</v>
      </c>
      <c r="C5" s="64" t="s">
        <v>176</v>
      </c>
      <c r="D5" s="42"/>
      <c r="E5" s="62" t="s">
        <v>177</v>
      </c>
      <c r="F5" s="238" t="n">
        <f>IFERROR(COUNTIF('シフト引継ぎログ'!S5:S204,"完了")/COUNTIF('シフト引継ぎログ'!B5:B204,"&gt;0"),0)</f>
        <v>0.3333333333333333</v>
      </c>
      <c r="G5" s="64" t="s">
        <v>178</v>
      </c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</row>
    <row r="6" ht="31" customHeight="true">
      <c r="A6" s="65" t="s">
        <v>123</v>
      </c>
      <c r="B6" s="231" t="n">
        <f>COUNTIF('タスク・事象'!K5:K204,"未着手")+COUNTIF('タスク・事象'!K5:K204,"進行中")+COUNTIF('タスク・事象'!K5:K204,"外部ヤード回答待ち")+COUNTIF('タスク・事象'!K5:K204,"延期済み")</f>
        <v>2</v>
      </c>
      <c r="C6" s="67" t="s">
        <v>179</v>
      </c>
      <c r="D6" s="42"/>
      <c r="E6" s="65" t="s">
        <v>180</v>
      </c>
      <c r="F6" s="231" t="n">
        <f>COUNTIF('タスク・事象'!G5:G204,"高")+COUNTIF('タスク・事象'!G5:G204,"緊急")</f>
        <v>1</v>
      </c>
      <c r="G6" s="67" t="s">
        <v>181</v>
      </c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</row>
    <row r="7" ht="31" customHeight="true">
      <c r="A7" s="65" t="s">
        <v>124</v>
      </c>
      <c r="B7" s="232" t="n">
        <f>SUM('現金・決済'!I5:I204)</f>
        <v>-20</v>
      </c>
      <c r="C7" s="67" t="s">
        <v>182</v>
      </c>
      <c r="D7" s="42"/>
      <c r="E7" s="65" t="s">
        <v>183</v>
      </c>
      <c r="F7" s="231" t="n">
        <f>COUNTIFS('在庫・陳列'!M5:M204,"&lt;&gt;0",'在庫・陳列'!M5:M204,"&lt;&gt;")</f>
        <v>1</v>
      </c>
      <c r="G7" s="67" t="s">
        <v>184</v>
      </c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</row>
    <row r="8" ht="31" customHeight="true">
      <c r="A8" s="68" t="s">
        <v>125</v>
      </c>
      <c r="B8" s="233" t="n">
        <f>COUNTIF('セキュリティ・清掃点検'!G5:G204,"異常")+COUNTIF('セキュリティ・清掃点検'!G5:G204,"要フォロー")</f>
        <v>2</v>
      </c>
      <c r="C8" s="70" t="s">
        <v>185</v>
      </c>
      <c r="D8" s="42"/>
      <c r="E8" s="68" t="s">
        <v>186</v>
      </c>
      <c r="F8" s="233" t="n">
        <f>COUNTIF('シフト引継ぎログ'!S5:S204,"確認待ちちち")+COUNTIF('シフト引継ぎログ'!S5:S204,"進行中")</f>
        <v>2</v>
      </c>
      <c r="G8" s="70" t="s">
        <v>187</v>
      </c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</row>
    <row r="9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</row>
    <row r="10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</row>
    <row r="11" ht="28" customHeight="true">
      <c r="A11" s="25" t="s">
        <v>30</v>
      </c>
      <c r="B11" s="27" t="s">
        <v>188</v>
      </c>
      <c r="C11" s="42"/>
      <c r="D11" s="25" t="s">
        <v>31</v>
      </c>
      <c r="E11" s="27" t="s">
        <v>188</v>
      </c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</row>
    <row r="12" ht="22" customHeight="true">
      <c r="A12" s="62" t="s">
        <v>44</v>
      </c>
      <c r="B12" s="64" t="n">
        <f>COUNTIF('シフト引継ぎログ'!S5:S204,"未着手")</f>
        <v>0</v>
      </c>
      <c r="C12" s="42"/>
      <c r="D12" s="62" t="s">
        <v>44</v>
      </c>
      <c r="E12" s="64" t="n">
        <f>COUNTIF('タスク・事象'!K5:K204,"未着手")</f>
        <v>1</v>
      </c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</row>
    <row r="13" ht="22" customHeight="true">
      <c r="A13" s="65" t="s">
        <v>54</v>
      </c>
      <c r="B13" s="67" t="n">
        <f>COUNTIF('シフト引継ぎログ'!S5:S204,"進行中")</f>
        <v>1</v>
      </c>
      <c r="C13" s="42"/>
      <c r="D13" s="65" t="s">
        <v>54</v>
      </c>
      <c r="E13" s="67" t="n">
        <f>COUNTIF('タスク・事象'!K5:K204,"進行中")</f>
        <v>1</v>
      </c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</row>
    <row r="14" ht="22" customHeight="true">
      <c r="A14" s="65" t="s">
        <v>65</v>
      </c>
      <c r="B14" s="67" t="n">
        <f>COUNTIF('シフト引継ぎログ'!S5:S204,"確認待ちちち")</f>
        <v>1</v>
      </c>
      <c r="C14" s="42"/>
      <c r="D14" s="65" t="s">
        <v>66</v>
      </c>
      <c r="E14" s="67" t="n">
        <f>COUNTIF('タスク・事象'!K5:K204,"外部ヤード回答待ち")</f>
        <v>0</v>
      </c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</row>
    <row r="15" ht="22" customHeight="true">
      <c r="A15" s="65" t="s">
        <v>75</v>
      </c>
      <c r="B15" s="67" t="n">
        <f>COUNTIF('シフト引継ぎログ'!S5:S204,"完了")</f>
        <v>1</v>
      </c>
      <c r="C15" s="42"/>
      <c r="D15" s="65" t="s">
        <v>98</v>
      </c>
      <c r="E15" s="67" t="n">
        <f>COUNTIF('タスク・事象'!K5:K204,"延期済み")</f>
        <v>0</v>
      </c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</row>
    <row r="16" ht="22" customHeight="true">
      <c r="A16" s="68" t="s">
        <v>86</v>
      </c>
      <c r="B16" s="70" t="n">
        <f>COUNTIF('シフト引継ぎログ'!S5:S204,"差し戻し")</f>
        <v>0</v>
      </c>
      <c r="C16" s="42"/>
      <c r="D16" s="65" t="s">
        <v>75</v>
      </c>
      <c r="E16" s="67" t="n">
        <f>COUNTIF('タスク・事象'!K5:K204,"完了")</f>
        <v>1</v>
      </c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</row>
    <row r="17" ht="22" customHeight="true">
      <c r="A17" s="42"/>
      <c r="B17" s="42"/>
      <c r="C17" s="42"/>
      <c r="D17" s="68" t="s">
        <v>87</v>
      </c>
      <c r="E17" s="70" t="n">
        <f>COUNTIF('タスク・事象'!K5:K204,"クローズ済み")</f>
        <v>0</v>
      </c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</row>
    <row r="18" ht="22" customHeight="true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</row>
    <row r="19" ht="22" customHeight="true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</row>
    <row r="20" ht="28" customHeight="true">
      <c r="A20" s="25" t="s">
        <v>32</v>
      </c>
      <c r="B20" s="27" t="s">
        <v>188</v>
      </c>
      <c r="C20" s="42"/>
      <c r="D20" s="25" t="s">
        <v>189</v>
      </c>
      <c r="E20" s="27" t="s">
        <v>190</v>
      </c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</row>
    <row r="21" ht="22" customHeight="true">
      <c r="A21" s="62" t="str">
        <v>低</v>
      </c>
      <c r="B21" s="64" t="n">
        <f>COUNTIF('タスク・事象'!G5:G204,"低")+COUNTIF('セキュリティ・清掃点検'!I5:I204,"低")+COUNTIF('在庫・陳列'!N5:N204,"低")</f>
        <v>4</v>
      </c>
      <c r="C21" s="42"/>
      <c r="D21" s="62" t="s">
        <v>191</v>
      </c>
      <c r="E21" s="64" t="n">
        <f>COUNTIFS('現金・決済'!I5:I204,"&lt;&gt;0",'現金・決済'!I5:I204,"&lt;&gt;")</f>
        <v>1</v>
      </c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</row>
    <row r="22" ht="22" customHeight="true">
      <c r="A22" s="65" t="str">
        <v>中</v>
      </c>
      <c r="B22" s="67" t="n">
        <f>COUNTIF('タスク・事象'!G5:G204,"中")+COUNTIF('セキュリティ・清掃点検'!I5:I204,"中")+COUNTIF('在庫・陳列'!N5:N204,"中")</f>
        <v>4</v>
      </c>
      <c r="C22" s="42"/>
      <c r="D22" s="65" t="s">
        <v>142</v>
      </c>
      <c r="E22" s="67" t="n">
        <f>COUNTIFS('在庫・陳列'!M5:M204,"&lt;&gt;0",'在庫・陳列'!M5:M204,"&lt;&gt;")</f>
        <v>1</v>
      </c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</row>
    <row r="23" ht="22" customHeight="true">
      <c r="A23" s="65" t="str">
        <v>高</v>
      </c>
      <c r="B23" s="67" t="n">
        <f>COUNTIF('タスク・事象'!G5:G204,"高")+COUNTIF('セキュリティ・清掃点検'!I5:I204,"高")+COUNTIF('在庫・陳列'!N5:N204,"高")</f>
        <v>3</v>
      </c>
      <c r="C23" s="42"/>
      <c r="D23" s="65" t="s">
        <v>192</v>
      </c>
      <c r="E23" s="67" t="n">
        <f>COUNTIF('タスク・事象'!K5:K204,"未着手")+COUNTIF('タスク・事象'!K5:K204,"進行中")+COUNTIF('タスク・事象'!K5:K204,"外部ヤード回答待ち")+COUNTIF('タスク・事象'!K5:K204,"延期済み")</f>
        <v>2</v>
      </c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 ht="22" customHeight="true">
      <c r="A24" s="68" t="s">
        <v>76</v>
      </c>
      <c r="B24" s="70" t="n">
        <f>COUNTIF('タスク・事象'!G5:G204,"緊急")+COUNTIF('セキュリティ・清掃点検'!I5:I204,"緊急")+COUNTIF('在庫・陳列'!N5:N204,"緊急")</f>
        <v>0</v>
      </c>
      <c r="C24" s="42"/>
      <c r="D24" s="68" t="s">
        <v>193</v>
      </c>
      <c r="E24" s="70" t="n">
        <f>COUNTIF('セキュリティ・清掃点検'!G5:G204,"異常")+COUNTIF('セキュリティ・清掃点検'!G5:G204,"要フォロー")</f>
        <v>2</v>
      </c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</row>
    <row r="25" ht="22" customHeight="true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</row>
    <row r="26" ht="22" customHeight="true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</row>
    <row r="27" ht="22" customHeight="true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</row>
    <row r="28" ht="28" customHeight="true">
      <c r="A28" s="25" t="s">
        <v>28</v>
      </c>
      <c r="B28" s="26" t="s">
        <v>194</v>
      </c>
      <c r="C28" s="27" t="s">
        <v>195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</row>
    <row r="29" ht="22" customHeight="true">
      <c r="A29" s="62" t="s">
        <v>42</v>
      </c>
      <c r="B29" s="63" t="n">
        <f>COUNTIF('シフト引継ぎログ'!C5:C204,A29)</f>
        <v>2</v>
      </c>
      <c r="C29" s="64" t="n">
        <f>COUNTIF('タスク・事象'!B5:B204,A29)</f>
        <v>2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</row>
    <row r="30" ht="22" customHeight="true">
      <c r="A30" s="65" t="s">
        <v>52</v>
      </c>
      <c r="B30" s="66" t="n">
        <f>COUNTIF('シフト引継ぎログ'!C5:C204,A30)</f>
        <v>1</v>
      </c>
      <c r="C30" s="67" t="n">
        <f>COUNTIF('タスク・事象'!B5:B204,A30)</f>
        <v>1</v>
      </c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</row>
    <row r="31" ht="22" customHeight="true">
      <c r="A31" s="65" t="s">
        <v>63</v>
      </c>
      <c r="B31" s="66" t="n">
        <f>COUNTIF('シフト引継ぎログ'!C5:C204,A31)</f>
        <v>0</v>
      </c>
      <c r="C31" s="67" t="n">
        <f>COUNTIF('タスク・事象'!B5:B204,A31)</f>
        <v>0</v>
      </c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</row>
    <row r="32" ht="22" customHeight="true">
      <c r="A32" s="65" t="s">
        <v>73</v>
      </c>
      <c r="B32" s="66" t="n">
        <f>COUNTIF('シフト引継ぎログ'!C5:C204,A32)</f>
        <v>0</v>
      </c>
      <c r="C32" s="67" t="n">
        <f>COUNTIF('タスク・事象'!B5:B204,A32)</f>
        <v>0</v>
      </c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</row>
    <row r="33" ht="22" customHeight="true">
      <c r="A33" s="68" t="s">
        <v>84</v>
      </c>
      <c r="B33" s="69" t="n">
        <f>COUNTIF('シフト引継ぎログ'!C5:C204,A33)</f>
        <v>0</v>
      </c>
      <c r="C33" s="70" t="n">
        <f>COUNTIF('タスク・事象'!B5:B204,A33)</f>
        <v>0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</row>
    <row r="34">
      <c r="A34" s="42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</row>
    <row r="35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</row>
    <row r="36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</row>
    <row r="37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</row>
    <row r="38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</row>
    <row r="39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</row>
    <row r="40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</row>
    <row r="41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</row>
    <row r="42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</row>
    <row r="43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</row>
    <row r="44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</row>
    <row r="4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</row>
    <row r="46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</row>
    <row r="47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</row>
    <row r="48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</row>
    <row r="49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</row>
    <row r="50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</row>
    <row r="51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</row>
    <row r="52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</row>
    <row r="53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</row>
    <row r="54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</row>
    <row r="5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</row>
    <row r="56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</row>
    <row r="57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</row>
    <row r="58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</row>
    <row r="59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</row>
    <row r="60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</row>
    <row r="61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</row>
    <row r="62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</row>
    <row r="63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</row>
    <row r="64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</row>
    <row r="6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</row>
    <row r="66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</row>
    <row r="67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</row>
    <row r="68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</row>
    <row r="69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</row>
    <row r="70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</row>
    <row r="71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</row>
    <row r="72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</row>
    <row r="73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</row>
    <row r="74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</row>
    <row r="7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</row>
    <row r="76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</row>
    <row r="77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</row>
    <row r="78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</row>
    <row r="79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</row>
    <row r="80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</row>
    <row r="81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</row>
    <row r="82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</row>
    <row r="83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</row>
    <row r="84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</row>
    <row r="8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</row>
    <row r="86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</row>
    <row r="87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</row>
    <row r="88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</row>
    <row r="89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</row>
    <row r="90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</row>
    <row r="91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</row>
    <row r="92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</row>
    <row r="93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</row>
    <row r="94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</row>
    <row r="9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</row>
    <row r="96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</row>
    <row r="97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</row>
    <row r="98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</row>
    <row r="99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</row>
    <row r="100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</row>
    <row r="101">
      <c r="A101" s="42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</row>
    <row r="102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</row>
    <row r="103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</row>
    <row r="104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</row>
    <row r="105">
      <c r="A105" s="42"/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</row>
    <row r="106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</row>
    <row r="107">
      <c r="A107" s="42"/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</row>
    <row r="108">
      <c r="A108" s="42"/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</row>
    <row r="109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</row>
    <row r="110">
      <c r="A110" s="42"/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</row>
    <row r="111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</row>
    <row r="112">
      <c r="A112" s="42"/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</row>
    <row r="113">
      <c r="A113" s="42"/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</row>
    <row r="114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</row>
    <row r="115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</row>
    <row r="116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</row>
    <row r="117">
      <c r="A117" s="42"/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</row>
    <row r="118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</row>
    <row r="119">
      <c r="A119" s="42"/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</row>
    <row r="120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</row>
    <row r="121">
      <c r="A121" s="42"/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</row>
    <row r="122">
      <c r="A122" s="42"/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</row>
    <row r="123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</row>
    <row r="124">
      <c r="A124" s="42"/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</row>
    <row r="125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</row>
    <row r="126">
      <c r="A126" s="42"/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</row>
    <row r="127">
      <c r="A127" s="42"/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</row>
    <row r="128">
      <c r="A128" s="42"/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</row>
    <row r="129">
      <c r="A129" s="42"/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</row>
    <row r="130">
      <c r="A130" s="42"/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</row>
    <row r="131">
      <c r="A131" s="42"/>
      <c r="B131" s="42"/>
      <c r="C131" s="42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</row>
    <row r="132">
      <c r="A132" s="42"/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</row>
    <row r="133">
      <c r="A133" s="42"/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</row>
    <row r="134">
      <c r="A134" s="42"/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</row>
    <row r="135">
      <c r="A135" s="42"/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</row>
    <row r="136">
      <c r="A136" s="42"/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</row>
    <row r="137">
      <c r="A137" s="42"/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</row>
    <row r="138">
      <c r="A138" s="42"/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</row>
    <row r="139">
      <c r="A139" s="42"/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</row>
    <row r="140">
      <c r="A140" s="42"/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</row>
    <row r="141">
      <c r="A141" s="42"/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</row>
    <row r="142">
      <c r="A142" s="42"/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</row>
    <row r="143">
      <c r="A143" s="42"/>
      <c r="B143" s="42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</row>
    <row r="144">
      <c r="A144" s="42"/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</row>
    <row r="145">
      <c r="A145" s="42"/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</row>
    <row r="146">
      <c r="A146" s="42"/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</row>
    <row r="147">
      <c r="A147" s="42"/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</row>
    <row r="148">
      <c r="A148" s="42"/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</row>
    <row r="149">
      <c r="A149" s="42"/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</row>
    <row r="150">
      <c r="A150" s="42"/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</row>
    <row r="151">
      <c r="A151" s="42"/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</row>
    <row r="152">
      <c r="A152" s="42"/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</row>
    <row r="153">
      <c r="A153" s="42"/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</row>
    <row r="154">
      <c r="A154" s="42"/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</row>
    <row r="155">
      <c r="A155" s="42"/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</row>
    <row r="156">
      <c r="A156" s="42"/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</row>
    <row r="157">
      <c r="A157" s="42"/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</row>
    <row r="158">
      <c r="A158" s="42"/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</row>
    <row r="159">
      <c r="A159" s="42"/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</row>
    <row r="160">
      <c r="A160" s="42"/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</row>
    <row r="161">
      <c r="A161" s="42"/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</row>
    <row r="162">
      <c r="A162" s="42"/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</row>
    <row r="163">
      <c r="A163" s="42"/>
      <c r="B163" s="42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</row>
    <row r="164">
      <c r="A164" s="42"/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</row>
    <row r="165">
      <c r="A165" s="42"/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</row>
    <row r="166">
      <c r="A166" s="42"/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</row>
    <row r="167">
      <c r="A167" s="42"/>
      <c r="B167" s="42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</row>
    <row r="168">
      <c r="A168" s="42"/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</row>
    <row r="169">
      <c r="A169" s="42"/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</row>
    <row r="170">
      <c r="A170" s="42"/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</row>
    <row r="171">
      <c r="A171" s="42"/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</row>
    <row r="172">
      <c r="A172" s="42"/>
      <c r="B172" s="42"/>
      <c r="C172" s="42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</row>
    <row r="173">
      <c r="A173" s="42"/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</row>
    <row r="174">
      <c r="A174" s="42"/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</row>
    <row r="175">
      <c r="A175" s="42"/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</row>
    <row r="176">
      <c r="A176" s="42"/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</row>
    <row r="177">
      <c r="A177" s="42"/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</row>
    <row r="178">
      <c r="A178" s="42"/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</row>
    <row r="179">
      <c r="A179" s="42"/>
      <c r="B179" s="42"/>
      <c r="C179" s="42"/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</row>
    <row r="180">
      <c r="A180" s="42"/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</row>
    <row r="181">
      <c r="A181" s="42"/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</row>
    <row r="182">
      <c r="A182" s="42"/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</row>
    <row r="183">
      <c r="A183" s="42"/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</row>
    <row r="184">
      <c r="A184" s="42"/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</row>
    <row r="185">
      <c r="A185" s="42"/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</row>
    <row r="186">
      <c r="A186" s="42"/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</row>
    <row r="187">
      <c r="A187" s="42"/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</row>
    <row r="188">
      <c r="A188" s="42"/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</row>
    <row r="189">
      <c r="A189" s="42"/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</row>
    <row r="190">
      <c r="A190" s="42"/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</row>
    <row r="191">
      <c r="A191" s="42"/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</row>
    <row r="192">
      <c r="A192" s="42"/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</row>
    <row r="193">
      <c r="A193" s="42"/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</row>
    <row r="194">
      <c r="A194" s="42"/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</row>
    <row r="195">
      <c r="A195" s="42"/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</row>
    <row r="196">
      <c r="A196" s="42"/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</row>
    <row r="197">
      <c r="A197" s="42"/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</row>
    <row r="198">
      <c r="A198" s="42"/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</row>
    <row r="199">
      <c r="A199" s="42"/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</row>
    <row r="200">
      <c r="A200" s="42"/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</row>
    <row r="201">
      <c r="A201" s="42"/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</row>
    <row r="202">
      <c r="A202" s="42"/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</row>
    <row r="203">
      <c r="A203" s="42"/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</row>
    <row r="204">
      <c r="A204" s="42"/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</row>
    <row r="205">
      <c r="A205" s="42"/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</row>
    <row r="206">
      <c r="A206" s="42"/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</row>
    <row r="207">
      <c r="A207" s="42"/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</row>
    <row r="208">
      <c r="A208" s="42"/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</row>
    <row r="209">
      <c r="A209" s="42"/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</row>
    <row r="210">
      <c r="A210" s="42"/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</row>
    <row r="211">
      <c r="A211" s="42"/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</row>
    <row r="212">
      <c r="A212" s="42"/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</row>
    <row r="213">
      <c r="A213" s="42"/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</row>
    <row r="214">
      <c r="A214" s="42"/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</row>
    <row r="215">
      <c r="A215" s="42"/>
      <c r="B215" s="42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</row>
    <row r="216">
      <c r="A216" s="42"/>
      <c r="B216" s="42"/>
      <c r="C216" s="42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</row>
    <row r="217">
      <c r="A217" s="42"/>
      <c r="B217" s="42"/>
      <c r="C217" s="42"/>
      <c r="D217" s="42"/>
      <c r="E217" s="42"/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</row>
    <row r="218">
      <c r="A218" s="42"/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</row>
    <row r="219">
      <c r="A219" s="42"/>
      <c r="B219" s="42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</row>
    <row r="220">
      <c r="A220" s="42"/>
      <c r="B220" s="42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</row>
    <row r="221">
      <c r="A221" s="42"/>
      <c r="B221" s="42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</row>
    <row r="222">
      <c r="A222" s="42"/>
      <c r="B222" s="42"/>
      <c r="C222" s="42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</row>
    <row r="223">
      <c r="A223" s="42"/>
      <c r="B223" s="42"/>
      <c r="C223" s="42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</row>
    <row r="224">
      <c r="A224" s="42"/>
      <c r="B224" s="42"/>
      <c r="C224" s="42"/>
      <c r="D224" s="42"/>
      <c r="E224" s="42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</row>
    <row r="225">
      <c r="A225" s="42"/>
      <c r="B225" s="42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</row>
    <row r="226">
      <c r="A226" s="42"/>
      <c r="B226" s="42"/>
      <c r="C226" s="42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</row>
    <row r="227">
      <c r="A227" s="42"/>
      <c r="B227" s="42"/>
      <c r="C227" s="42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</row>
    <row r="228">
      <c r="A228" s="42"/>
      <c r="B228" s="42"/>
      <c r="C228" s="42"/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</row>
    <row r="229">
      <c r="A229" s="42"/>
      <c r="B229" s="42"/>
      <c r="C229" s="42"/>
      <c r="D229" s="42"/>
      <c r="E229" s="42"/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</row>
    <row r="230">
      <c r="A230" s="42"/>
      <c r="B230" s="42"/>
      <c r="C230" s="42"/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</row>
    <row r="231">
      <c r="A231" s="42"/>
      <c r="B231" s="42"/>
      <c r="C231" s="42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</row>
    <row r="232">
      <c r="A232" s="42"/>
      <c r="B232" s="42"/>
      <c r="C232" s="42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</row>
    <row r="233">
      <c r="A233" s="42"/>
      <c r="B233" s="42"/>
      <c r="C233" s="42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</row>
    <row r="234">
      <c r="A234" s="42"/>
      <c r="B234" s="42"/>
      <c r="C234" s="42"/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</row>
    <row r="235">
      <c r="A235" s="42"/>
      <c r="B235" s="42"/>
      <c r="C235" s="42"/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</row>
    <row r="236">
      <c r="A236" s="42"/>
      <c r="B236" s="42"/>
      <c r="C236" s="42"/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</row>
    <row r="237">
      <c r="A237" s="42"/>
      <c r="B237" s="42"/>
      <c r="C237" s="42"/>
      <c r="D237" s="42"/>
      <c r="E237" s="42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</row>
    <row r="238">
      <c r="A238" s="42"/>
      <c r="B238" s="42"/>
      <c r="C238" s="42"/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</row>
    <row r="239">
      <c r="A239" s="42"/>
      <c r="B239" s="42"/>
      <c r="C239" s="42"/>
      <c r="D239" s="42"/>
      <c r="E239" s="42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</row>
    <row r="240">
      <c r="A240" s="42"/>
      <c r="B240" s="42"/>
      <c r="C240" s="42"/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</row>
    <row r="241">
      <c r="A241" s="42"/>
      <c r="B241" s="42"/>
      <c r="C241" s="42"/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</row>
    <row r="242">
      <c r="A242" s="42"/>
      <c r="B242" s="42"/>
      <c r="C242" s="42"/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</row>
    <row r="243">
      <c r="A243" s="42"/>
      <c r="B243" s="42"/>
      <c r="C243" s="42"/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</row>
    <row r="244">
      <c r="A244" s="42"/>
      <c r="B244" s="42"/>
      <c r="C244" s="42"/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</row>
    <row r="245">
      <c r="A245" s="42"/>
      <c r="B245" s="42"/>
      <c r="C245" s="42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</row>
    <row r="246">
      <c r="A246" s="42"/>
      <c r="B246" s="42"/>
      <c r="C246" s="42"/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</row>
    <row r="247">
      <c r="A247" s="42"/>
      <c r="B247" s="42"/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</row>
    <row r="248">
      <c r="A248" s="42"/>
      <c r="B248" s="42"/>
      <c r="C248" s="42"/>
      <c r="D248" s="42"/>
      <c r="E248" s="42"/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2"/>
      <c r="T248" s="42"/>
      <c r="U248" s="42"/>
      <c r="V248" s="42"/>
      <c r="W248" s="42"/>
      <c r="X248" s="42"/>
      <c r="Y248" s="42"/>
      <c r="Z248" s="42"/>
    </row>
    <row r="249">
      <c r="A249" s="42"/>
      <c r="B249" s="42"/>
      <c r="C249" s="42"/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</row>
    <row r="250">
      <c r="A250" s="42"/>
      <c r="B250" s="42"/>
      <c r="C250" s="42"/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</row>
  </sheetData>
  <mergeCells count="2">
    <mergeCell ref="A1:N1"/>
    <mergeCell ref="A2:N2"/>
  </mergeCells>
  <conditionalFormatting sqref="A11:B16">
    <cfRule type="dataBar" priority="1">
      <dataBar>
        <cfvo type="min"/>
        <cfvo type="max"/>
        <color rgb="93C5FD"/>
      </dataBar>
      <ignoredErrors>
        <ignoredError sqref="A1:XFD1048576" evalError="1" twoDigitTextYear="1" numberStoredAsText="1" formula="1" formulaRange="1" unlockedFormula="1" emptyCellReference="1" listDataValidation="1" calculatedColumn="1"/>
      </ignoredErrors>
      <extLst>
        <x:ext xmlns:x14="http://schemas.microsoft.com/office/spreadsheetml/2009/9/main" uri="{B025F937-C7B1-47D3-B67F-A62EFF666E3E}">
          <x14:id>{123659B8-57F2-FC78-E07D-982EA96ABAE7}</x14:id>
        </x:ext>
      </extLst>
    </cfRule>
  </conditionalFormatting>
  <conditionalFormatting sqref="D21:E24">
    <cfRule type="dataBar" priority="2">
      <dataBar>
        <cfvo type="min"/>
        <cfvo type="max"/>
        <color rgb="FBBF24"/>
      </dataBar>
      <extLst>
        <x:ext xmlns:x14="http://schemas.microsoft.com/office/spreadsheetml/2009/9/main" uri="{B025F937-C7B1-47D3-B67F-A62EFF666E3E}">
          <x14:id>{D95BC513-7619-A1C7-E17D-18901618811E}</x14:id>
        </x:ext>
      </extLst>
    </cfRule>
  </conditionalFormatting>
  <pageMargins left="0.7" right="0.7" top="0.75" bottom="0.75" header="0.3" footer="0.3"/>
  <drawing r:id="R7cb59efd555b43d1"/>
  <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123659B8-57F2-FC78-E07D-982EA96ABAE7}">
            <x14:dataBar gradient="1">
              <x14:cfvo type="min"/>
              <x14:cfvo type="max"/>
              <x14:fillColor rgb="93C5FD"/>
            </x14:dataBar>
          </x14:cfRule>
          <xm:sqref>A11:B16</xm:sqref>
        </x14:conditionalFormatting>
        <x14:conditionalFormatting>
          <x14:cfRule type="dataBar" priority="2" id="{D95BC513-7619-A1C7-E17D-18901618811E}">
            <x14:dataBar gradient="1">
              <x14:cfvo type="min"/>
              <x14:cfvo type="max"/>
              <x14:fillColor rgb="FBBF24"/>
            </x14:dataBar>
          </x14:cfRule>
          <xm:sqref>D21:E24</xm:sqref>
        </x14:conditionalFormatting>
      </x14:conditionalFormattings>
    </x:ext>
  </extLst>
</worksheet>
</file>

<file path=xl/worksheets/sheet5.xml><?xml version="1.0" encoding="utf-8"?>
<worksheet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sheetFormatPr defaultRowHeight="15"/>
  <cols>
    <col customWidth="true" max="1" min="1" width="20"/>
    <col customWidth="true" max="2" min="2" width="13"/>
    <col customWidth="true" max="3" min="3" width="16"/>
    <col customWidth="true" max="4" min="4" width="18"/>
    <col customWidth="true" max="9" min="5" width="12"/>
    <col customWidth="true" max="10" min="10" width="14"/>
    <col customWidth="true" max="12" min="11" width="10"/>
    <col customWidth="true" max="13" min="13" width="14"/>
    <col customWidth="true" max="15" min="14" width="12"/>
    <col customWidth="true" max="16" min="16" width="14"/>
    <col customWidth="true" max="18" min="17" width="12"/>
    <col customWidth="true" max="19" min="19" width="14"/>
    <col customWidth="true" max="21" min="20" width="12"/>
    <col customWidth="true" max="22" min="22" width="36"/>
  </cols>
  <sheetData>
    <row r="1" ht="30" customHeight="true">
      <c r="A1" s="5" t="s">
        <v>196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42"/>
      <c r="X1" s="42"/>
      <c r="Y1" s="42"/>
      <c r="Z1" s="42"/>
    </row>
    <row r="2" ht="24" customHeight="true">
      <c r="A2" s="241" t="s">
        <v>197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42"/>
      <c r="X2" s="42"/>
      <c r="Y2" s="42"/>
      <c r="Z2" s="42"/>
    </row>
    <row r="3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</row>
    <row r="4" ht="28" customHeight="true">
      <c r="A4" s="25" t="s">
        <v>198</v>
      </c>
      <c r="B4" s="26" t="s">
        <v>199</v>
      </c>
      <c r="C4" s="26" t="s">
        <v>28</v>
      </c>
      <c r="D4" s="26" t="s">
        <v>200</v>
      </c>
      <c r="E4" s="26" t="s">
        <v>29</v>
      </c>
      <c r="F4" s="26" t="s">
        <v>201</v>
      </c>
      <c r="G4" s="26" t="s">
        <v>202</v>
      </c>
      <c r="H4" s="26" t="s">
        <v>127</v>
      </c>
      <c r="I4" s="26" t="s">
        <v>128</v>
      </c>
      <c r="J4" s="26" t="s">
        <v>203</v>
      </c>
      <c r="K4" s="26" t="s">
        <v>204</v>
      </c>
      <c r="L4" s="26" t="s">
        <v>205</v>
      </c>
      <c r="M4" s="26" t="s">
        <v>206</v>
      </c>
      <c r="N4" s="26" t="s">
        <v>77</v>
      </c>
      <c r="O4" s="26" t="s">
        <v>207</v>
      </c>
      <c r="P4" s="26" t="s">
        <v>208</v>
      </c>
      <c r="Q4" s="26" t="s">
        <v>209</v>
      </c>
      <c r="R4" s="26" t="s">
        <v>125</v>
      </c>
      <c r="S4" s="26" t="s">
        <v>30</v>
      </c>
      <c r="T4" s="26" t="s">
        <v>210</v>
      </c>
      <c r="U4" s="26" t="s">
        <v>211</v>
      </c>
      <c r="V4" s="27" t="s">
        <v>135</v>
      </c>
      <c r="W4" s="42"/>
      <c r="X4" s="42"/>
      <c r="Y4" s="42"/>
      <c r="Z4" s="42"/>
    </row>
    <row r="5" ht="21" customHeight="true">
      <c r="A5" s="62" t="str">
        <f>IF(B5="","",TEXT(B5,"yyyymmdd")&amp;"-"&amp;LEFT(C5,2)&amp;"-"&amp;LEFT(E5,1)&amp;"-"&amp;TEXT(ROW()-4,"000"))</f>
        <v>20260424-渋谷-早番-001</v>
      </c>
      <c r="B5" s="150" t="n">
        <v>46136</v>
      </c>
      <c r="C5" s="63" t="s">
        <v>42</v>
      </c>
      <c r="D5" s="63" t="s">
        <v>40</v>
      </c>
      <c r="E5" s="63" t="s">
        <v>43</v>
      </c>
      <c r="F5" s="63" t="str">
        <v>09:00</v>
      </c>
      <c r="G5" s="63" t="str">
        <v>15:00</v>
      </c>
      <c r="H5" s="63" t="s">
        <v>212</v>
      </c>
      <c r="I5" s="63" t="s">
        <v>213</v>
      </c>
      <c r="J5" s="154" t="n">
        <v>18500</v>
      </c>
      <c r="K5" s="63" t="n">
        <v>145</v>
      </c>
      <c r="L5" s="63" t="n">
        <v>310</v>
      </c>
      <c r="M5" s="160" t="n">
        <v>620</v>
      </c>
      <c r="N5" s="160" t="n">
        <v>0</v>
      </c>
      <c r="O5" s="63" t="n">
        <v>2</v>
      </c>
      <c r="P5" s="63" t="n">
        <v>3</v>
      </c>
      <c r="Q5" s="63" t="n">
        <v>1</v>
      </c>
      <c r="R5" s="63" t="n">
        <v>0</v>
      </c>
      <c r="S5" s="63" t="s">
        <v>65</v>
      </c>
      <c r="T5" s="63" t="str">
        <v>高</v>
      </c>
      <c r="U5" s="63" t="s">
        <v>214</v>
      </c>
      <c r="V5" s="64" t="s">
        <v>215</v>
      </c>
      <c r="W5" s="42"/>
      <c r="X5" s="42"/>
      <c r="Y5" s="42"/>
      <c r="Z5" s="42"/>
    </row>
    <row r="6" ht="21" customHeight="true">
      <c r="A6" s="65" t="str">
        <f>IF(B6="","",TEXT(B6,"yyyymmdd")&amp;"-"&amp;LEFT(C6,2)&amp;"-"&amp;LEFT(E6,1)&amp;"-"&amp;TEXT(ROW()-4,"000"))</f>
        <v>20260424-渋谷-遅番-002</v>
      </c>
      <c r="B6" s="151" t="n">
        <v>46136</v>
      </c>
      <c r="C6" s="66" t="s">
        <v>42</v>
      </c>
      <c r="D6" s="66" t="s">
        <v>40</v>
      </c>
      <c r="E6" s="66" t="s">
        <v>64</v>
      </c>
      <c r="F6" s="66" t="str">
        <v>15:00</v>
      </c>
      <c r="G6" s="66" t="str">
        <v>22:00</v>
      </c>
      <c r="H6" s="66" t="s">
        <v>213</v>
      </c>
      <c r="I6" s="66" t="s">
        <v>216</v>
      </c>
      <c r="J6" s="155" t="n">
        <v>22800</v>
      </c>
      <c r="K6" s="66" t="n">
        <v>172</v>
      </c>
      <c r="L6" s="66" t="n">
        <v>388</v>
      </c>
      <c r="M6" s="161" t="n">
        <v>350</v>
      </c>
      <c r="N6" s="161" t="n">
        <v>-20</v>
      </c>
      <c r="O6" s="66" t="n">
        <v>0</v>
      </c>
      <c r="P6" s="66" t="n">
        <v>1</v>
      </c>
      <c r="Q6" s="66" t="n">
        <v>0</v>
      </c>
      <c r="R6" s="66" t="n">
        <v>1</v>
      </c>
      <c r="S6" s="66" t="s">
        <v>54</v>
      </c>
      <c r="T6" s="66" t="str">
        <v>中</v>
      </c>
      <c r="U6" s="66" t="s">
        <v>214</v>
      </c>
      <c r="V6" s="67" t="s">
        <v>217</v>
      </c>
      <c r="W6" s="42"/>
      <c r="X6" s="42"/>
      <c r="Y6" s="42"/>
      <c r="Z6" s="42"/>
    </row>
    <row r="7" ht="21" customHeight="true">
      <c r="A7" s="65" t="str">
        <f>IF(B7="","",TEXT(B7,"yyyymmdd")&amp;"-"&amp;LEFT(C7,2)&amp;"-"&amp;LEFT(E7,1)&amp;"-"&amp;TEXT(ROW()-4,"000"))</f>
        <v>20260423-新宿-早番-003</v>
      </c>
      <c r="B7" s="151" t="n">
        <v>46135</v>
      </c>
      <c r="C7" s="66" t="s">
        <v>52</v>
      </c>
      <c r="D7" s="66" t="s">
        <v>40</v>
      </c>
      <c r="E7" s="66" t="s">
        <v>43</v>
      </c>
      <c r="F7" s="66" t="str">
        <v>08:30</v>
      </c>
      <c r="G7" s="66" t="str">
        <v>14:30</v>
      </c>
      <c r="H7" s="66" t="s">
        <v>218</v>
      </c>
      <c r="I7" s="66" t="s">
        <v>219</v>
      </c>
      <c r="J7" s="155" t="n">
        <v>12600</v>
      </c>
      <c r="K7" s="66" t="n">
        <v>98</v>
      </c>
      <c r="L7" s="66" t="n">
        <v>210</v>
      </c>
      <c r="M7" s="161" t="n">
        <v>0</v>
      </c>
      <c r="N7" s="161" t="n">
        <v>0</v>
      </c>
      <c r="O7" s="66" t="n">
        <v>0</v>
      </c>
      <c r="P7" s="66" t="n">
        <v>0</v>
      </c>
      <c r="Q7" s="66" t="n">
        <v>0</v>
      </c>
      <c r="R7" s="66" t="n">
        <v>0</v>
      </c>
      <c r="S7" s="66" t="s">
        <v>75</v>
      </c>
      <c r="T7" s="66" t="str">
        <v>低</v>
      </c>
      <c r="U7" s="66" t="s">
        <v>220</v>
      </c>
      <c r="V7" s="67" t="s">
        <v>221</v>
      </c>
      <c r="W7" s="42"/>
      <c r="X7" s="42"/>
      <c r="Y7" s="42"/>
      <c r="Z7" s="42"/>
    </row>
  </sheetData>
  <mergeCells count="2">
    <mergeCell ref="A1:V1"/>
    <mergeCell ref="A2:V2"/>
  </mergeCells>
  <conditionalFormatting sqref="S5:S7">
    <cfRule type="containsText" dxfId="2" priority="1" operator="containsText" text="完了"/>
    <cfRule type="containsText" dxfId="3" priority="2" operator="containsText" text="確認待ちちち"/>
    <cfRule type="containsText" dxfId="4" priority="3" operator="containsText" text="差し戻し"/>
  </conditionalFormatting>
  <conditionalFormatting sqref="T5:T7">
    <cfRule type="containsText" dxfId="5" priority="4" operator="containsText" text="緊急"/>
    <cfRule type="containsText" dxfId="6" priority="5" operator="containsText" text="高"/>
  </conditionalFormatting>
  <dataValidations count="4">
    <dataValidation allowBlank="false" error="新しい選択肢が必要な場合は、「設定」シートの該当リストに追加してください。" errorStyle="warning" errorTitle="プルダウンから選択してください" showErrorMessage="true" sqref="C5:C7"/>
    <dataValidation allowBlank="false" error="新しい選択肢が必要な場合は、「設定」シートの該当リストに追加してください。" errorStyle="warning" errorTitle="プルダウンから選択してください" showErrorMessage="true" sqref="E5:E7"/>
    <dataValidation allowBlank="false" error="新しい選択肢が必要な場合は、「設定」シートの該当リストに追加してください。" errorStyle="warning" errorTitle="プルダウンから選択してください" showErrorMessage="true" sqref="S5:S7"/>
    <dataValidation allowBlank="false" error="新しい選択肢が必要な場合は、「設定」シートの該当リストに追加してください。" errorStyle="warning" errorTitle="プルダウンから選択してください" showErrorMessage="true" sqref="T5:T7"/>
  </dataValidations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r:id="Rf3227f1520fe4e55"/>
  </tableParts>
</worksheet>
</file>

<file path=xl/worksheets/sheet6.xml><?xml version="1.0" encoding="utf-8"?>
<worksheet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sheetFormatPr defaultRowHeight="15"/>
  <cols>
    <col customWidth="true" max="1" min="1" width="13"/>
    <col customWidth="true" max="2" min="2" width="16"/>
    <col customWidth="true" max="3" min="3" width="12"/>
    <col customWidth="true" max="4" min="4" width="16"/>
    <col customWidth="true" max="5" min="5" width="12"/>
    <col customWidth="true" max="7" min="6" width="14"/>
    <col customWidth="true" max="8" min="8" width="16"/>
    <col customWidth="true" max="9" min="9" width="12"/>
    <col customWidth="true" max="10" min="10" width="34"/>
    <col customWidth="true" max="11" min="11" width="14"/>
    <col customWidth="true" max="12" min="12" width="12"/>
    <col customWidth="true" max="13" min="13" width="32"/>
  </cols>
  <sheetData>
    <row r="1" ht="30" customHeight="true">
      <c r="A1" s="5" t="s">
        <v>222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ht="24" customHeight="true">
      <c r="A2" s="241" t="s">
        <v>223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</row>
    <row r="3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</row>
    <row r="4" ht="28" customHeight="true">
      <c r="A4" s="25" t="s">
        <v>199</v>
      </c>
      <c r="B4" s="26" t="s">
        <v>28</v>
      </c>
      <c r="C4" s="26" t="s">
        <v>29</v>
      </c>
      <c r="D4" s="26" t="s">
        <v>224</v>
      </c>
      <c r="E4" s="26" t="s">
        <v>127</v>
      </c>
      <c r="F4" s="26" t="s">
        <v>34</v>
      </c>
      <c r="G4" s="26" t="s">
        <v>225</v>
      </c>
      <c r="H4" s="26" t="s">
        <v>226</v>
      </c>
      <c r="I4" s="26" t="s">
        <v>227</v>
      </c>
      <c r="J4" s="26" t="s">
        <v>228</v>
      </c>
      <c r="K4" s="26" t="s">
        <v>229</v>
      </c>
      <c r="L4" s="26" t="s">
        <v>230</v>
      </c>
      <c r="M4" s="27" t="s">
        <v>135</v>
      </c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</row>
    <row r="5" ht="21" customHeight="true">
      <c r="A5" s="166" t="n">
        <v>46136</v>
      </c>
      <c r="B5" s="63" t="s">
        <v>42</v>
      </c>
      <c r="C5" s="63" t="s">
        <v>43</v>
      </c>
      <c r="D5" s="63" t="str">
        <v>POS-01</v>
      </c>
      <c r="E5" s="63" t="s">
        <v>212</v>
      </c>
      <c r="F5" s="63" t="s">
        <v>46</v>
      </c>
      <c r="G5" s="160" t="n">
        <v>5200</v>
      </c>
      <c r="H5" s="160" t="n">
        <v>5200</v>
      </c>
      <c r="I5" s="160" t="n">
        <f>IF(OR(G5="",H5=""),"",H5-G5)</f>
        <v>0</v>
      </c>
      <c r="J5" s="63"/>
      <c r="K5" s="63" t="s">
        <v>75</v>
      </c>
      <c r="L5" s="63" t="s">
        <v>214</v>
      </c>
      <c r="M5" s="64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</row>
    <row r="6" ht="21" customHeight="true">
      <c r="A6" s="167" t="n">
        <v>46136</v>
      </c>
      <c r="B6" s="66" t="s">
        <v>42</v>
      </c>
      <c r="C6" s="66" t="s">
        <v>64</v>
      </c>
      <c r="D6" s="66" t="str">
        <v>POS-01</v>
      </c>
      <c r="E6" s="66" t="s">
        <v>213</v>
      </c>
      <c r="F6" s="66" t="s">
        <v>46</v>
      </c>
      <c r="G6" s="161" t="n">
        <v>6100</v>
      </c>
      <c r="H6" s="161" t="n">
        <v>6080</v>
      </c>
      <c r="I6" s="161" t="n">
        <f>IF(OR(G6="",H6=""),"",H6-G6)</f>
        <v>-20</v>
      </c>
      <c r="J6" s="66" t="s">
        <v>231</v>
      </c>
      <c r="K6" s="66" t="s">
        <v>54</v>
      </c>
      <c r="L6" s="66" t="s">
        <v>214</v>
      </c>
      <c r="M6" s="67" t="s">
        <v>232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</row>
    <row r="7" ht="21" customHeight="true">
      <c r="A7" s="167" t="n">
        <v>46136</v>
      </c>
      <c r="B7" s="66" t="s">
        <v>42</v>
      </c>
      <c r="C7" s="66" t="s">
        <v>64</v>
      </c>
      <c r="D7" s="66" t="str">
        <v>POS-02</v>
      </c>
      <c r="E7" s="66" t="s">
        <v>213</v>
      </c>
      <c r="F7" s="66" t="s">
        <v>68</v>
      </c>
      <c r="G7" s="161" t="n">
        <v>8900</v>
      </c>
      <c r="H7" s="161" t="n">
        <v>8900</v>
      </c>
      <c r="I7" s="161" t="n">
        <f>IF(OR(G7="",H7=""),"",H7-G7)</f>
        <v>0</v>
      </c>
      <c r="J7" s="66"/>
      <c r="K7" s="66" t="s">
        <v>75</v>
      </c>
      <c r="L7" s="66" t="s">
        <v>214</v>
      </c>
      <c r="M7" s="67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</row>
  </sheetData>
  <mergeCells count="2">
    <mergeCell ref="A1:M1"/>
    <mergeCell ref="A2:M2"/>
  </mergeCells>
  <conditionalFormatting sqref="I5:I7">
    <cfRule type="expression" dxfId="7" priority="1">
      <formula>I5&lt;&gt;0</formula>
    </cfRule>
  </conditionalFormatting>
  <dataValidations count="4">
    <dataValidation allowBlank="false" error="新しい選択肢が必要な場合は、「設定」シートの該当リストに追加してください。" errorStyle="warning" errorTitle="プルダウンから選択してください" showErrorMessage="true" sqref="B5:B7"/>
    <dataValidation allowBlank="false" error="新しい選択肢が必要な場合は、「設定」シートの該当リストに追加してください。" errorStyle="warning" errorTitle="プルダウンから選択してください" showErrorMessage="true" sqref="C5:C7"/>
    <dataValidation allowBlank="false" error="新しい選択肢が必要な場合は、「設定」シートの該当リストに追加してください。" errorStyle="warning" errorTitle="プルダウンから選択してください" showErrorMessage="true" sqref="F5:F7"/>
    <dataValidation allowBlank="false" error="新しい選択肢が必要な場合は、「設定」シートの該当リストに追加してください。" errorStyle="warning" errorTitle="プルダウンから選択してください" showErrorMessage="true" sqref="K5:K7"/>
  </dataValidations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r:id="R9c7bf427795f4934"/>
  </tableParts>
</worksheet>
</file>

<file path=xl/worksheets/sheet7.xml><?xml version="1.0" encoding="utf-8"?>
<worksheet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sheetFormatPr defaultRowHeight="15"/>
  <cols>
    <col customWidth="true" max="1" min="1" width="13"/>
    <col customWidth="true" max="3" min="2" width="16"/>
    <col customWidth="true" max="4" min="4" width="24"/>
    <col customWidth="true" max="5" min="5" width="14"/>
    <col customWidth="true" max="6" min="6" width="10"/>
    <col customWidth="true" max="8" min="7" width="12"/>
    <col customWidth="true" max="13" min="9" width="10"/>
    <col customWidth="true" max="14" min="14" width="12"/>
    <col customWidth="true" max="15" min="15" width="24"/>
    <col customWidth="true" max="16" min="16" width="12"/>
    <col customWidth="true" max="17" min="17" width="13"/>
    <col customWidth="true" max="18" min="18" width="14"/>
    <col customWidth="true" max="19" min="19" width="34"/>
  </cols>
  <sheetData>
    <row r="1" ht="30" customHeight="true">
      <c r="A1" s="5" t="s">
        <v>233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42"/>
      <c r="U1" s="42"/>
      <c r="V1" s="42"/>
      <c r="W1" s="42"/>
      <c r="X1" s="42"/>
      <c r="Y1" s="42"/>
      <c r="Z1" s="42"/>
    </row>
    <row r="2" ht="24" customHeight="true">
      <c r="A2" s="241" t="s">
        <v>234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42"/>
      <c r="U2" s="42"/>
      <c r="V2" s="42"/>
      <c r="W2" s="42"/>
      <c r="X2" s="42"/>
      <c r="Y2" s="42"/>
      <c r="Z2" s="42"/>
    </row>
    <row r="3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</row>
    <row r="4" ht="28" customHeight="true">
      <c r="A4" s="25" t="s">
        <v>199</v>
      </c>
      <c r="B4" s="26" t="s">
        <v>28</v>
      </c>
      <c r="C4" s="26" t="s">
        <v>235</v>
      </c>
      <c r="D4" s="26" t="s">
        <v>236</v>
      </c>
      <c r="E4" s="26" t="s">
        <v>237</v>
      </c>
      <c r="F4" s="26" t="s">
        <v>238</v>
      </c>
      <c r="G4" s="26" t="s">
        <v>239</v>
      </c>
      <c r="H4" s="26" t="s">
        <v>240</v>
      </c>
      <c r="I4" s="26" t="s">
        <v>92</v>
      </c>
      <c r="J4" s="26" t="s">
        <v>241</v>
      </c>
      <c r="K4" s="26" t="s">
        <v>242</v>
      </c>
      <c r="L4" s="26" t="s">
        <v>243</v>
      </c>
      <c r="M4" s="26" t="s">
        <v>227</v>
      </c>
      <c r="N4" s="26" t="s">
        <v>244</v>
      </c>
      <c r="O4" s="26" t="s">
        <v>245</v>
      </c>
      <c r="P4" s="26" t="s">
        <v>133</v>
      </c>
      <c r="Q4" s="26" t="s">
        <v>134</v>
      </c>
      <c r="R4" s="26" t="s">
        <v>132</v>
      </c>
      <c r="S4" s="27" t="s">
        <v>135</v>
      </c>
      <c r="T4" s="42"/>
      <c r="U4" s="42"/>
      <c r="V4" s="42"/>
      <c r="W4" s="42"/>
      <c r="X4" s="42"/>
      <c r="Y4" s="42"/>
      <c r="Z4" s="42"/>
    </row>
    <row r="5" ht="21" customHeight="true">
      <c r="A5" s="166" t="n">
        <v>46136</v>
      </c>
      <c r="B5" s="63" t="s">
        <v>42</v>
      </c>
      <c r="C5" s="63" t="s">
        <v>69</v>
      </c>
      <c r="D5" s="63" t="s">
        <v>246</v>
      </c>
      <c r="E5" s="63" t="s">
        <v>102</v>
      </c>
      <c r="F5" s="63" t="n">
        <v>42</v>
      </c>
      <c r="G5" s="63" t="n">
        <v>0</v>
      </c>
      <c r="H5" s="63" t="n">
        <v>8</v>
      </c>
      <c r="I5" s="63" t="n">
        <v>0</v>
      </c>
      <c r="J5" s="63" t="n">
        <v>0</v>
      </c>
      <c r="K5" s="63" t="n">
        <v>34</v>
      </c>
      <c r="L5" s="63" t="n">
        <v>34</v>
      </c>
      <c r="M5" s="63" t="n">
        <f>IF(OR(K5="",L5=""),"",K5-L5)</f>
        <v>0</v>
      </c>
      <c r="N5" s="63" t="str">
        <v>低</v>
      </c>
      <c r="O5" s="63" t="s">
        <v>247</v>
      </c>
      <c r="P5" s="63" t="s">
        <v>212</v>
      </c>
      <c r="Q5" s="150" t="n">
        <v>46136</v>
      </c>
      <c r="R5" s="63" t="s">
        <v>75</v>
      </c>
      <c r="S5" s="64"/>
      <c r="T5" s="42"/>
      <c r="U5" s="42"/>
      <c r="V5" s="42"/>
      <c r="W5" s="42"/>
      <c r="X5" s="42"/>
      <c r="Y5" s="42"/>
      <c r="Z5" s="42"/>
    </row>
    <row r="6" ht="21" customHeight="true">
      <c r="A6" s="167" t="n">
        <v>46136</v>
      </c>
      <c r="B6" s="66" t="s">
        <v>42</v>
      </c>
      <c r="C6" s="66" t="s">
        <v>79</v>
      </c>
      <c r="D6" s="66" t="s">
        <v>248</v>
      </c>
      <c r="E6" s="66" t="s">
        <v>109</v>
      </c>
      <c r="F6" s="66" t="n">
        <v>18</v>
      </c>
      <c r="G6" s="66" t="n">
        <v>0</v>
      </c>
      <c r="H6" s="66" t="n">
        <v>2</v>
      </c>
      <c r="I6" s="66" t="n">
        <v>0</v>
      </c>
      <c r="J6" s="66" t="n">
        <v>1</v>
      </c>
      <c r="K6" s="66" t="n">
        <v>15</v>
      </c>
      <c r="L6" s="66" t="n">
        <v>16</v>
      </c>
      <c r="M6" s="66" t="n">
        <f>IF(OR(K6="",L6=""),"",K6-L6)</f>
        <v>-1</v>
      </c>
      <c r="N6" s="66" t="str">
        <v>高</v>
      </c>
      <c r="O6" s="66" t="s">
        <v>249</v>
      </c>
      <c r="P6" s="66" t="s">
        <v>213</v>
      </c>
      <c r="Q6" s="151" t="n">
        <v>46137</v>
      </c>
      <c r="R6" s="66" t="s">
        <v>54</v>
      </c>
      <c r="S6" s="67" t="s">
        <v>250</v>
      </c>
      <c r="T6" s="42"/>
      <c r="U6" s="42"/>
      <c r="V6" s="42"/>
      <c r="W6" s="42"/>
      <c r="X6" s="42"/>
      <c r="Y6" s="42"/>
      <c r="Z6" s="42"/>
    </row>
    <row r="7" ht="21" customHeight="true">
      <c r="A7" s="167" t="n">
        <v>46136</v>
      </c>
      <c r="B7" s="66" t="s">
        <v>52</v>
      </c>
      <c r="C7" s="66" t="s">
        <v>101</v>
      </c>
      <c r="D7" s="66" t="s">
        <v>251</v>
      </c>
      <c r="E7" s="66" t="s">
        <v>115</v>
      </c>
      <c r="F7" s="66" t="n">
        <v>60</v>
      </c>
      <c r="G7" s="66" t="n">
        <v>20</v>
      </c>
      <c r="H7" s="66" t="n">
        <v>35</v>
      </c>
      <c r="I7" s="66" t="n">
        <v>0</v>
      </c>
      <c r="J7" s="66" t="n">
        <v>0</v>
      </c>
      <c r="K7" s="66" t="n">
        <v>45</v>
      </c>
      <c r="L7" s="66" t="n">
        <v>45</v>
      </c>
      <c r="M7" s="66" t="n">
        <f>IF(OR(K7="",L7=""),"",K7-L7)</f>
        <v>0</v>
      </c>
      <c r="N7" s="66" t="str">
        <v>中</v>
      </c>
      <c r="O7" s="66" t="s">
        <v>252</v>
      </c>
      <c r="P7" s="66" t="s">
        <v>218</v>
      </c>
      <c r="Q7" s="151" t="n">
        <v>46136</v>
      </c>
      <c r="R7" s="66" t="s">
        <v>65</v>
      </c>
      <c r="S7" s="67"/>
      <c r="T7" s="42"/>
      <c r="U7" s="42"/>
      <c r="V7" s="42"/>
      <c r="W7" s="42"/>
      <c r="X7" s="42"/>
      <c r="Y7" s="42"/>
      <c r="Z7" s="42"/>
    </row>
  </sheetData>
  <mergeCells count="2">
    <mergeCell ref="A1:S1"/>
    <mergeCell ref="A2:S2"/>
  </mergeCells>
  <conditionalFormatting sqref="M5:M7">
    <cfRule type="expression" dxfId="8" priority="1">
      <formula>M5&lt;&gt;0</formula>
    </cfRule>
  </conditionalFormatting>
  <conditionalFormatting sqref="N5:N7">
    <cfRule type="containsText" dxfId="9" priority="2" operator="containsText" text="高"/>
    <cfRule type="containsText" dxfId="10" priority="3" operator="containsText" text="緊急"/>
  </conditionalFormatting>
  <dataValidations count="5">
    <dataValidation allowBlank="false" error="新しい選択肢が必要な場合は、「設定」シートの該当リストに追加してください。" errorStyle="warning" errorTitle="プルダウンから選択してください" showErrorMessage="true" sqref="B5:B7"/>
    <dataValidation allowBlank="false" error="新しい選択肢が必要な場合は、「設定」シートの該当リストに追加してください。" errorStyle="warning" errorTitle="プルダウンから選択してください" showErrorMessage="true" sqref="C5:C7"/>
    <dataValidation allowBlank="false" error="新しい選択肢が必要な場合は、「設定」シートの該当リストに追加してください。" errorStyle="warning" errorTitle="プルダウンから選択してください" showErrorMessage="true" sqref="E5:E7"/>
    <dataValidation allowBlank="false" error="新しい選択肢が必要な場合は、「設定」シートの該当リストに追加してください。" errorStyle="warning" errorTitle="プルダウンから選択してください" showErrorMessage="true" sqref="N5:N7"/>
    <dataValidation allowBlank="false" error="新しい選択肢が必要な場合は、「設定」シートの該当リストに追加してください。" errorStyle="warning" errorTitle="プルダウンから選択してください" showErrorMessage="true" sqref="R5:R7"/>
  </dataValidations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r:id="R67d09c50daa64c1d"/>
  </tableParts>
</worksheet>
</file>

<file path=xl/worksheets/sheet8.xml><?xml version="1.0" encoding="utf-8"?>
<worksheet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sheetFormatPr defaultRowHeight="15"/>
  <cols>
    <col customWidth="true" max="1" min="1" width="13"/>
    <col customWidth="true" max="2" min="2" width="16"/>
    <col customWidth="true" max="3" min="3" width="12"/>
    <col customWidth="true" max="4" min="4" width="16"/>
    <col customWidth="true" max="5" min="5" width="38"/>
    <col customWidth="true" max="6" min="6" width="18"/>
    <col customWidth="true" max="7" min="7" width="12"/>
    <col customWidth="true" max="8" min="8" width="16"/>
    <col customWidth="true" max="9" min="9" width="12"/>
    <col customWidth="true" max="10" min="10" width="13"/>
    <col customWidth="true" max="11" min="11" width="14"/>
    <col customWidth="true" max="12" min="12" width="34"/>
    <col customWidth="true" max="13" min="13" width="13"/>
    <col customWidth="true" max="14" min="14" width="12"/>
    <col customWidth="true" max="15" min="15" width="16"/>
    <col customWidth="true" max="16" min="16" width="30"/>
  </cols>
  <sheetData>
    <row r="1" ht="30" customHeight="true">
      <c r="A1" s="5" t="s">
        <v>253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ht="24" customHeight="true">
      <c r="A2" s="241" t="s">
        <v>254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42"/>
      <c r="R2" s="42"/>
      <c r="S2" s="42"/>
      <c r="T2" s="42"/>
      <c r="U2" s="42"/>
      <c r="V2" s="42"/>
      <c r="W2" s="42"/>
      <c r="X2" s="42"/>
      <c r="Y2" s="42"/>
      <c r="Z2" s="42"/>
    </row>
    <row r="3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</row>
    <row r="4" ht="28" customHeight="true">
      <c r="A4" s="25" t="s">
        <v>199</v>
      </c>
      <c r="B4" s="26" t="s">
        <v>28</v>
      </c>
      <c r="C4" s="26" t="s">
        <v>29</v>
      </c>
      <c r="D4" s="26" t="s">
        <v>2</v>
      </c>
      <c r="E4" s="26" t="s">
        <v>255</v>
      </c>
      <c r="F4" s="26" t="s">
        <v>256</v>
      </c>
      <c r="G4" s="26" t="s">
        <v>210</v>
      </c>
      <c r="H4" s="26" t="s">
        <v>257</v>
      </c>
      <c r="I4" s="26" t="s">
        <v>258</v>
      </c>
      <c r="J4" s="26" t="s">
        <v>134</v>
      </c>
      <c r="K4" s="26" t="s">
        <v>132</v>
      </c>
      <c r="L4" s="26" t="s">
        <v>259</v>
      </c>
      <c r="M4" s="26" t="s">
        <v>260</v>
      </c>
      <c r="N4" s="26" t="s">
        <v>261</v>
      </c>
      <c r="O4" s="26" t="s">
        <v>262</v>
      </c>
      <c r="P4" s="27" t="s">
        <v>135</v>
      </c>
      <c r="Q4" s="42"/>
      <c r="R4" s="42"/>
      <c r="S4" s="42"/>
      <c r="T4" s="42"/>
      <c r="U4" s="42"/>
      <c r="V4" s="42"/>
      <c r="W4" s="42"/>
      <c r="X4" s="42"/>
      <c r="Y4" s="42"/>
      <c r="Z4" s="42"/>
    </row>
    <row r="5" ht="21" customHeight="true">
      <c r="A5" s="166" t="n">
        <v>46136</v>
      </c>
      <c r="B5" s="63" t="s">
        <v>42</v>
      </c>
      <c r="C5" s="63" t="s">
        <v>43</v>
      </c>
      <c r="D5" s="63" t="s">
        <v>45</v>
      </c>
      <c r="E5" s="63" t="s">
        <v>263</v>
      </c>
      <c r="F5" s="63" t="s">
        <v>264</v>
      </c>
      <c r="G5" s="63" t="str">
        <v>高</v>
      </c>
      <c r="H5" s="63" t="s">
        <v>265</v>
      </c>
      <c r="I5" s="63" t="s">
        <v>213</v>
      </c>
      <c r="J5" s="150" t="n">
        <v>46137</v>
      </c>
      <c r="K5" s="63" t="s">
        <v>54</v>
      </c>
      <c r="L5" s="63" t="s">
        <v>266</v>
      </c>
      <c r="M5" s="150"/>
      <c r="N5" s="63" t="s">
        <v>48</v>
      </c>
      <c r="O5" s="63" t="s">
        <v>267</v>
      </c>
      <c r="P5" s="64" t="s">
        <v>268</v>
      </c>
      <c r="Q5" s="42"/>
      <c r="R5" s="42"/>
      <c r="S5" s="42"/>
      <c r="T5" s="42"/>
      <c r="U5" s="42"/>
      <c r="V5" s="42"/>
      <c r="W5" s="42"/>
      <c r="X5" s="42"/>
      <c r="Y5" s="42"/>
      <c r="Z5" s="42"/>
    </row>
    <row r="6" ht="21" customHeight="true">
      <c r="A6" s="167" t="n">
        <v>46136</v>
      </c>
      <c r="B6" s="66" t="s">
        <v>42</v>
      </c>
      <c r="C6" s="66" t="s">
        <v>64</v>
      </c>
      <c r="D6" s="66" t="s">
        <v>55</v>
      </c>
      <c r="E6" s="66" t="s">
        <v>269</v>
      </c>
      <c r="F6" s="66" t="s">
        <v>270</v>
      </c>
      <c r="G6" s="66" t="str">
        <v>中</v>
      </c>
      <c r="H6" s="66" t="s">
        <v>271</v>
      </c>
      <c r="I6" s="66" t="s">
        <v>216</v>
      </c>
      <c r="J6" s="151" t="n">
        <v>46136</v>
      </c>
      <c r="K6" s="66" t="s">
        <v>44</v>
      </c>
      <c r="L6" s="66"/>
      <c r="M6" s="151"/>
      <c r="N6" s="66" t="s">
        <v>59</v>
      </c>
      <c r="O6" s="66"/>
      <c r="P6" s="67" t="s">
        <v>272</v>
      </c>
      <c r="Q6" s="42"/>
      <c r="R6" s="42"/>
      <c r="S6" s="42"/>
      <c r="T6" s="42"/>
      <c r="U6" s="42"/>
      <c r="V6" s="42"/>
      <c r="W6" s="42"/>
      <c r="X6" s="42"/>
      <c r="Y6" s="42"/>
      <c r="Z6" s="42"/>
    </row>
    <row r="7" ht="21" customHeight="true">
      <c r="A7" s="167" t="n">
        <v>46135</v>
      </c>
      <c r="B7" s="66" t="s">
        <v>52</v>
      </c>
      <c r="C7" s="66" t="s">
        <v>43</v>
      </c>
      <c r="D7" s="66" t="s">
        <v>117</v>
      </c>
      <c r="E7" s="66" t="s">
        <v>273</v>
      </c>
      <c r="F7" s="66" t="s">
        <v>274</v>
      </c>
      <c r="G7" s="66" t="str">
        <v>中</v>
      </c>
      <c r="H7" s="66" t="s">
        <v>275</v>
      </c>
      <c r="I7" s="66" t="s">
        <v>219</v>
      </c>
      <c r="J7" s="151" t="n">
        <v>46136</v>
      </c>
      <c r="K7" s="66" t="s">
        <v>75</v>
      </c>
      <c r="L7" s="66" t="s">
        <v>276</v>
      </c>
      <c r="M7" s="151" t="n">
        <v>46136</v>
      </c>
      <c r="N7" s="66" t="s">
        <v>59</v>
      </c>
      <c r="O7" s="66"/>
      <c r="P7" s="67"/>
      <c r="Q7" s="42"/>
      <c r="R7" s="42"/>
      <c r="S7" s="42"/>
      <c r="T7" s="42"/>
      <c r="U7" s="42"/>
      <c r="V7" s="42"/>
      <c r="W7" s="42"/>
      <c r="X7" s="42"/>
      <c r="Y7" s="42"/>
      <c r="Z7" s="42"/>
    </row>
  </sheetData>
  <mergeCells count="2">
    <mergeCell ref="A1:P1"/>
    <mergeCell ref="A2:P2"/>
  </mergeCells>
  <conditionalFormatting sqref="G5:G7">
    <cfRule type="containsText" dxfId="11" priority="1" operator="containsText" text="緊急"/>
    <cfRule type="containsText" dxfId="12" priority="2" operator="containsText" text="高"/>
  </conditionalFormatting>
  <conditionalFormatting sqref="K5:K7">
    <cfRule type="containsText" dxfId="13" priority="3" operator="containsText" text="完了"/>
    <cfRule type="containsText" dxfId="14" priority="4" operator="containsText" text="未着手"/>
    <cfRule type="containsText" dxfId="15" priority="5" operator="containsText" text="延期済み"/>
  </conditionalFormatting>
  <dataValidations count="6">
    <dataValidation allowBlank="false" error="新しい選択肢が必要な場合は、「設定」シートの該当リストに追加してください。" errorStyle="warning" errorTitle="プルダウンから選択してください" showErrorMessage="true" sqref="B5:B7"/>
    <dataValidation allowBlank="false" error="新しい選択肢が必要な場合は、「設定」シートの該当リストに追加してください。" errorStyle="warning" errorTitle="プルダウンから選択してください" showErrorMessage="true" sqref="C5:C7"/>
    <dataValidation allowBlank="false" error="新しい選択肢が必要な場合は、「設定」シートの該当リストに追加してください。" errorStyle="warning" errorTitle="プルダウンから選択してください" showErrorMessage="true" sqref="D5:D7"/>
    <dataValidation allowBlank="false" error="新しい選択肢が必要な場合は、「設定」シートの該当リストに追加してください。" errorStyle="warning" errorTitle="プルダウンから選択してください" showErrorMessage="true" sqref="G5:G7"/>
    <dataValidation allowBlank="false" error="新しい選択肢が必要な場合は、「設定」シートの該当リストに追加してください。" errorStyle="warning" errorTitle="プルダウンから選択してください" showErrorMessage="true" sqref="K5:K7"/>
    <dataValidation allowBlank="false" error="新しい選択肢が必要な場合は、「設定」シートの該当リストに追加してください。" errorStyle="warning" errorTitle="プルダウンから選択してください" showErrorMessage="true" sqref="N5:N7"/>
  </dataValidations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r:id="Rad6aab8c973f4a22"/>
  </tableParts>
</worksheet>
</file>

<file path=xl/worksheets/sheet9.xml><?xml version="1.0" encoding="utf-8"?>
<worksheet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sheetFormatPr defaultRowHeight="15"/>
  <cols>
    <col customWidth="true" max="1" min="1" width="13"/>
    <col customWidth="true" max="2" min="2" width="16"/>
    <col customWidth="true" max="3" min="3" width="12"/>
    <col customWidth="true" max="4" min="4" width="16"/>
    <col customWidth="true" max="5" min="5" width="28"/>
    <col customWidth="true" max="6" min="6" width="42"/>
    <col customWidth="true" max="7" min="7" width="14"/>
    <col customWidth="true" max="8" min="8" width="34"/>
    <col customWidth="true" max="10" min="9" width="12"/>
    <col customWidth="true" max="11" min="11" width="13"/>
    <col customWidth="true" max="12" min="12" width="14"/>
    <col customWidth="true" max="13" min="13" width="30"/>
  </cols>
  <sheetData>
    <row r="1" ht="30" customHeight="true">
      <c r="A1" s="5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ht="24" customHeight="true">
      <c r="A2" s="241" t="s">
        <v>278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</row>
    <row r="3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</row>
    <row r="4" ht="28" customHeight="true">
      <c r="A4" s="25" t="s">
        <v>199</v>
      </c>
      <c r="B4" s="26" t="s">
        <v>28</v>
      </c>
      <c r="C4" s="26" t="s">
        <v>29</v>
      </c>
      <c r="D4" s="26" t="s">
        <v>279</v>
      </c>
      <c r="E4" s="26" t="s">
        <v>280</v>
      </c>
      <c r="F4" s="26" t="s">
        <v>281</v>
      </c>
      <c r="G4" s="26" t="s">
        <v>132</v>
      </c>
      <c r="H4" s="26" t="s">
        <v>282</v>
      </c>
      <c r="I4" s="26" t="s">
        <v>283</v>
      </c>
      <c r="J4" s="26" t="s">
        <v>133</v>
      </c>
      <c r="K4" s="26" t="s">
        <v>134</v>
      </c>
      <c r="L4" s="26" t="s">
        <v>284</v>
      </c>
      <c r="M4" s="27" t="s">
        <v>135</v>
      </c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</row>
    <row r="5" ht="21" customHeight="true">
      <c r="A5" s="166" t="n">
        <v>46136</v>
      </c>
      <c r="B5" s="63" t="s">
        <v>42</v>
      </c>
      <c r="C5" s="63" t="s">
        <v>43</v>
      </c>
      <c r="D5" s="63" t="s">
        <v>47</v>
      </c>
      <c r="E5" s="63" t="s">
        <v>285</v>
      </c>
      <c r="F5" s="63" t="s">
        <v>286</v>
      </c>
      <c r="G5" s="63" t="str">
        <v>正常</v>
      </c>
      <c r="H5" s="63"/>
      <c r="I5" s="63" t="str">
        <v>低</v>
      </c>
      <c r="J5" s="63" t="s">
        <v>212</v>
      </c>
      <c r="K5" s="150"/>
      <c r="L5" s="63" t="s">
        <v>91</v>
      </c>
      <c r="M5" s="64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</row>
    <row r="6" ht="21" customHeight="true">
      <c r="A6" s="167" t="n">
        <v>46136</v>
      </c>
      <c r="B6" s="66" t="s">
        <v>42</v>
      </c>
      <c r="C6" s="66" t="s">
        <v>43</v>
      </c>
      <c r="D6" s="66" t="s">
        <v>57</v>
      </c>
      <c r="E6" s="66" t="s">
        <v>287</v>
      </c>
      <c r="F6" s="66" t="s">
        <v>288</v>
      </c>
      <c r="G6" s="66" t="str">
        <v>正常</v>
      </c>
      <c r="H6" s="66"/>
      <c r="I6" s="66" t="str">
        <v>低</v>
      </c>
      <c r="J6" s="66" t="s">
        <v>212</v>
      </c>
      <c r="K6" s="151"/>
      <c r="L6" s="66" t="s">
        <v>91</v>
      </c>
      <c r="M6" s="67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</row>
    <row r="7" ht="21" customHeight="true">
      <c r="A7" s="167" t="n">
        <v>46136</v>
      </c>
      <c r="B7" s="66" t="s">
        <v>42</v>
      </c>
      <c r="C7" s="66" t="s">
        <v>64</v>
      </c>
      <c r="D7" s="66" t="s">
        <v>108</v>
      </c>
      <c r="E7" s="66" t="s">
        <v>289</v>
      </c>
      <c r="F7" s="66" t="s">
        <v>290</v>
      </c>
      <c r="G7" s="66" t="s">
        <v>70</v>
      </c>
      <c r="H7" s="66" t="s">
        <v>291</v>
      </c>
      <c r="I7" s="66" t="str">
        <v>中</v>
      </c>
      <c r="J7" s="66" t="s">
        <v>216</v>
      </c>
      <c r="K7" s="151" t="n">
        <v>46136</v>
      </c>
      <c r="L7" s="66" t="s">
        <v>65</v>
      </c>
      <c r="M7" s="67" t="s">
        <v>292</v>
      </c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</row>
    <row r="8" ht="21" customHeight="true">
      <c r="A8" s="167" t="n">
        <v>46136</v>
      </c>
      <c r="B8" s="66" t="s">
        <v>42</v>
      </c>
      <c r="C8" s="66" t="s">
        <v>64</v>
      </c>
      <c r="D8" s="66" t="s">
        <v>69</v>
      </c>
      <c r="E8" s="66" t="s">
        <v>293</v>
      </c>
      <c r="F8" s="66" t="s">
        <v>294</v>
      </c>
      <c r="G8" s="66" t="str">
        <v>正常</v>
      </c>
      <c r="H8" s="66"/>
      <c r="I8" s="66" t="str">
        <v>低</v>
      </c>
      <c r="J8" s="66" t="s">
        <v>213</v>
      </c>
      <c r="K8" s="151"/>
      <c r="L8" s="66" t="s">
        <v>91</v>
      </c>
      <c r="M8" s="67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</row>
    <row r="9" ht="21" customHeight="true">
      <c r="A9" s="167" t="n">
        <v>46136</v>
      </c>
      <c r="B9" s="66" t="s">
        <v>42</v>
      </c>
      <c r="C9" s="66" t="s">
        <v>64</v>
      </c>
      <c r="D9" s="66" t="s">
        <v>101</v>
      </c>
      <c r="E9" s="66" t="s">
        <v>295</v>
      </c>
      <c r="F9" s="66" t="s">
        <v>296</v>
      </c>
      <c r="G9" s="66" t="s">
        <v>58</v>
      </c>
      <c r="H9" s="66" t="s">
        <v>297</v>
      </c>
      <c r="I9" s="66" t="str">
        <v>高</v>
      </c>
      <c r="J9" s="66" t="s">
        <v>213</v>
      </c>
      <c r="K9" s="151" t="n">
        <v>46136</v>
      </c>
      <c r="L9" s="66" t="s">
        <v>54</v>
      </c>
      <c r="M9" s="67" t="s">
        <v>298</v>
      </c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</row>
  </sheetData>
  <mergeCells count="2">
    <mergeCell ref="A1:M1"/>
    <mergeCell ref="A2:M2"/>
  </mergeCells>
  <conditionalFormatting sqref="G5:G9">
    <cfRule type="containsText" dxfId="16" priority="1" operator="containsText" text="異常"/>
    <cfRule type="containsText" dxfId="17" priority="2" operator="containsText" text="要フォロー"/>
  </conditionalFormatting>
  <conditionalFormatting sqref="I5:I9">
    <cfRule type="containsText" dxfId="18" priority="3" operator="containsText" text="高"/>
  </conditionalFormatting>
  <dataValidations count="6">
    <dataValidation allowBlank="false" error="新しい選択肢が必要な場合は、「設定」シートの該当リストに追加してください。" errorStyle="warning" errorTitle="プルダウンから選択してください" showErrorMessage="true" sqref="B5:B9"/>
    <dataValidation allowBlank="false" error="新しい選択肢が必要な場合は、「設定」シートの該当リストに追加してください。" errorStyle="warning" errorTitle="プルダウンから選択してください" showErrorMessage="true" sqref="C5:C9"/>
    <dataValidation allowBlank="false" error="新しい選択肢が必要な場合は、「設定」シートの該当リストに追加してください。" errorStyle="warning" errorTitle="プルダウンから選択してください" showErrorMessage="true" sqref="D5:D9"/>
    <dataValidation allowBlank="false" error="新しい選択肢が必要な場合は、「設定」シートの該当リストに追加してください。" errorStyle="warning" errorTitle="プルダウンから選択してください" showErrorMessage="true" sqref="G5:G9"/>
    <dataValidation allowBlank="false" error="新しい選択肢が必要な場合は、「設定」シートの該当リストに追加してください。" errorStyle="warning" errorTitle="プルダウンから選択してください" showErrorMessage="true" sqref="I5:I9"/>
    <dataValidation allowBlank="false" error="新しい選択肢が必要な場合は、「設定」シートの該当リストに追加してください。" errorStyle="warning" errorTitle="プルダウンから選択してください" showErrorMessage="true" sqref="L5:L9"/>
  </dataValidations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r:id="R7e4200d4ba274297"/>
  </tableParts>
</worksheet>
</file>