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r="http://schemas.openxmlformats.org/officeDocument/2006/relationships" xmlns:x="http://schemas.openxmlformats.org/spreadsheetml/2006/main">
  <x:sheets>
    <x:sheet name="Incoming Quality Inspection Overview" sheetId="1" r:id="Re05c788726d14e5e"/>
    <x:sheet name="Inspection Master" sheetId="2" r:id="Rd7c9cadc2efd4d37"/>
    <x:sheet name="Monthly Inspection Sheet" sheetId="3" r:id="R1cdd09dd8be14221"/>
    <x:sheet name="Weekly Inspection Sheet" sheetId="4" r:id="R594d99590a464f7c"/>
    <x:sheet name="Corrective Action and Photo Log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Medium</x:t>
        </x:r>
      </x:text>
    </x:comment>
    <x:comment ref="B9" authorId="0">
      <x:text>
        <x:r>
          <x:t>1 Monthly Inspection Sheet</x:t>
        </x:r>
      </x:text>
    </x:comment>
    <x:comment ref="B10" authorId="0">
      <x:text>
        <x:r>
          <x:t>Date Weekly Inspection Sheet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eiryo"/>
    </x:font>
    <x:font>
      <x:b/>
      <x:sz val="11"/>
      <x:color rgb="001F4E78"/>
      <x:name val="Meiryo"/>
    </x:font>
    <x:font>
      <x:sz val="10"/>
      <x:color rgb="000000FF"/>
      <x:name val="Meiryo"/>
    </x:font>
    <x:font>
      <x:sz val="10"/>
      <x:color rgb="007030A0"/>
      <x:name val="Meiryo"/>
    </x:font>
    <x:font>
      <x:b/>
      <x:sz val="10"/>
      <x:color rgb="00FFFFFF"/>
      <x:name val="Meiryo"/>
    </x:font>
    <x:font>
      <x:sz val="10"/>
      <x:color rgb="00000000"/>
      <x:name val="Meiryo"/>
    </x:font>
    <x:font>
      <x:sz val="10"/>
      <x:color rgb="00008000"/>
      <x:name val="Meiryo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r="http://schemas.openxmlformats.org/officeDocument/2006/relationships"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Inspection</x:t>
        </x:is>
      </x:c>
    </x:row>
    <x:row r="3">
      <x:c r="A3" s="2" t="inlineStr">
        <x:is>
          <x:t xml:space="preserve"/>
        </x:is>
      </x:c>
      <x:c r="B3" s="3" t="inlineStr">
        <x:is>
          <x:t xml:space="preserve">XX</x:t>
        </x:is>
      </x:c>
      <x:c r="D3" s="4" t="inlineStr">
        <x:is>
          <x:t xml:space="preserve"/>
        </x:is>
      </x:c>
      <x:c r="E3" s="5">
        <f>COUNTA('Inspection Master'!C6:C35)</f>
        <x:v>20</x:v>
      </x:c>
    </x:row>
    <x:row r="4">
      <x:c r="A4" s="2" t="inlineStr">
        <x:is>
          <x:t xml:space="preserve">Site</x:t>
        </x:is>
      </x:c>
      <x:c r="B4" s="3" t="inlineStr">
        <x:is>
          <x:t xml:space="preserve">XX A-1-2</x:t>
        </x:is>
      </x:c>
      <x:c r="D4" s="4" t="inlineStr">
        <x:is>
          <x:t xml:space="preserve">Pending Check</x:t>
        </x:is>
      </x:c>
      <x:c r="E4" s="5">
        <f>COUNTIF('Inspection Master'!M6:M35,"Pending Check")</f>
        <x:v>14</x:v>
      </x:c>
    </x:row>
    <x:row r="5">
      <x:c r="A5" s="2" t="inlineStr">
        <x:is>
          <x:t xml:space="preserve">Owner</x:t>
        </x:is>
      </x:c>
      <x:c r="B5" s="3" t="inlineStr">
        <x:is>
          <x:t xml:space="preserve"/>
        </x:is>
      </x:c>
      <x:c r="D5" s="4" t="inlineStr">
        <x:is>
          <x:t xml:space="preserve">Medium</x:t>
        </x:is>
      </x:c>
      <x:c r="E5" s="5">
        <f>COUNTIF('Inspection Master'!M6:M35,"Medium")</f>
        <x:v>2</x:v>
      </x:c>
    </x:row>
    <x:row r="6">
      <x:c r="A6" s="2" t="inlineStr">
        <x:is>
          <x:t xml:space="preserve"/>
        </x:is>
      </x:c>
      <x:c r="B6" s="43" t="n">
        <x:v>46113</x:v>
      </x:c>
      <x:c r="D6" s="4" t="inlineStr">
        <x:is>
          <x:t xml:space="preserve">Completed</x:t>
        </x:is>
      </x:c>
      <x:c r="E6" s="5">
        <f>COUNTIF('Inspection Master'!M6:M35,"Completed")</f>
        <x:v>4</x:v>
      </x:c>
    </x:row>
    <x:row r="7">
      <x:c r="A7" s="2" t="inlineStr">
        <x:is>
          <x:t xml:space="preserve"/>
        </x:is>
      </x:c>
      <x:c r="B7" s="43" t="n">
        <x:v>46203</x:v>
      </x:c>
      <x:c r="D7" s="4" t="inlineStr">
        <x:is>
          <x:t xml:space="preserve"/>
        </x:is>
      </x:c>
      <x:c r="E7" s="7">
        <f>IFERROR(AVERAGEIF('Inspection Master'!L6:L35,"&gt;=0"),0)</f>
        <x:v>0.26</x:v>
      </x:c>
    </x:row>
    <x:row r="8">
      <x:c r="A8" s="2" t="inlineStr">
        <x:is>
          <x:t xml:space="preserve"/>
        </x:is>
      </x:c>
      <x:c r="B8" s="43" t="n">
        <x:v>46130</x:v>
      </x:c>
    </x:row>
    <x:row r="9" ht="40" customHeight="1">
      <x:c r="A9" s="2" t="inlineStr">
        <x:is>
          <x:t xml:space="preserve">Monthly Inspection Sheet 1</x:t>
        </x:is>
      </x:c>
      <x:c r="B9" s="43" t="n">
        <x:v>46113</x:v>
      </x:c>
      <x:c r="D9" s="8" t="inlineStr">
        <x:is>
          <x:t xml:space="preserve">1. Date
2. 3. Weekly schedule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Weekly Inspection Sheet Week start day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/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Input Cell</x:t>
        </x:is>
      </x:c>
      <x:c r="B14" s="10" t="inlineStr">
        <x:is>
          <x:t xml:space="preserve"/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Control Cell</x:t>
        </x:is>
      </x:c>
      <x:c r="B15" s="12" t="inlineStr">
        <x:is>
          <x:t xml:space="preserve"/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Link/Auto-reflect</x:t>
        </x:is>
      </x:c>
      <x:c r="B16" s="14" t="inlineStr">
        <x:is>
          <x:t xml:space="preserve">Inspection Master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Notes/Delay</x:t>
        </x:is>
      </x:c>
      <x:c r="B17" s="16" t="inlineStr">
        <x:is>
          <x:t xml:space="preserve"/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+ + Weekly + 1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Inspection Master</x:t>
        </x:is>
      </x:c>
    </x:row>
    <x:row r="2">
      <x:c r="A2" s="2" t="inlineStr">
        <x:is>
          <x:t xml:space="preserve"/>
        </x:is>
      </x:c>
      <x:c r="B2" s="18" t="str">
        <f>'Incoming Quality Inspection Overview'!B3</f>
        <x:v>Reference project construction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/>
        </x:is>
      </x:c>
      <x:c r="K2" s="5">
        <f>COUNTA(C6:C35)</f>
        <x:v>20</x:v>
      </x:c>
    </x:row>
    <x:row r="3">
      <x:c r="J3" s="4" t="inlineStr">
        <x:is>
          <x:t xml:space="preserve">Pending Check</x:t>
        </x:is>
      </x:c>
      <x:c r="K3" s="5">
        <f>COUNTIF(M6:M35,"Pending Check")</f>
        <x:v>14</x:v>
      </x:c>
    </x:row>
    <x:row r="4">
      <x:c r="J4" s="4" t="inlineStr">
        <x:is>
          <x:t xml:space="preserve">Medium</x:t>
        </x:is>
      </x:c>
      <x:c r="K4" s="5">
        <f>COUNTIF(M6:M35,"Medium")</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Category</x:t>
        </x:is>
      </x:c>
      <x:c r="C5" s="19" t="inlineStr">
        <x:is>
          <x:t xml:space="preserve"/>
        </x:is>
      </x:c>
      <x:c r="D5" s="19" t="inlineStr">
        <x:is>
          <x:t xml:space="preserve"/>
        </x:is>
      </x:c>
      <x:c r="E5" s="19" t="inlineStr">
        <x:is>
          <x:t xml:space="preserve"/>
        </x:is>
      </x:c>
      <x:c r="F5" s="19" t="inlineStr">
        <x:is>
          <x:t xml:space="preserve">Planned Start</x:t>
        </x:is>
      </x:c>
      <x:c r="G5" s="19" t="inlineStr">
        <x:is>
          <x:t xml:space="preserve">Planned End</x:t>
        </x:is>
      </x:c>
      <x:c r="H5" s="19" t="inlineStr">
        <x:is>
          <x:t xml:space="preserve"/>
        </x:is>
      </x:c>
      <x:c r="I5" s="19" t="inlineStr">
        <x:is>
          <x:t xml:space="preserve"/>
        </x:is>
      </x:c>
      <x:c r="J5" s="19" t="inlineStr">
        <x:is>
          <x:t xml:space="preserve"/>
        </x:is>
      </x:c>
      <x:c r="K5" s="19" t="inlineStr">
        <x:is>
          <x:t xml:space="preserve"/>
        </x:is>
      </x:c>
      <x:c r="L5" s="19" t="inlineStr">
        <x:is>
          <x:t xml:space="preserve"/>
        </x:is>
      </x:c>
      <x:c r="M5" s="19" t="inlineStr">
        <x:is>
          <x:t xml:space="preserve">Status</x:t>
        </x:is>
      </x:c>
      <x:c r="N5" s="19" t="inlineStr">
        <x:is>
          <x:t xml:space="preserve"/>
        </x:is>
      </x:c>
      <x:c r="O5" s="19" t="inlineStr">
        <x:is>
          <x:t xml:space="preserve">Priority</x:t>
        </x:is>
      </x:c>
      <x:c r="P5" s="19" t="inlineStr">
        <x:is>
          <x:t xml:space="preserve">Location</x:t>
        </x:is>
      </x:c>
      <x:c r="Q5" s="19" t="inlineStr">
        <x:is>
          <x:t xml:space="preserve"/>
        </x:is>
      </x:c>
    </x:row>
    <x:row r="6" ht="20" customHeight="1">
      <x:c r="A6" s="20">
        <f>IF(C6="","",ROW()-5)</f>
        <x:v>1</x:v>
      </x:c>
      <x:c r="B6" s="21" t="inlineStr">
        <x:is>
          <x:t xml:space="preserve"/>
        </x:is>
      </x:c>
      <x:c r="C6" s="21" t="inlineStr">
        <x:is>
          <x:t xml:space="preserve"/>
        </x:is>
      </x:c>
      <x:c r="D6" s="21" t="inlineStr">
        <x:is>
          <x:t xml:space="preserve"/>
        </x:is>
      </x:c>
      <x:c r="E6" s="22" t="n">
        <x:v>4</x:v>
      </x:c>
      <x:c r="F6" s="53" t="n">
        <x:v>46113</x:v>
      </x:c>
      <x:c r="G6" s="53" t="n">
        <x:v>46115</x:v>
      </x:c>
      <x:c r="H6" s="24">
        <f>IF(OR(F6="",G6=""),"",G6-F6+1)</f>
        <x:v>3</x:v>
      </x:c>
      <x:c r="I6" s="53" t="n">
        <x:v>46113</x:v>
      </x:c>
      <x:c r="J6" s="53" t="n">
        <x:v>46115</x:v>
      </x:c>
      <x:c r="K6" s="24">
        <f>IF(I6="","",IF(J6="",MAX(0,'Incoming Quality Inspection Overview'!$B$8-I6+1),J6-I6+1))</f>
        <x:v>3</x:v>
      </x:c>
      <x:c r="L6" s="25" t="n">
        <x:v>1</x:v>
      </x:c>
      <x:c r="M6" s="20" t="str">
        <f>IF(C6="","",IF(L6&gt;=1,"Completed",IF(AND(I6&lt;&gt;"",L6&gt;0),"Medium","Pending Check")))</f>
        <x:v>Completed</x:v>
      </x:c>
      <x:c r="N6" s="24">
        <f>IF(C6="","",IF(M6="Completed",IF(J6="",0,MAX(0,J6-G6)),IF(AND(G6&lt;'Incoming Quality Inspection Overview'!$B$8,L6&lt;1),'Incoming Quality Inspection Overview'!$B$8-G6,0)))</f>
        <x:v>0</x:v>
      </x:c>
      <x:c r="O6" s="26" t="inlineStr">
        <x:is>
          <x:t xml:space="preserve">High</x:t>
        </x:is>
      </x:c>
      <x:c r="P6" s="21" t="inlineStr">
        <x:is>
          <x:t xml:space="preserve">Perimeter</x:t>
        </x:is>
      </x:c>
      <x:c r="Q6" s="21" t="inlineStr">
        <x:is>
          <x:t xml:space="preserve">Pre-construction preparation</x:t>
        </x:is>
      </x:c>
    </x:row>
    <x:row r="7" ht="20" customHeight="1">
      <x:c r="A7" s="20">
        <f>IF(C7="","",ROW()-5)</f>
        <x:v>2</x:v>
      </x:c>
      <x:c r="B7" s="21" t="inlineStr">
        <x:is>
          <x:t xml:space="preserve"/>
        </x:is>
      </x:c>
      <x:c r="C7" s="21" t="inlineStr">
        <x:is>
          <x:t xml:space="preserve"/>
        </x:is>
      </x:c>
      <x:c r="D7" s="21" t="inlineStr">
        <x:is>
          <x:t xml:space="preserve"/>
        </x:is>
      </x:c>
      <x:c r="E7" s="22" t="n">
        <x:v>6</x:v>
      </x:c>
      <x:c r="F7" s="53" t="n">
        <x:v>46116</x:v>
      </x:c>
      <x:c r="G7" s="53" t="n">
        <x:v>46120</x:v>
      </x:c>
      <x:c r="H7" s="24">
        <f>IF(OR(F7="",G7=""),"",G7-F7+1)</f>
        <x:v>5</x:v>
      </x:c>
      <x:c r="I7" s="53" t="n">
        <x:v>46116</x:v>
      </x:c>
      <x:c r="J7" s="53" t="n">
        <x:v>46120</x:v>
      </x:c>
      <x:c r="K7" s="24">
        <f>IF(I7="","",IF(J7="",MAX(0,'Incoming Quality Inspection Overview'!$B$8-I7+1),J7-I7+1))</f>
        <x:v>5</x:v>
      </x:c>
      <x:c r="L7" s="25" t="n">
        <x:v>1</x:v>
      </x:c>
      <x:c r="M7" s="20" t="str">
        <f>IF(C7="","",IF(L7&gt;=1,"Completed",IF(AND(I7&lt;&gt;"",L7&gt;0),"Medium","Pending Check")))</f>
        <x:v>Completed</x:v>
      </x:c>
      <x:c r="N7" s="24">
        <f>IF(C7="","",IF(M7="Completed",IF(J7="",0,MAX(0,J7-G7)),IF(AND(G7&lt;'Incoming Quality Inspection Overview'!$B$8,L7&lt;1),'Incoming Quality Inspection Overview'!$B$8-G7,0)))</f>
        <x:v>0</x:v>
      </x:c>
      <x:c r="O7" s="26" t="inlineStr">
        <x:is>
          <x:t xml:space="preserve">High</x:t>
        </x:is>
      </x:c>
      <x:c r="P7" s="21" t="inlineStr">
        <x:is>
          <x:t xml:space="preserve">Around the foundation</x:t>
        </x:is>
      </x:c>
      <x:c r="Q7" s="21" t="inlineStr">
        <x:is>
          <x:t xml:space="preserve"/>
        </x:is>
      </x:c>
    </x:row>
    <x:row r="8" ht="20" customHeight="1">
      <x:c r="A8" s="20">
        <f>IF(C8="","",ROW()-5)</f>
        <x:v>3</x:v>
      </x:c>
      <x:c r="B8" s="21" t="inlineStr">
        <x:is>
          <x:t xml:space="preserve"/>
        </x:is>
      </x:c>
      <x:c r="C8" s="21" t="inlineStr">
        <x:is>
          <x:t xml:space="preserve"/>
        </x:is>
      </x:c>
      <x:c r="D8" s="21" t="inlineStr">
        <x:is>
          <x:t xml:space="preserve"/>
        </x:is>
      </x:c>
      <x:c r="E8" s="22" t="n">
        <x:v>5</x:v>
      </x:c>
      <x:c r="F8" s="53" t="n">
        <x:v>46121</x:v>
      </x:c>
      <x:c r="G8" s="53" t="n">
        <x:v>46122</x:v>
      </x:c>
      <x:c r="H8" s="24">
        <f>IF(OR(F8="",G8=""),"",G8-F8+1)</f>
        <x:v>2</x:v>
      </x:c>
      <x:c r="I8" s="53" t="n">
        <x:v>46121</x:v>
      </x:c>
      <x:c r="J8" s="53" t="n">
        <x:v>46122</x:v>
      </x:c>
      <x:c r="K8" s="24">
        <f>IF(I8="","",IF(J8="",MAX(0,'Incoming Quality Inspection Overview'!$B$8-I8+1),J8-I8+1))</f>
        <x:v>2</x:v>
      </x:c>
      <x:c r="L8" s="25" t="n">
        <x:v>1</x:v>
      </x:c>
      <x:c r="M8" s="20" t="str">
        <f>IF(C8="","",IF(L8&gt;=1,"Completed",IF(AND(I8&lt;&gt;"",L8&gt;0),"Medium","Pending Check")))</f>
        <x:v>Completed</x:v>
      </x:c>
      <x:c r="N8" s="24">
        <f>IF(C8="","",IF(M8="Completed",IF(J8="",0,MAX(0,J8-G8)),IF(AND(G8&lt;'Incoming Quality Inspection Overview'!$B$8,L8&lt;1),'Incoming Quality Inspection Overview'!$B$8-G8,0)))</f>
        <x:v>0</x:v>
      </x:c>
      <x:c r="O8" s="26" t="inlineStr">
        <x:is>
          <x:t xml:space="preserve">High</x:t>
        </x:is>
      </x:c>
      <x:c r="P8" s="21" t="inlineStr">
        <x:is>
          <x:t xml:space="preserve">Overall foundation</x:t>
        </x:is>
      </x:c>
      <x:c r="Q8" s="21" t="inlineStr">
        <x:is>
          <x:t xml:space="preserve"/>
        </x:is>
      </x:c>
    </x:row>
    <x:row r="9" ht="20" customHeight="1">
      <x:c r="A9" s="20">
        <f>IF(C9="","",ROW()-5)</f>
        <x:v>4</x:v>
      </x:c>
      <x:c r="B9" s="21" t="inlineStr">
        <x:is>
          <x:t xml:space="preserve"/>
        </x:is>
      </x:c>
      <x:c r="C9" s="21" t="inlineStr">
        <x:is>
          <x:t xml:space="preserve"/>
        </x:is>
      </x:c>
      <x:c r="D9" s="21" t="inlineStr">
        <x:is>
          <x:t xml:space="preserve"/>
        </x:is>
      </x:c>
      <x:c r="E9" s="22" t="n">
        <x:v>6</x:v>
      </x:c>
      <x:c r="F9" s="53" t="n">
        <x:v>46123</x:v>
      </x:c>
      <x:c r="G9" s="53" t="n">
        <x:v>46126</x:v>
      </x:c>
      <x:c r="H9" s="24">
        <f>IF(OR(F9="",G9=""),"",G9-F9+1)</f>
        <x:v>4</x:v>
      </x:c>
      <x:c r="I9" s="53" t="n">
        <x:v>46123</x:v>
      </x:c>
      <x:c r="J9" s="53" t="n">
        <x:v>46126</x:v>
      </x:c>
      <x:c r="K9" s="24">
        <f>IF(I9="","",IF(J9="",MAX(0,'Incoming Quality Inspection Overview'!$B$8-I9+1),J9-I9+1))</f>
        <x:v>4</x:v>
      </x:c>
      <x:c r="L9" s="25" t="n">
        <x:v>1</x:v>
      </x:c>
      <x:c r="M9" s="20" t="str">
        <f>IF(C9="","",IF(L9&gt;=1,"Completed",IF(AND(I9&lt;&gt;"",L9&gt;0),"Medium","Pending Check")))</f>
        <x:v>Completed</x:v>
      </x:c>
      <x:c r="N9" s="24">
        <f>IF(C9="","",IF(M9="Completed",IF(J9="",0,MAX(0,J9-G9)),IF(AND(G9&lt;'Incoming Quality Inspection Overview'!$B$8,L9&lt;1),'Incoming Quality Inspection Overview'!$B$8-G9,0)))</f>
        <x:v>0</x:v>
      </x:c>
      <x:c r="O9" s="26" t="inlineStr">
        <x:is>
          <x:t xml:space="preserve">High</x:t>
        </x:is>
      </x:c>
      <x:c r="P9" s="21" t="inlineStr">
        <x:is>
          <x:t xml:space="preserve">Overall foundation</x:t>
        </x:is>
      </x:c>
      <x:c r="Q9" s="21" t="inlineStr">
        <x:is>
          <x:t xml:space="preserve">Completed</x:t>
        </x:is>
      </x:c>
    </x:row>
    <x:row r="10" ht="20" customHeight="1">
      <x:c r="A10" s="20">
        <f>IF(C10="","",ROW()-5)</f>
        <x:v>5</x:v>
      </x:c>
      <x:c r="B10" s="21" t="inlineStr">
        <x:is>
          <x:t xml:space="preserve"/>
        </x:is>
      </x:c>
      <x:c r="C10" s="21" t="inlineStr">
        <x:is>
          <x:t xml:space="preserve"/>
        </x:is>
      </x:c>
      <x:c r="D10" s="21" t="inlineStr">
        <x:is>
          <x:t xml:space="preserve">Partner D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f>IF(OR(F10="",G10=""),"",G10-F10+1)</f>
        <x:v>4</x:v>
      </x:c>
      <x:c r="I10" s="53" t="n">
        <x:v>46125</x:v>
      </x:c>
      <x:c r="J10" s="53" t="n"/>
      <x:c r="K10" s="24">
        <f>IF(I10="","",IF(J10="",MAX(0,'Incoming Quality Inspection Overview'!$B$8-I10+1),J10-I10+1))</f>
        <x:v>6</x:v>
      </x:c>
      <x:c r="L10" s="25" t="n">
        <x:v>0.7</x:v>
      </x:c>
      <x:c r="M10" s="20" t="str">
        <f>IF(C10="","",IF(L10&gt;=1,"Completed",IF(AND(I10&lt;&gt;"",L10&gt;0),"Medium","Pending Check")))</f>
        <x:v>Medium</x:v>
      </x:c>
      <x:c r="N10" s="24">
        <f>IF(C10="","",IF(M10="Completed",IF(J10="",0,MAX(0,J10-G10)),IF(AND(G10&lt;'Incoming Quality Inspection Overview'!$B$8,L10&lt;1),'Incoming Quality Inspection Overview'!$B$8-G10,0)))</f>
        <x:v>2</x:v>
      </x:c>
      <x:c r="O10" s="26" t="inlineStr">
        <x:is>
          <x:t xml:space="preserve">High</x:t>
        </x:is>
      </x:c>
      <x:c r="P10" s="21" t="inlineStr">
        <x:is>
          <x:t xml:space="preserve">Overall foundation</x:t>
        </x:is>
      </x:c>
      <x:c r="Q10" s="21" t="inlineStr">
        <x:is>
          <x:t xml:space="preserve"/>
        </x:is>
      </x:c>
    </x:row>
    <x:row r="11" ht="20" customHeight="1">
      <x:c r="A11" s="20">
        <f>IF(C11="","",ROW()-5)</f>
        <x:v>6</x:v>
      </x:c>
      <x:c r="B11" s="21" t="inlineStr">
        <x:is>
          <x:t xml:space="preserve"/>
        </x:is>
      </x:c>
      <x:c r="C11" s="21" t="inlineStr">
        <x:is>
          <x:t xml:space="preserve">High</x:t>
        </x:is>
      </x:c>
      <x:c r="D11" s="21" t="inlineStr">
        <x:is>
          <x:t xml:space="preserve">Chuo Ready-Mix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f>IF(OR(F11="",G11=""),"",G11-F11+1)</f>
        <x:v>2</x:v>
      </x:c>
      <x:c r="I11" s="53" t="n">
        <x:v>46129</x:v>
      </x:c>
      <x:c r="J11" s="53" t="n"/>
      <x:c r="K11" s="24">
        <f>IF(I11="","",IF(J11="",MAX(0,'Incoming Quality Inspection Overview'!$B$8-I11+1),J11-I11+1))</f>
        <x:v>2</x:v>
      </x:c>
      <x:c r="L11" s="25" t="n">
        <x:v>0.5</x:v>
      </x:c>
      <x:c r="M11" s="20" t="str">
        <f>IF(C11="","",IF(L11&gt;=1,"Completed",IF(AND(I11&lt;&gt;"",L11&gt;0),"Medium","Pending Check")))</f>
        <x:v>Medium</x:v>
      </x:c>
      <x:c r="N11" s="24">
        <f>IF(C11="","",IF(M11="Completed",IF(J11="",0,MAX(0,J11-G11)),IF(AND(G11&lt;'Incoming Quality Inspection Overview'!$B$8,L11&lt;1),'Incoming Quality Inspection Overview'!$B$8-G11,0)))</f>
        <x:v>0</x:v>
      </x:c>
      <x:c r="O11" s="26" t="inlineStr">
        <x:is>
          <x:t xml:space="preserve">High</x:t>
        </x:is>
      </x:c>
      <x:c r="P11" s="21" t="inlineStr">
        <x:is>
          <x:t xml:space="preserve">Overall foundation</x:t>
        </x:is>
      </x:c>
      <x:c r="Q11" s="21" t="inlineStr">
        <x:is>
          <x:t xml:space="preserve"/>
        </x:is>
      </x:c>
    </x:row>
    <x:row r="12" ht="20" customHeight="1">
      <x:c r="A12" s="20">
        <f>IF(C12="","",ROW()-5)</f>
        <x:v>7</x:v>
      </x:c>
      <x:c r="B12" s="21" t="inlineStr">
        <x:is>
          <x:t xml:space="preserve"/>
        </x:is>
      </x:c>
      <x:c r="C12" s="21" t="inlineStr">
        <x:is>
          <x:t xml:space="preserve"/>
        </x:is>
      </x:c>
      <x:c r="D12" s="21" t="inlineStr">
        <x:is>
          <x:t xml:space="preserve">Partner D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f>IF(OR(F12="",G12=""),"",G12-F12+1)</f>
        <x:v>4</x:v>
      </x:c>
      <x:c r="I12" s="53" t="n"/>
      <x:c r="J12" s="53" t="n"/>
      <x:c r="K12" s="24">
        <f>IF(I12="","",IF(J12="",MAX(0,'Incoming Quality Inspection Overview'!$B$8-I12+1),J12-I12+1))</f>
      </x:c>
      <x:c r="L12" s="25" t="n">
        <x:v>0</x:v>
      </x:c>
      <x:c r="M12" s="20" t="str">
        <f>IF(C12="","",IF(L12&gt;=1,"Completed",IF(AND(I12&lt;&gt;"",L12&gt;0),"Medium","Pending Check")))</f>
        <x:v>Pending Check</x:v>
      </x:c>
      <x:c r="N12" s="24">
        <f>IF(C12="","",IF(M12="Completed",IF(J12="",0,MAX(0,J12-G12)),IF(AND(G12&lt;'Incoming Quality Inspection Overview'!$B$8,L12&lt;1),'Incoming Quality Inspection Overview'!$B$8-G12,0)))</f>
        <x:v>0</x:v>
      </x:c>
      <x:c r="O12" s="26" t="inlineStr">
        <x:is>
          <x:t xml:space="preserve">Medium</x:t>
        </x:is>
      </x:c>
      <x:c r="P12" s="21" t="inlineStr">
        <x:is>
          <x:t xml:space="preserve">Overall foundation</x:t>
        </x:is>
      </x:c>
      <x:c r="Q12" s="21" t="inlineStr">
        <x:is>
          <x:t xml:space="preserve"/>
        </x:is>
      </x:c>
    </x:row>
    <x:row r="13" ht="20" customHeight="1">
      <x:c r="A13" s="20">
        <f>IF(C13="","",ROW()-5)</f>
        <x:v>8</x:v>
      </x:c>
      <x:c r="B13" s="21" t="inlineStr">
        <x:is>
          <x:t xml:space="preserve"/>
        </x:is>
      </x:c>
      <x:c r="C13" s="21" t="inlineStr">
        <x:is>
          <x:t xml:space="preserve">1F</x:t>
        </x:is>
      </x:c>
      <x:c r="D13" s="21" t="inlineStr">
        <x:is>
          <x:t xml:space="preserve">Partner B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f>IF(OR(F13="",G13=""),"",G13-F13+1)</f>
        <x:v>8</x:v>
      </x:c>
      <x:c r="I13" s="53" t="n"/>
      <x:c r="J13" s="53" t="n"/>
      <x:c r="K13" s="24">
        <f>IF(I13="","",IF(J13="",MAX(0,'Incoming Quality Inspection Overview'!$B$8-I13+1),J13-I13+1))</f>
      </x:c>
      <x:c r="L13" s="25" t="n">
        <x:v>0</x:v>
      </x:c>
      <x:c r="M13" s="20" t="str">
        <f>IF(C13="","",IF(L13&gt;=1,"Completed",IF(AND(I13&lt;&gt;"",L13&gt;0),"Medium","Pending Check")))</f>
        <x:v>Pending Check</x:v>
      </x:c>
      <x:c r="N13" s="24">
        <f>IF(C13="","",IF(M13="Completed",IF(J13="",0,MAX(0,J13-G13)),IF(AND(G13&lt;'Incoming Quality Inspection Overview'!$B$8,L13&lt;1),'Incoming Quality Inspection Overview'!$B$8-G13,0)))</f>
        <x:v>0</x:v>
      </x:c>
      <x:c r="O13" s="26" t="inlineStr">
        <x:is>
          <x:t xml:space="preserve">High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f>IF(C14="","",ROW()-5)</f>
        <x:v>9</x:v>
      </x:c>
      <x:c r="B14" s="21" t="inlineStr">
        <x:is>
          <x:t xml:space="preserve"/>
        </x:is>
      </x:c>
      <x:c r="C14" s="21" t="inlineStr">
        <x:is>
          <x:t xml:space="preserve">Rooftop</x:t>
        </x:is>
      </x:c>
      <x:c r="D14" s="21" t="inlineStr">
        <x:is>
          <x:t xml:space="preserve">Partner C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f>IF(OR(F14="",G14=""),"",G14-F14+1)</f>
        <x:v>4</x:v>
      </x:c>
      <x:c r="I14" s="53" t="n"/>
      <x:c r="J14" s="53" t="n"/>
      <x:c r="K14" s="24">
        <f>IF(I14="","",IF(J14="",MAX(0,'Incoming Quality Inspection Overview'!$B$8-I14+1),J14-I14+1))</f>
      </x:c>
      <x:c r="L14" s="25" t="n">
        <x:v>0</x:v>
      </x:c>
      <x:c r="M14" s="20" t="str">
        <f>IF(C14="","",IF(L14&gt;=1,"Completed",IF(AND(I14&lt;&gt;"",L14&gt;0),"Medium","Pending Check")))</f>
        <x:v>Pending Check</x:v>
      </x:c>
      <x:c r="N14" s="24">
        <f>IF(C14="","",IF(M14="Completed",IF(J14="",0,MAX(0,J14-G14)),IF(AND(G14&lt;'Incoming Quality Inspection Overview'!$B$8,L14&lt;1),'Incoming Quality Inspection Overview'!$B$8-G14,0)))</f>
        <x:v>0</x:v>
      </x:c>
      <x:c r="O14" s="26" t="inlineStr">
        <x:is>
          <x:t xml:space="preserve">Medium</x:t>
        </x:is>
      </x:c>
      <x:c r="P14" s="21" t="inlineStr">
        <x:is>
          <x:t xml:space="preserve">Rooftop</x:t>
        </x:is>
      </x:c>
      <x:c r="Q14" s="21" t="inlineStr">
        <x:is>
          <x:t xml:space="preserve"/>
        </x:is>
      </x:c>
    </x:row>
    <x:row r="15" ht="20" customHeight="1">
      <x:c r="A15" s="20">
        <f>IF(C15="","",ROW()-5)</f>
        <x:v>10</x:v>
      </x:c>
      <x:c r="B15" s="21" t="inlineStr">
        <x:is>
          <x:t xml:space="preserve"/>
        </x:is>
      </x:c>
      <x:c r="C15" s="21" t="inlineStr">
        <x:is>
          <x:t xml:space="preserve"/>
        </x:is>
      </x:c>
      <x:c r="D15" s="21" t="inlineStr">
        <x:is>
          <x:t xml:space="preserve"/>
        </x:is>
      </x:c>
      <x:c r="E15" s="22" t="n">
        <x:v>4</x:v>
      </x:c>
      <x:c r="F15" s="53" t="n">
        <x:v>46148</x:v>
      </x:c>
      <x:c r="G15" s="53" t="n">
        <x:v>46152</x:v>
      </x:c>
      <x:c r="H15" s="24">
        <f>IF(OR(F15="",G15=""),"",G15-F15+1)</f>
        <x:v>5</x:v>
      </x:c>
      <x:c r="I15" s="53" t="n"/>
      <x:c r="J15" s="53" t="n"/>
      <x:c r="K15" s="24">
        <f>IF(I15="","",IF(J15="",MAX(0,'Incoming Quality Inspection Overview'!$B$8-I15+1),J15-I15+1))</f>
      </x:c>
      <x:c r="L15" s="25" t="n">
        <x:v>0</x:v>
      </x:c>
      <x:c r="M15" s="20" t="str">
        <f>IF(C15="","",IF(L15&gt;=1,"Completed",IF(AND(I15&lt;&gt;"",L15&gt;0),"Medium","Pending Check")))</f>
        <x:v>Pending Check</x:v>
      </x:c>
      <x:c r="N15" s="24">
        <f>IF(C15="","",IF(M15="Completed",IF(J15="",0,MAX(0,J15-G15)),IF(AND(G15&lt;'Incoming Quality Inspection Overview'!$B$8,L15&lt;1),'Incoming Quality Inspection Overview'!$B$8-G15,0)))</f>
        <x:v>0</x:v>
      </x:c>
      <x:c r="O15" s="26" t="inlineStr">
        <x:is>
          <x:t xml:space="preserve">Medium</x:t>
        </x:is>
      </x:c>
      <x:c r="P15" s="21" t="inlineStr">
        <x:is>
          <x:t xml:space="preserve">Perimeter area</x:t>
        </x:is>
      </x:c>
      <x:c r="Q15" s="21" t="inlineStr">
        <x:is>
          <x:t xml:space="preserve"/>
        </x:is>
      </x:c>
    </x:row>
    <x:row r="16" ht="20" customHeight="1">
      <x:c r="A16" s="20">
        <f>IF(C16="","",ROW()-5)</f>
        <x:v>11</x:v>
      </x:c>
      <x:c r="B16" s="21" t="inlineStr">
        <x:is>
          <x:t xml:space="preserve"/>
        </x:is>
      </x:c>
      <x:c r="C16" s="21" t="inlineStr">
        <x:is>
          <x:t xml:space="preserve"/>
        </x:is>
      </x:c>
      <x:c r="D16" s="21" t="inlineStr">
        <x:is>
          <x:t xml:space="preserve">Site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f>IF(OR(F16="",G16=""),"",G16-F16+1)</f>
        <x:v>9</x:v>
      </x:c>
      <x:c r="I16" s="53" t="n"/>
      <x:c r="J16" s="53" t="n"/>
      <x:c r="K16" s="24">
        <f>IF(I16="","",IF(J16="",MAX(0,'Incoming Quality Inspection Overview'!$B$8-I16+1),J16-I16+1))</f>
      </x:c>
      <x:c r="L16" s="25" t="n">
        <x:v>0</x:v>
      </x:c>
      <x:c r="M16" s="20" t="str">
        <f>IF(C16="","",IF(L16&gt;=1,"Completed",IF(AND(I16&lt;&gt;"",L16&gt;0),"Medium","Pending Check")))</f>
        <x:v>Pending Check</x:v>
      </x:c>
      <x:c r="N16" s="24">
        <f>IF(C16="","",IF(M16="Completed",IF(J16="",0,MAX(0,J16-G16)),IF(AND(G16&lt;'Incoming Quality Inspection Overview'!$B$8,L16&lt;1),'Incoming Quality Inspection Overview'!$B$8-G16,0)))</f>
        <x:v>0</x:v>
      </x:c>
      <x:c r="O16" s="26" t="inlineStr">
        <x:is>
          <x:t xml:space="preserve">Medium</x:t>
        </x:is>
      </x:c>
      <x:c r="P16" s="21" t="inlineStr">
        <x:is>
          <x:t xml:space="preserve">Each floor</x:t>
        </x:is>
      </x:c>
      <x:c r="Q16" s="21" t="inlineStr">
        <x:is>
          <x:t xml:space="preserve"/>
        </x:is>
      </x:c>
    </x:row>
    <x:row r="17" ht="20" customHeight="1">
      <x:c r="A17" s="20">
        <f>IF(C17="","",ROW()-5)</f>
        <x:v>12</x:v>
      </x:c>
      <x:c r="B17" s="21" t="inlineStr">
        <x:is>
          <x:t xml:space="preserve"/>
        </x:is>
      </x:c>
      <x:c r="C17" s="21" t="inlineStr">
        <x:is>
          <x:t xml:space="preserve"/>
        </x:is>
      </x:c>
      <x:c r="D17" s="21" t="inlineStr">
        <x:is>
          <x:t xml:space="preserve"/>
        </x:is>
      </x:c>
      <x:c r="E17" s="22" t="n">
        <x:v>5</x:v>
      </x:c>
      <x:c r="F17" s="53" t="n">
        <x:v>46150</x:v>
      </x:c>
      <x:c r="G17" s="53" t="n">
        <x:v>46157</x:v>
      </x:c>
      <x:c r="H17" s="24">
        <f>IF(OR(F17="",G17=""),"",G17-F17+1)</f>
        <x:v>8</x:v>
      </x:c>
      <x:c r="I17" s="53" t="n"/>
      <x:c r="J17" s="53" t="n"/>
      <x:c r="K17" s="24">
        <f>IF(I17="","",IF(J17="",MAX(0,'Incoming Quality Inspection Overview'!$B$8-I17+1),J17-I17+1))</f>
      </x:c>
      <x:c r="L17" s="25" t="n">
        <x:v>0</x:v>
      </x:c>
      <x:c r="M17" s="20" t="str">
        <f>IF(C17="","",IF(L17&gt;=1,"Completed",IF(AND(I17&lt;&gt;"",L17&gt;0),"Medium","Pending Check")))</f>
        <x:v>Pending Check</x:v>
      </x:c>
      <x:c r="N17" s="24">
        <f>IF(C17="","",IF(M17="Completed",IF(J17="",0,MAX(0,J17-G17)),IF(AND(G17&lt;'Incoming Quality Inspection Overview'!$B$8,L17&lt;1),'Incoming Quality Inspection Overview'!$B$8-G17,0)))</f>
        <x:v>0</x:v>
      </x:c>
      <x:c r="O17" s="26" t="inlineStr">
        <x:is>
          <x:t xml:space="preserve">Medium</x:t>
        </x:is>
      </x:c>
      <x:c r="P17" s="21" t="inlineStr">
        <x:is>
          <x:t xml:space="preserve">Each floor</x:t>
        </x:is>
      </x:c>
      <x:c r="Q17" s="21" t="inlineStr">
        <x:is>
          <x:t xml:space="preserve"/>
        </x:is>
      </x:c>
    </x:row>
    <x:row r="18" ht="20" customHeight="1">
      <x:c r="A18" s="20">
        <f>IF(C18="","",ROW()-5)</f>
        <x:v>13</x:v>
      </x:c>
      <x:c r="B18" s="21" t="inlineStr">
        <x:is>
          <x:t xml:space="preserve"/>
        </x:is>
      </x:c>
      <x:c r="C18" s="21" t="inlineStr">
        <x:is>
          <x:t xml:space="preserve"/>
        </x:is>
      </x:c>
      <x:c r="D18" s="21" t="inlineStr">
        <x:is>
          <x:t xml:space="preserve"/>
        </x:is>
      </x:c>
      <x:c r="E18" s="22" t="n">
        <x:v>6</x:v>
      </x:c>
      <x:c r="F18" s="53" t="n">
        <x:v>46159</x:v>
      </x:c>
      <x:c r="G18" s="53" t="n">
        <x:v>46163</x:v>
      </x:c>
      <x:c r="H18" s="24">
        <f>IF(OR(F18="",G18=""),"",G18-F18+1)</f>
        <x:v>5</x:v>
      </x:c>
      <x:c r="I18" s="53" t="n"/>
      <x:c r="J18" s="53" t="n"/>
      <x:c r="K18" s="24">
        <f>IF(I18="","",IF(J18="",MAX(0,'Incoming Quality Inspection Overview'!$B$8-I18+1),J18-I18+1))</f>
      </x:c>
      <x:c r="L18" s="25" t="n">
        <x:v>0</x:v>
      </x:c>
      <x:c r="M18" s="20" t="str">
        <f>IF(C18="","",IF(L18&gt;=1,"Completed",IF(AND(I18&lt;&gt;"",L18&gt;0),"Medium","Pending Check")))</f>
        <x:v>Pending Check</x:v>
      </x:c>
      <x:c r="N18" s="24">
        <f>IF(C18="","",IF(M18="Completed",IF(J18="",0,MAX(0,J18-G18)),IF(AND(G18&lt;'Incoming Quality Inspection Overview'!$B$8,L18&lt;1),'Incoming Quality Inspection Overview'!$B$8-G18,0)))</f>
        <x:v>0</x:v>
      </x:c>
      <x:c r="O18" s="26" t="inlineStr">
        <x:is>
          <x:t xml:space="preserve">Medium</x:t>
        </x:is>
      </x:c>
      <x:c r="P18" s="21" t="inlineStr">
        <x:is>
          <x:t xml:space="preserve">Each floor</x:t>
        </x:is>
      </x:c>
      <x:c r="Q18" s="21" t="inlineStr">
        <x:is>
          <x:t xml:space="preserve"/>
        </x:is>
      </x:c>
    </x:row>
    <x:row r="19" ht="20" customHeight="1">
      <x:c r="A19" s="20">
        <f>IF(C19="","",ROW()-5)</f>
        <x:v>14</x:v>
      </x:c>
      <x:c r="B19" s="21" t="inlineStr">
        <x:is>
          <x:t xml:space="preserve"/>
        </x:is>
      </x:c>
      <x:c r="C19" s="21" t="inlineStr">
        <x:is>
          <x:t xml:space="preserve"/>
        </x:is>
      </x:c>
      <x:c r="D19" s="21" t="inlineStr">
        <x:is>
          <x:t xml:space="preserve"/>
        </x:is>
      </x:c>
      <x:c r="E19" s="22" t="n">
        <x:v>7</x:v>
      </x:c>
      <x:c r="F19" s="53" t="n">
        <x:v>46164</x:v>
      </x:c>
      <x:c r="G19" s="53" t="n">
        <x:v>46169</x:v>
      </x:c>
      <x:c r="H19" s="24">
        <f>IF(OR(F19="",G19=""),"",G19-F19+1)</f>
        <x:v>6</x:v>
      </x:c>
      <x:c r="I19" s="53" t="n"/>
      <x:c r="J19" s="53" t="n"/>
      <x:c r="K19" s="24">
        <f>IF(I19="","",IF(J19="",MAX(0,'Incoming Quality Inspection Overview'!$B$8-I19+1),J19-I19+1))</f>
      </x:c>
      <x:c r="L19" s="25" t="n">
        <x:v>0</x:v>
      </x:c>
      <x:c r="M19" s="20" t="str">
        <f>IF(C19="","",IF(L19&gt;=1,"Completed",IF(AND(I19&lt;&gt;"",L19&gt;0),"Medium","Pending Check")))</f>
        <x:v>Pending Check</x:v>
      </x:c>
      <x:c r="N19" s="24">
        <f>IF(C19="","",IF(M19="Completed",IF(J19="",0,MAX(0,J19-G19)),IF(AND(G19&lt;'Incoming Quality Inspection Overview'!$B$8,L19&lt;1),'Incoming Quality Inspection Overview'!$B$8-G19,0)))</f>
        <x:v>0</x:v>
      </x:c>
      <x:c r="O19" s="26" t="inlineStr">
        <x:is>
          <x:t xml:space="preserve">Medium</x:t>
        </x:is>
      </x:c>
      <x:c r="P19" s="21" t="inlineStr">
        <x:is>
          <x:t xml:space="preserve">Each floor</x:t>
        </x:is>
      </x:c>
      <x:c r="Q19" s="21" t="inlineStr">
        <x:is>
          <x:t xml:space="preserve"/>
        </x:is>
      </x:c>
    </x:row>
    <x:row r="20" ht="20" customHeight="1">
      <x:c r="A20" s="20">
        <f>IF(C20="","",ROW()-5)</f>
        <x:v>15</x:v>
      </x:c>
      <x:c r="B20" s="21" t="inlineStr">
        <x:is>
          <x:t xml:space="preserve"/>
        </x:is>
      </x:c>
      <x:c r="C20" s="21" t="inlineStr">
        <x:is>
          <x:t xml:space="preserve"/>
        </x:is>
      </x:c>
      <x:c r="D20" s="21" t="inlineStr">
        <x:is>
          <x:t xml:space="preserve">Medium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f>IF(OR(F20="",G20=""),"",G20-F20+1)</f>
        <x:v>4</x:v>
      </x:c>
      <x:c r="I20" s="53" t="n"/>
      <x:c r="J20" s="53" t="n"/>
      <x:c r="K20" s="24">
        <f>IF(I20="","",IF(J20="",MAX(0,'Incoming Quality Inspection Overview'!$B$8-I20+1),J20-I20+1))</f>
      </x:c>
      <x:c r="L20" s="25" t="n">
        <x:v>0</x:v>
      </x:c>
      <x:c r="M20" s="20" t="str">
        <f>IF(C20="","",IF(L20&gt;=1,"Completed",IF(AND(I20&lt;&gt;"",L20&gt;0),"Medium","Pending Check")))</f>
        <x:v>Pending Check</x:v>
      </x:c>
      <x:c r="N20" s="24">
        <f>IF(C20="","",IF(M20="Completed",IF(J20="",0,MAX(0,J20-G20)),IF(AND(G20&lt;'Incoming Quality Inspection Overview'!$B$8,L20&lt;1),'Incoming Quality Inspection Overview'!$B$8-G20,0)))</f>
        <x:v>0</x:v>
      </x:c>
      <x:c r="O20" s="26" t="inlineStr">
        <x:is>
          <x:t xml:space="preserve">Medium</x:t>
        </x:is>
      </x:c>
      <x:c r="P20" s="21" t="inlineStr">
        <x:is>
          <x:t xml:space="preserve">Each floor</x:t>
        </x:is>
      </x:c>
      <x:c r="Q20" s="21" t="inlineStr">
        <x:is>
          <x:t xml:space="preserve"/>
        </x:is>
      </x:c>
    </x:row>
    <x:row r="21" ht="20" customHeight="1">
      <x:c r="A21" s="20">
        <f>IF(C21="","",ROW()-5)</f>
        <x:v>16</x:v>
      </x:c>
      <x:c r="B21" s="21" t="inlineStr">
        <x:is>
          <x:t xml:space="preserve"/>
        </x:is>
      </x:c>
      <x:c r="C21" s="21" t="inlineStr">
        <x:is>
          <x:t xml:space="preserve"/>
        </x:is>
      </x:c>
      <x:c r="D21" s="21" t="inlineStr">
        <x:is>
          <x:t xml:space="preserve"/>
        </x:is>
      </x:c>
      <x:c r="E21" s="22" t="n">
        <x:v>4</x:v>
      </x:c>
      <x:c r="F21" s="53" t="n">
        <x:v>46174</x:v>
      </x:c>
      <x:c r="G21" s="53" t="n">
        <x:v>46181</x:v>
      </x:c>
      <x:c r="H21" s="24">
        <f>IF(OR(F21="",G21=""),"",G21-F21+1)</f>
        <x:v>8</x:v>
      </x:c>
      <x:c r="I21" s="53" t="n"/>
      <x:c r="J21" s="53" t="n"/>
      <x:c r="K21" s="24">
        <f>IF(I21="","",IF(J21="",MAX(0,'Incoming Quality Inspection Overview'!$B$8-I21+1),J21-I21+1))</f>
      </x:c>
      <x:c r="L21" s="25" t="n">
        <x:v>0</x:v>
      </x:c>
      <x:c r="M21" s="20" t="str">
        <f>IF(C21="","",IF(L21&gt;=1,"Completed",IF(AND(I21&lt;&gt;"",L21&gt;0),"Medium","Pending Check")))</f>
        <x:v>Pending Check</x:v>
      </x:c>
      <x:c r="N21" s="24">
        <f>IF(C21="","",IF(M21="Completed",IF(J21="",0,MAX(0,J21-G21)),IF(AND(G21&lt;'Incoming Quality Inspection Overview'!$B$8,L21&lt;1),'Incoming Quality Inspection Overview'!$B$8-G21,0)))</f>
        <x:v>0</x:v>
      </x:c>
      <x:c r="O21" s="26" t="inlineStr">
        <x:is>
          <x:t xml:space="preserve">High</x:t>
        </x:is>
      </x:c>
      <x:c r="P21" s="21" t="inlineStr">
        <x:is>
          <x:t xml:space="preserve">Each floor</x:t>
        </x:is>
      </x:c>
      <x:c r="Q21" s="21" t="inlineStr">
        <x:is>
          <x:t xml:space="preserve"/>
        </x:is>
      </x:c>
    </x:row>
    <x:row r="22" ht="20" customHeight="1">
      <x:c r="A22" s="20">
        <f>IF(C22="","",ROW()-5)</f>
        <x:v>17</x:v>
      </x:c>
      <x:c r="B22" s="21" t="inlineStr">
        <x:is>
          <x:t xml:space="preserve">External</x:t>
        </x:is>
      </x:c>
      <x:c r="C22" s="21" t="inlineStr">
        <x:is>
          <x:t xml:space="preserve">External</x:t>
        </x:is>
      </x:c>
      <x:c r="D22" s="21" t="inlineStr">
        <x:is>
          <x:t xml:space="preserve"/>
        </x:is>
      </x:c>
      <x:c r="E22" s="22" t="n">
        <x:v>5</x:v>
      </x:c>
      <x:c r="F22" s="53" t="n">
        <x:v>46182</x:v>
      </x:c>
      <x:c r="G22" s="53" t="n">
        <x:v>46189</x:v>
      </x:c>
      <x:c r="H22" s="24">
        <f>IF(OR(F22="",G22=""),"",G22-F22+1)</f>
        <x:v>8</x:v>
      </x:c>
      <x:c r="I22" s="53" t="n"/>
      <x:c r="J22" s="53" t="n"/>
      <x:c r="K22" s="24">
        <f>IF(I22="","",IF(J22="",MAX(0,'Incoming Quality Inspection Overview'!$B$8-I22+1),J22-I22+1))</f>
      </x:c>
      <x:c r="L22" s="25" t="n">
        <x:v>0</x:v>
      </x:c>
      <x:c r="M22" s="20" t="str">
        <f>IF(C22="","",IF(L22&gt;=1,"Completed",IF(AND(I22&lt;&gt;"",L22&gt;0),"Medium","Pending Check")))</f>
        <x:v>Pending Check</x:v>
      </x:c>
      <x:c r="N22" s="24">
        <f>IF(C22="","",IF(M22="Completed",IF(J22="",0,MAX(0,J22-G22)),IF(AND(G22&lt;'Incoming Quality Inspection Overview'!$B$8,L22&lt;1),'Incoming Quality Inspection Overview'!$B$8-G22,0)))</f>
        <x:v>0</x:v>
      </x:c>
      <x:c r="O22" s="26" t="inlineStr">
        <x:is>
          <x:t xml:space="preserve">Medium</x:t>
        </x:is>
      </x:c>
      <x:c r="P22" s="21" t="inlineStr">
        <x:is>
          <x:t xml:space="preserve">Exterior</x:t>
        </x:is>
      </x:c>
      <x:c r="Q22" s="21" t="inlineStr">
        <x:is>
          <x:t xml:space="preserve"/>
        </x:is>
      </x:c>
    </x:row>
    <x:row r="23" ht="20" customHeight="1">
      <x:c r="A23" s="20">
        <f>IF(C23="","",ROW()-5)</f>
        <x:v>18</x:v>
      </x:c>
      <x:c r="B23" s="21" t="inlineStr">
        <x:is>
          <x:t xml:space="preserve">Completed</x:t>
        </x:is>
      </x:c>
      <x:c r="C23" s="21" t="inlineStr">
        <x:is>
          <x:t xml:space="preserve">Completed</x:t>
        </x:is>
      </x:c>
      <x:c r="D23" s="21" t="inlineStr">
        <x:is>
          <x:t xml:space="preserve">Owner Partner A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f>IF(OR(F23="",G23=""),"",G23-F23+1)</f>
        <x:v>3</x:v>
      </x:c>
      <x:c r="I23" s="53" t="n"/>
      <x:c r="J23" s="53" t="n"/>
      <x:c r="K23" s="24">
        <f>IF(I23="","",IF(J23="",MAX(0,'Incoming Quality Inspection Overview'!$B$8-I23+1),J23-I23+1))</f>
      </x:c>
      <x:c r="L23" s="25" t="n">
        <x:v>0</x:v>
      </x:c>
      <x:c r="M23" s="20" t="str">
        <f>IF(C23="","",IF(L23&gt;=1,"Completed",IF(AND(I23&lt;&gt;"",L23&gt;0),"Medium","Pending Check")))</f>
        <x:v>Pending Check</x:v>
      </x:c>
      <x:c r="N23" s="24">
        <f>IF(C23="","",IF(M23="Completed",IF(J23="",0,MAX(0,J23-G23)),IF(AND(G23&lt;'Incoming Quality Inspection Overview'!$B$8,L23&lt;1),'Incoming Quality Inspection Overview'!$B$8-G23,0)))</f>
        <x:v>0</x:v>
      </x:c>
      <x:c r="O23" s="26" t="inlineStr">
        <x:is>
          <x:t xml:space="preserve">High</x:t>
        </x:is>
      </x:c>
      <x:c r="P23" s="21" t="inlineStr">
        <x:is>
          <x:t xml:space="preserve"/>
        </x:is>
      </x:c>
      <x:c r="Q23" s="21" t="inlineStr">
        <x:is>
          <x:t xml:space="preserve"/>
        </x:is>
      </x:c>
    </x:row>
    <x:row r="24" ht="20" customHeight="1">
      <x:c r="A24" s="20">
        <f>IF(C24="","",ROW()-5)</f>
        <x:v>19</x:v>
      </x:c>
      <x:c r="B24" s="21" t="inlineStr">
        <x:is>
          <x:t xml:space="preserve"/>
        </x:is>
      </x:c>
      <x:c r="C24" s="21" t="inlineStr">
        <x:is>
          <x:t xml:space="preserve"/>
        </x:is>
      </x:c>
      <x:c r="D24" s="21" t="inlineStr">
        <x:is>
          <x:t xml:space="preserve"/>
        </x:is>
      </x:c>
      <x:c r="E24" s="22" t="n">
        <x:v>6</x:v>
      </x:c>
      <x:c r="F24" s="53" t="n">
        <x:v>46196</x:v>
      </x:c>
      <x:c r="G24" s="53" t="n">
        <x:v>46200</x:v>
      </x:c>
      <x:c r="H24" s="24">
        <f>IF(OR(F24="",G24=""),"",G24-F24+1)</f>
        <x:v>5</x:v>
      </x:c>
      <x:c r="I24" s="53" t="n"/>
      <x:c r="J24" s="53" t="n"/>
      <x:c r="K24" s="24">
        <f>IF(I24="","",IF(J24="",MAX(0,'Incoming Quality Inspection Overview'!$B$8-I24+1),J24-I24+1))</f>
      </x:c>
      <x:c r="L24" s="25" t="n">
        <x:v>0</x:v>
      </x:c>
      <x:c r="M24" s="20" t="str">
        <f>IF(C24="","",IF(L24&gt;=1,"Completed",IF(AND(I24&lt;&gt;"",L24&gt;0),"Medium","Pending Check")))</f>
        <x:v>Pending Check</x:v>
      </x:c>
      <x:c r="N24" s="24">
        <f>IF(C24="","",IF(M24="Completed",IF(J24="",0,MAX(0,J24-G24)),IF(AND(G24&lt;'Incoming Quality Inspection Overview'!$B$8,L24&lt;1),'Incoming Quality Inspection Overview'!$B$8-G24,0)))</f>
        <x:v>0</x:v>
      </x:c>
      <x:c r="O24" s="26" t="inlineStr">
        <x:is>
          <x:t xml:space="preserve">High</x:t>
        </x:is>
      </x:c>
      <x:c r="P24" s="21" t="inlineStr">
        <x:is>
          <x:t xml:space="preserve"/>
        </x:is>
      </x:c>
      <x:c r="Q24" s="21" t="inlineStr">
        <x:is>
          <x:t xml:space="preserve"/>
        </x:is>
      </x:c>
    </x:row>
    <x:row r="25" ht="20" customHeight="1">
      <x:c r="A25" s="20">
        <f>IF(C25="","",ROW()-5)</f>
        <x:v>20</x:v>
      </x:c>
      <x:c r="B25" s="21" t="inlineStr">
        <x:is>
          <x:t xml:space="preserve"/>
        </x:is>
      </x:c>
      <x:c r="C25" s="21" t="inlineStr">
        <x:is>
          <x:t xml:space="preserve"/>
        </x:is>
      </x:c>
      <x:c r="D25" s="21" t="inlineStr">
        <x:is>
          <x:t xml:space="preserve"/>
        </x:is>
      </x:c>
      <x:c r="E25" s="22" t="n">
        <x:v>2</x:v>
      </x:c>
      <x:c r="F25" s="53" t="n">
        <x:v>46203</x:v>
      </x:c>
      <x:c r="G25" s="53" t="n">
        <x:v>46203</x:v>
      </x:c>
      <x:c r="H25" s="24">
        <f>IF(OR(F25="",G25=""),"",G25-F25+1)</f>
        <x:v>1</x:v>
      </x:c>
      <x:c r="I25" s="53" t="n"/>
      <x:c r="J25" s="53" t="n"/>
      <x:c r="K25" s="24">
        <f>IF(I25="","",IF(J25="",MAX(0,'Incoming Quality Inspection Overview'!$B$8-I25+1),J25-I25+1))</f>
      </x:c>
      <x:c r="L25" s="25" t="n">
        <x:v>0</x:v>
      </x:c>
      <x:c r="M25" s="20" t="str">
        <f>IF(C25="","",IF(L25&gt;=1,"Completed",IF(AND(I25&lt;&gt;"",L25&gt;0),"Medium","Pending Check")))</f>
        <x:v>Pending Check</x:v>
      </x:c>
      <x:c r="N25" s="24">
        <f>IF(C25="","",IF(M25="Completed",IF(J25="",0,MAX(0,J25-G25)),IF(AND(G25&lt;'Incoming Quality Inspection Overview'!$B$8,L25&lt;1),'Incoming Quality Inspection Overview'!$B$8-G25,0)))</f>
        <x:v>0</x:v>
      </x:c>
      <x:c r="O25" s="26" t="inlineStr">
        <x:is>
          <x:t xml:space="preserve">High</x:t>
        </x:is>
      </x:c>
      <x:c r="P25" s="21" t="inlineStr">
        <x:is>
          <x:t xml:space="preserve">Office</x:t>
        </x:is>
      </x:c>
      <x:c r="Q25" s="21" t="inlineStr">
        <x:is>
          <x:t xml:space="preserve"/>
        </x:is>
      </x:c>
    </x:row>
    <x:row r="26" ht="20" customHeight="1">
      <x:c r="A26" s="20">
        <f>IF(C26="","",ROW()-5)</f>
      </x:c>
      <x:c r="B26" s="21" t="n"/>
      <x:c r="C26" s="21" t="n"/>
      <x:c r="D26" s="21" t="n"/>
      <x:c r="E26" s="22" t="n"/>
      <x:c r="F26" s="53" t="n"/>
      <x:c r="G26" s="53" t="n"/>
      <x:c r="H26" s="24">
        <f>IF(OR(F26="",G26=""),"",G26-F26+1)</f>
      </x:c>
      <x:c r="I26" s="53" t="n"/>
      <x:c r="J26" s="53" t="n"/>
      <x:c r="K26" s="24">
        <f>IF(I26="","",IF(J26="",MAX(0,'Incoming Quality Inspection Overview'!$B$8-I26+1),J26-I26+1))</f>
      </x:c>
      <x:c r="L26" s="25" t="n"/>
      <x:c r="M26" s="20">
        <f>IF(C26="","",IF(L26&gt;=1,"Completed",IF(AND(I26&lt;&gt;"",L26&gt;0),"Medium","Pending Check")))</f>
      </x:c>
      <x:c r="N26" s="24">
        <f>IF(C26="","",IF(M26="Completed",IF(J26="",0,MAX(0,J26-G26)),IF(AND(G26&lt;'Incoming Quality Inspection Overview'!$B$8,L26&lt;1),'Incoming Quality Inspection Overview'!$B$8-G26,0)))</f>
      </x:c>
      <x:c r="O26" s="26" t="n"/>
      <x:c r="P26" s="21" t="n"/>
      <x:c r="Q26" s="21" t="n"/>
    </x:row>
    <x:row r="27" ht="20" customHeight="1">
      <x:c r="A27" s="20">
        <f>IF(C27="","",ROW()-5)</f>
      </x:c>
      <x:c r="B27" s="21" t="n"/>
      <x:c r="C27" s="21" t="n"/>
      <x:c r="D27" s="21" t="n"/>
      <x:c r="E27" s="22" t="n"/>
      <x:c r="F27" s="53" t="n"/>
      <x:c r="G27" s="53" t="n"/>
      <x:c r="H27" s="24">
        <f>IF(OR(F27="",G27=""),"",G27-F27+1)</f>
      </x:c>
      <x:c r="I27" s="53" t="n"/>
      <x:c r="J27" s="53" t="n"/>
      <x:c r="K27" s="24">
        <f>IF(I27="","",IF(J27="",MAX(0,'Incoming Quality Inspection Overview'!$B$8-I27+1),J27-I27+1))</f>
      </x:c>
      <x:c r="L27" s="25" t="n"/>
      <x:c r="M27" s="20">
        <f>IF(C27="","",IF(L27&gt;=1,"Completed",IF(AND(I27&lt;&gt;"",L27&gt;0),"Medium","Pending Check")))</f>
      </x:c>
      <x:c r="N27" s="24">
        <f>IF(C27="","",IF(M27="Completed",IF(J27="",0,MAX(0,J27-G27)),IF(AND(G27&lt;'Incoming Quality Inspection Overview'!$B$8,L27&lt;1),'Incoming Quality Inspection Overview'!$B$8-G27,0)))</f>
      </x:c>
      <x:c r="O27" s="26" t="n"/>
      <x:c r="P27" s="21" t="n"/>
      <x:c r="Q27" s="21" t="n"/>
    </x:row>
    <x:row r="28" ht="20" customHeight="1">
      <x:c r="A28" s="20">
        <f>IF(C28="","",ROW()-5)</f>
      </x:c>
      <x:c r="B28" s="21" t="n"/>
      <x:c r="C28" s="21" t="n"/>
      <x:c r="D28" s="21" t="n"/>
      <x:c r="E28" s="22" t="n"/>
      <x:c r="F28" s="53" t="n"/>
      <x:c r="G28" s="53" t="n"/>
      <x:c r="H28" s="24">
        <f>IF(OR(F28="",G28=""),"",G28-F28+1)</f>
      </x:c>
      <x:c r="I28" s="53" t="n"/>
      <x:c r="J28" s="53" t="n"/>
      <x:c r="K28" s="24">
        <f>IF(I28="","",IF(J28="",MAX(0,'Incoming Quality Inspection Overview'!$B$8-I28+1),J28-I28+1))</f>
      </x:c>
      <x:c r="L28" s="25" t="n"/>
      <x:c r="M28" s="20">
        <f>IF(C28="","",IF(L28&gt;=1,"Completed",IF(AND(I28&lt;&gt;"",L28&gt;0),"Medium","Pending Check")))</f>
      </x:c>
      <x:c r="N28" s="24">
        <f>IF(C28="","",IF(M28="Completed",IF(J28="",0,MAX(0,J28-G28)),IF(AND(G28&lt;'Incoming Quality Inspection Overview'!$B$8,L28&lt;1),'Incoming Quality Inspection Overview'!$B$8-G28,0)))</f>
      </x:c>
      <x:c r="O28" s="26" t="n"/>
      <x:c r="P28" s="21" t="n"/>
      <x:c r="Q28" s="21" t="n"/>
    </x:row>
    <x:row r="29" ht="20" customHeight="1">
      <x:c r="A29" s="20">
        <f>IF(C29="","",ROW()-5)</f>
      </x:c>
      <x:c r="B29" s="21" t="n"/>
      <x:c r="C29" s="21" t="n"/>
      <x:c r="D29" s="21" t="n"/>
      <x:c r="E29" s="22" t="n"/>
      <x:c r="F29" s="53" t="n"/>
      <x:c r="G29" s="53" t="n"/>
      <x:c r="H29" s="24">
        <f>IF(OR(F29="",G29=""),"",G29-F29+1)</f>
      </x:c>
      <x:c r="I29" s="53" t="n"/>
      <x:c r="J29" s="53" t="n"/>
      <x:c r="K29" s="24">
        <f>IF(I29="","",IF(J29="",MAX(0,'Incoming Quality Inspection Overview'!$B$8-I29+1),J29-I29+1))</f>
      </x:c>
      <x:c r="L29" s="25" t="n"/>
      <x:c r="M29" s="20">
        <f>IF(C29="","",IF(L29&gt;=1,"Completed",IF(AND(I29&lt;&gt;"",L29&gt;0),"Medium","Pending Check")))</f>
      </x:c>
      <x:c r="N29" s="24">
        <f>IF(C29="","",IF(M29="Completed",IF(J29="",0,MAX(0,J29-G29)),IF(AND(G29&lt;'Incoming Quality Inspection Overview'!$B$8,L29&lt;1),'Incoming Quality Inspection Overview'!$B$8-G29,0)))</f>
      </x:c>
      <x:c r="O29" s="26" t="n"/>
      <x:c r="P29" s="21" t="n"/>
      <x:c r="Q29" s="21" t="n"/>
    </x:row>
    <x:row r="30" ht="20" customHeight="1">
      <x:c r="A30" s="20">
        <f>IF(C30="","",ROW()-5)</f>
      </x:c>
      <x:c r="B30" s="21" t="n"/>
      <x:c r="C30" s="21" t="n"/>
      <x:c r="D30" s="21" t="n"/>
      <x:c r="E30" s="22" t="n"/>
      <x:c r="F30" s="53" t="n"/>
      <x:c r="G30" s="53" t="n"/>
      <x:c r="H30" s="24">
        <f>IF(OR(F30="",G30=""),"",G30-F30+1)</f>
      </x:c>
      <x:c r="I30" s="53" t="n"/>
      <x:c r="J30" s="53" t="n"/>
      <x:c r="K30" s="24">
        <f>IF(I30="","",IF(J30="",MAX(0,'Incoming Quality Inspection Overview'!$B$8-I30+1),J30-I30+1))</f>
      </x:c>
      <x:c r="L30" s="25" t="n"/>
      <x:c r="M30" s="20">
        <f>IF(C30="","",IF(L30&gt;=1,"Completed",IF(AND(I30&lt;&gt;"",L30&gt;0),"Medium","Pending Check")))</f>
      </x:c>
      <x:c r="N30" s="24">
        <f>IF(C30="","",IF(M30="Completed",IF(J30="",0,MAX(0,J30-G30)),IF(AND(G30&lt;'Incoming Quality Inspection Overview'!$B$8,L30&lt;1),'Incoming Quality Inspection Overview'!$B$8-G30,0)))</f>
      </x:c>
      <x:c r="O30" s="26" t="n"/>
      <x:c r="P30" s="21" t="n"/>
      <x:c r="Q30" s="21" t="n"/>
    </x:row>
    <x:row r="31" ht="20" customHeight="1">
      <x:c r="A31" s="20">
        <f>IF(C31="","",ROW()-5)</f>
      </x:c>
      <x:c r="B31" s="21" t="n"/>
      <x:c r="C31" s="21" t="n"/>
      <x:c r="D31" s="21" t="n"/>
      <x:c r="E31" s="22" t="n"/>
      <x:c r="F31" s="53" t="n"/>
      <x:c r="G31" s="53" t="n"/>
      <x:c r="H31" s="24">
        <f>IF(OR(F31="",G31=""),"",G31-F31+1)</f>
      </x:c>
      <x:c r="I31" s="53" t="n"/>
      <x:c r="J31" s="53" t="n"/>
      <x:c r="K31" s="24">
        <f>IF(I31="","",IF(J31="",MAX(0,'Incoming Quality Inspection Overview'!$B$8-I31+1),J31-I31+1))</f>
      </x:c>
      <x:c r="L31" s="25" t="n"/>
      <x:c r="M31" s="20">
        <f>IF(C31="","",IF(L31&gt;=1,"Completed",IF(AND(I31&lt;&gt;"",L31&gt;0),"Medium","Pending Check")))</f>
      </x:c>
      <x:c r="N31" s="24">
        <f>IF(C31="","",IF(M31="Completed",IF(J31="",0,MAX(0,J31-G31)),IF(AND(G31&lt;'Incoming Quality Inspection Overview'!$B$8,L31&lt;1),'Incoming Quality Inspection Overview'!$B$8-G31,0)))</f>
      </x:c>
      <x:c r="O31" s="26" t="n"/>
      <x:c r="P31" s="21" t="n"/>
      <x:c r="Q31" s="21" t="n"/>
    </x:row>
    <x:row r="32" ht="20" customHeight="1">
      <x:c r="A32" s="20">
        <f>IF(C32="","",ROW()-5)</f>
      </x:c>
      <x:c r="B32" s="21" t="n"/>
      <x:c r="C32" s="21" t="n"/>
      <x:c r="D32" s="21" t="n"/>
      <x:c r="E32" s="22" t="n"/>
      <x:c r="F32" s="53" t="n"/>
      <x:c r="G32" s="53" t="n"/>
      <x:c r="H32" s="24">
        <f>IF(OR(F32="",G32=""),"",G32-F32+1)</f>
      </x:c>
      <x:c r="I32" s="53" t="n"/>
      <x:c r="J32" s="53" t="n"/>
      <x:c r="K32" s="24">
        <f>IF(I32="","",IF(J32="",MAX(0,'Incoming Quality Inspection Overview'!$B$8-I32+1),J32-I32+1))</f>
      </x:c>
      <x:c r="L32" s="25" t="n"/>
      <x:c r="M32" s="20">
        <f>IF(C32="","",IF(L32&gt;=1,"Completed",IF(AND(I32&lt;&gt;"",L32&gt;0),"Medium","Pending Check")))</f>
      </x:c>
      <x:c r="N32" s="24">
        <f>IF(C32="","",IF(M32="Completed",IF(J32="",0,MAX(0,J32-G32)),IF(AND(G32&lt;'Incoming Quality Inspection Overview'!$B$8,L32&lt;1),'Incoming Quality Inspection Overview'!$B$8-G32,0)))</f>
      </x:c>
      <x:c r="O32" s="26" t="n"/>
      <x:c r="P32" s="21" t="n"/>
      <x:c r="Q32" s="21" t="n"/>
    </x:row>
    <x:row r="33" ht="20" customHeight="1">
      <x:c r="A33" s="20">
        <f>IF(C33="","",ROW()-5)</f>
      </x:c>
      <x:c r="B33" s="21" t="n"/>
      <x:c r="C33" s="21" t="n"/>
      <x:c r="D33" s="21" t="n"/>
      <x:c r="E33" s="22" t="n"/>
      <x:c r="F33" s="53" t="n"/>
      <x:c r="G33" s="53" t="n"/>
      <x:c r="H33" s="24">
        <f>IF(OR(F33="",G33=""),"",G33-F33+1)</f>
      </x:c>
      <x:c r="I33" s="53" t="n"/>
      <x:c r="J33" s="53" t="n"/>
      <x:c r="K33" s="24">
        <f>IF(I33="","",IF(J33="",MAX(0,'Incoming Quality Inspection Overview'!$B$8-I33+1),J33-I33+1))</f>
      </x:c>
      <x:c r="L33" s="25" t="n"/>
      <x:c r="M33" s="20">
        <f>IF(C33="","",IF(L33&gt;=1,"Completed",IF(AND(I33&lt;&gt;"",L33&gt;0),"Medium","Pending Check")))</f>
      </x:c>
      <x:c r="N33" s="24">
        <f>IF(C33="","",IF(M33="Completed",IF(J33="",0,MAX(0,J33-G33)),IF(AND(G33&lt;'Incoming Quality Inspection Overview'!$B$8,L33&lt;1),'Incoming Quality Inspection Overview'!$B$8-G33,0)))</f>
      </x:c>
      <x:c r="O33" s="26" t="n"/>
      <x:c r="P33" s="21" t="n"/>
      <x:c r="Q33" s="21" t="n"/>
    </x:row>
    <x:row r="34" ht="20" customHeight="1">
      <x:c r="A34" s="20">
        <f>IF(C34="","",ROW()-5)</f>
      </x:c>
      <x:c r="B34" s="21" t="n"/>
      <x:c r="C34" s="21" t="n"/>
      <x:c r="D34" s="21" t="n"/>
      <x:c r="E34" s="22" t="n"/>
      <x:c r="F34" s="53" t="n"/>
      <x:c r="G34" s="53" t="n"/>
      <x:c r="H34" s="24">
        <f>IF(OR(F34="",G34=""),"",G34-F34+1)</f>
      </x:c>
      <x:c r="I34" s="53" t="n"/>
      <x:c r="J34" s="53" t="n"/>
      <x:c r="K34" s="24">
        <f>IF(I34="","",IF(J34="",MAX(0,'Incoming Quality Inspection Overview'!$B$8-I34+1),J34-I34+1))</f>
      </x:c>
      <x:c r="L34" s="25" t="n"/>
      <x:c r="M34" s="20">
        <f>IF(C34="","",IF(L34&gt;=1,"Completed",IF(AND(I34&lt;&gt;"",L34&gt;0),"Medium","Pending Check")))</f>
      </x:c>
      <x:c r="N34" s="24">
        <f>IF(C34="","",IF(M34="Completed",IF(J34="",0,MAX(0,J34-G34)),IF(AND(G34&lt;'Incoming Quality Inspection Overview'!$B$8,L34&lt;1),'Incoming Quality Inspection Overview'!$B$8-G34,0)))</f>
      </x:c>
      <x:c r="O34" s="26" t="n"/>
      <x:c r="P34" s="21" t="n"/>
      <x:c r="Q34" s="21" t="n"/>
    </x:row>
    <x:row r="35" ht="20" customHeight="1">
      <x:c r="A35" s="20">
        <f>IF(C35="","",ROW()-5)</f>
      </x:c>
      <x:c r="B35" s="21" t="n"/>
      <x:c r="C35" s="21" t="n"/>
      <x:c r="D35" s="21" t="n"/>
      <x:c r="E35" s="22" t="n"/>
      <x:c r="F35" s="53" t="n"/>
      <x:c r="G35" s="53" t="n"/>
      <x:c r="H35" s="24">
        <f>IF(OR(F35="",G35=""),"",G35-F35+1)</f>
      </x:c>
      <x:c r="I35" s="53" t="n"/>
      <x:c r="J35" s="53" t="n"/>
      <x:c r="K35" s="24">
        <f>IF(I35="","",IF(J35="",MAX(0,'Incoming Quality Inspection Overview'!$B$8-I35+1),J35-I35+1))</f>
      </x:c>
      <x:c r="L35" s="25" t="n"/>
      <x:c r="M35" s="20">
        <f>IF(C35="","",IF(L35&gt;=1,"Completed",IF(AND(I35&lt;&gt;"",L35&gt;0),"Medium","Pending Check")))</f>
      </x:c>
      <x:c r="N35" s="24">
        <f>IF(C35="","",IF(M35="Completed",IF(J35="",0,MAX(0,J35-G35)),IF(AND(G35&lt;'Incoming Quality Inspection Overview'!$B$8,L35&lt;1),'Incoming Quality Inspection Overview'!$B$8-G35,0)))</f>
      </x:c>
      <x:c r="O35" s="26" t="n"/>
      <x:c r="P35" s="21" t="n"/>
      <x:c r="Q35" s="21" t="n"/>
    </x:row>
    <x:row r="37" ht="24" customHeight="1">
      <x:c r="A37" s="17" t="inlineStr">
        <x:is>
          <x:t xml:space="preserve">Update the blue and purple cells. Status, days, and delays are calculated automatically. Copy formulas below row 35 if you need more rows.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$M6="Completed"</x:formula>
    </x:cfRule>
    <x:cfRule type="expression" dxfId="1" priority="2">
      <x:formula>$M6="Medium"</x:formula>
    </x:cfRule>
    <x:cfRule type="expression" dxfId="2" priority="3">
      <x:formula>$M6="Pending Check"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$O6="High"</x:formula>
    </x:cfRule>
    <x:cfRule type="expression" dxfId="1" priority="8">
      <x:formula>$O6="Medium"</x:formula>
    </x:cfRule>
    <x:cfRule type="expression" dxfId="2" priority="9">
      <x:formula>$O6=""</x:formula>
    </x:cfRule>
  </x:conditionalFormatting>
  <x:dataValidations count="3">
    <x:dataValidation type="list" allowBlank="1" showDropDown="0" showInputMessage="0" showErrorMessage="0" sqref="B6:B35">
      <x:formula1>",,,,,,,,,,External,Completed,,,"</x:formula1>
    </x:dataValidation>
    <x:dataValidation type="list" allowBlank="1" showDropDown="0" showInputMessage="0" showErrorMessage="0" sqref="O6:O35">
      <x:formula1>"High,Medium,"</x:formula1>
    </x:dataValidation>
    <x:dataValidation type="decimal" operator="between" allowBlank="1" showDropDown="0" showInputMessage="0" showErrorMessage="0" promptTitle="Corrective action rate" prompt="Enter a value from 0 to 1, or 0% to 100%.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f>YEAR('Incoming Quality Inspection Overview'!$B$9)&amp;""&amp;MONTH('Incoming Quality Inspection Overview'!$B$9)&amp;" Monthly Inspection Sheet"</f>
        <x:v>20264 Monthly Inspection Sheet</x:v>
      </x:c>
    </x:row>
    <x:row r="2">
      <x:c r="A2" s="2" t="inlineStr">
        <x:is>
          <x:t xml:space="preserve"/>
        </x:is>
      </x:c>
      <x:c r="B2" s="18" t="str">
        <f>'Incoming Quality Inspection Overview'!B3</f>
        <x:v>Reference project construction</x:v>
      </x:c>
      <x:c r="C2" s="49" t="n"/>
      <x:c r="D2" s="49" t="n"/>
      <x:c r="E2" s="49" t="n"/>
      <x:c r="F2" s="50" t="n"/>
      <x:c r="G2" s="2" t="inlineStr">
        <x:is>
          <x:t xml:space="preserve"/>
        </x:is>
      </x:c>
      <x:c r="H2" s="43">
        <f>'Incoming Quality Inspection Overview'!B8</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/>
        </x:is>
      </x:c>
      <x:c r="N2" s="29" t="inlineStr">
        <x:is>
          <x:t xml:space="preserve">Actual</x:t>
        </x:is>
      </x:c>
      <x:c r="O2" s="28" t="inlineStr">
        <x:is>
          <x:t xml:space="preserve">Actual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/>
        </x:is>
      </x:c>
      <x:c r="C5" s="30" t="inlineStr">
        <x:is>
          <x:t xml:space="preserve"/>
        </x:is>
      </x:c>
      <x:c r="D5" s="30" t="inlineStr">
        <x:is>
          <x:t xml:space="preserve">Status</x:t>
        </x:is>
      </x:c>
      <x:c r="E5" s="30" t="inlineStr">
        <x:is>
          <x:t xml:space="preserve">Staff</x:t>
        </x:is>
      </x:c>
      <x:c r="F5" s="30" t="inlineStr">
        <x:is>
          <x:t xml:space="preserve">Planned Start</x:t>
        </x:is>
      </x:c>
      <x:c r="G5" s="30" t="inlineStr">
        <x:is>
          <x:t xml:space="preserve">Planned End</x:t>
        </x:is>
      </x:c>
      <x:c r="H5" s="30" t="inlineStr">
        <x:is>
          <x:t xml:space="preserve">Actual Start</x:t>
        </x:is>
      </x:c>
      <x:c r="I5" s="30" t="inlineStr">
        <x:is>
          <x:t xml:space="preserve">Actual End</x:t>
        </x:is>
      </x:c>
      <x:c r="J5" s="30" t="inlineStr">
        <x:is>
          <x:t xml:space="preserve">Progress Rate</x:t>
        </x:is>
      </x:c>
      <x:c r="K5" s="54">
        <f>IF(MONTH('Incoming Quality Inspection Overview'!$B$9+0)=MONTH('Incoming Quality Inspection Overview'!$B$9),'Incoming Quality Inspection Overview'!$B$9+0,"")</f>
        <x:v>46113</x:v>
      </x:c>
      <x:c r="L5" s="54">
        <f>IF(MONTH('Incoming Quality Inspection Overview'!$B$9+1)=MONTH('Incoming Quality Inspection Overview'!$B$9),'Incoming Quality Inspection Overview'!$B$9+1,"")</f>
        <x:v>46114</x:v>
      </x:c>
      <x:c r="M5" s="54">
        <f>IF(MONTH('Incoming Quality Inspection Overview'!$B$9+2)=MONTH('Incoming Quality Inspection Overview'!$B$9),'Incoming Quality Inspection Overview'!$B$9+2,"")</f>
        <x:v>46115</x:v>
      </x:c>
      <x:c r="N5" s="54">
        <f>IF(MONTH('Incoming Quality Inspection Overview'!$B$9+3)=MONTH('Incoming Quality Inspection Overview'!$B$9),'Incoming Quality Inspection Overview'!$B$9+3,"")</f>
        <x:v>46116</x:v>
      </x:c>
      <x:c r="O5" s="54">
        <f>IF(MONTH('Incoming Quality Inspection Overview'!$B$9+4)=MONTH('Incoming Quality Inspection Overview'!$B$9),'Incoming Quality Inspection Overview'!$B$9+4,"")</f>
        <x:v>46117</x:v>
      </x:c>
      <x:c r="P5" s="54">
        <f>IF(MONTH('Incoming Quality Inspection Overview'!$B$9+5)=MONTH('Incoming Quality Inspection Overview'!$B$9),'Incoming Quality Inspection Overview'!$B$9+5,"")</f>
        <x:v>46118</x:v>
      </x:c>
      <x:c r="Q5" s="54">
        <f>IF(MONTH('Incoming Quality Inspection Overview'!$B$9+6)=MONTH('Incoming Quality Inspection Overview'!$B$9),'Incoming Quality Inspection Overview'!$B$9+6,"")</f>
        <x:v>46119</x:v>
      </x:c>
      <x:c r="R5" s="54">
        <f>IF(MONTH('Incoming Quality Inspection Overview'!$B$9+7)=MONTH('Incoming Quality Inspection Overview'!$B$9),'Incoming Quality Inspection Overview'!$B$9+7,"")</f>
        <x:v>46120</x:v>
      </x:c>
      <x:c r="S5" s="54">
        <f>IF(MONTH('Incoming Quality Inspection Overview'!$B$9+8)=MONTH('Incoming Quality Inspection Overview'!$B$9),'Incoming Quality Inspection Overview'!$B$9+8,"")</f>
        <x:v>46121</x:v>
      </x:c>
      <x:c r="T5" s="54">
        <f>IF(MONTH('Incoming Quality Inspection Overview'!$B$9+9)=MONTH('Incoming Quality Inspection Overview'!$B$9),'Incoming Quality Inspection Overview'!$B$9+9,"")</f>
        <x:v>46122</x:v>
      </x:c>
      <x:c r="U5" s="54">
        <f>IF(MONTH('Incoming Quality Inspection Overview'!$B$9+10)=MONTH('Incoming Quality Inspection Overview'!$B$9),'Incoming Quality Inspection Overview'!$B$9+10,"")</f>
        <x:v>46123</x:v>
      </x:c>
      <x:c r="V5" s="54">
        <f>IF(MONTH('Incoming Quality Inspection Overview'!$B$9+11)=MONTH('Incoming Quality Inspection Overview'!$B$9),'Incoming Quality Inspection Overview'!$B$9+11,"")</f>
        <x:v>46124</x:v>
      </x:c>
      <x:c r="W5" s="54">
        <f>IF(MONTH('Incoming Quality Inspection Overview'!$B$9+12)=MONTH('Incoming Quality Inspection Overview'!$B$9),'Incoming Quality Inspection Overview'!$B$9+12,"")</f>
        <x:v>46125</x:v>
      </x:c>
      <x:c r="X5" s="54">
        <f>IF(MONTH('Incoming Quality Inspection Overview'!$B$9+13)=MONTH('Incoming Quality Inspection Overview'!$B$9),'Incoming Quality Inspection Overview'!$B$9+13,"")</f>
        <x:v>46126</x:v>
      </x:c>
      <x:c r="Y5" s="54">
        <f>IF(MONTH('Incoming Quality Inspection Overview'!$B$9+14)=MONTH('Incoming Quality Inspection Overview'!$B$9),'Incoming Quality Inspection Overview'!$B$9+14,"")</f>
        <x:v>46127</x:v>
      </x:c>
      <x:c r="Z5" s="54">
        <f>IF(MONTH('Incoming Quality Inspection Overview'!$B$9+15)=MONTH('Incoming Quality Inspection Overview'!$B$9),'Incoming Quality Inspection Overview'!$B$9+15,"")</f>
        <x:v>46128</x:v>
      </x:c>
      <x:c r="AA5" s="54">
        <f>IF(MONTH('Incoming Quality Inspection Overview'!$B$9+16)=MONTH('Incoming Quality Inspection Overview'!$B$9),'Incoming Quality Inspection Overview'!$B$9+16,"")</f>
        <x:v>46129</x:v>
      </x:c>
      <x:c r="AB5" s="54">
        <f>IF(MONTH('Incoming Quality Inspection Overview'!$B$9+17)=MONTH('Incoming Quality Inspection Overview'!$B$9),'Incoming Quality Inspection Overview'!$B$9+17,"")</f>
        <x:v>46130</x:v>
      </x:c>
      <x:c r="AC5" s="54">
        <f>IF(MONTH('Incoming Quality Inspection Overview'!$B$9+18)=MONTH('Incoming Quality Inspection Overview'!$B$9),'Incoming Quality Inspection Overview'!$B$9+18,"")</f>
        <x:v>46131</x:v>
      </x:c>
      <x:c r="AD5" s="54">
        <f>IF(MONTH('Incoming Quality Inspection Overview'!$B$9+19)=MONTH('Incoming Quality Inspection Overview'!$B$9),'Incoming Quality Inspection Overview'!$B$9+19,"")</f>
        <x:v>46132</x:v>
      </x:c>
      <x:c r="AE5" s="54">
        <f>IF(MONTH('Incoming Quality Inspection Overview'!$B$9+20)=MONTH('Incoming Quality Inspection Overview'!$B$9),'Incoming Quality Inspection Overview'!$B$9+20,"")</f>
        <x:v>46133</x:v>
      </x:c>
      <x:c r="AF5" s="54">
        <f>IF(MONTH('Incoming Quality Inspection Overview'!$B$9+21)=MONTH('Incoming Quality Inspection Overview'!$B$9),'Incoming Quality Inspection Overview'!$B$9+21,"")</f>
        <x:v>46134</x:v>
      </x:c>
      <x:c r="AG5" s="54">
        <f>IF(MONTH('Incoming Quality Inspection Overview'!$B$9+22)=MONTH('Incoming Quality Inspection Overview'!$B$9),'Incoming Quality Inspection Overview'!$B$9+22,"")</f>
        <x:v>46135</x:v>
      </x:c>
      <x:c r="AH5" s="54">
        <f>IF(MONTH('Incoming Quality Inspection Overview'!$B$9+23)=MONTH('Incoming Quality Inspection Overview'!$B$9),'Incoming Quality Inspection Overview'!$B$9+23,"")</f>
        <x:v>46136</x:v>
      </x:c>
      <x:c r="AI5" s="54">
        <f>IF(MONTH('Incoming Quality Inspection Overview'!$B$9+24)=MONTH('Incoming Quality Inspection Overview'!$B$9),'Incoming Quality Inspection Overview'!$B$9+24,"")</f>
        <x:v>46137</x:v>
      </x:c>
      <x:c r="AJ5" s="54">
        <f>IF(MONTH('Incoming Quality Inspection Overview'!$B$9+25)=MONTH('Incoming Quality Inspection Overview'!$B$9),'Incoming Quality Inspection Overview'!$B$9+25,"")</f>
        <x:v>46138</x:v>
      </x:c>
      <x:c r="AK5" s="54">
        <f>IF(MONTH('Incoming Quality Inspection Overview'!$B$9+26)=MONTH('Incoming Quality Inspection Overview'!$B$9),'Incoming Quality Inspection Overview'!$B$9+26,"")</f>
        <x:v>46139</x:v>
      </x:c>
      <x:c r="AL5" s="54">
        <f>IF(MONTH('Incoming Quality Inspection Overview'!$B$9+27)=MONTH('Incoming Quality Inspection Overview'!$B$9),'Incoming Quality Inspection Overview'!$B$9+27,"")</f>
        <x:v>46140</x:v>
      </x:c>
      <x:c r="AM5" s="54">
        <f>IF(MONTH('Incoming Quality Inspection Overview'!$B$9+28)=MONTH('Incoming Quality Inspection Overview'!$B$9),'Incoming Quality Inspection Overview'!$B$9+28,"")</f>
        <x:v>46141</x:v>
      </x:c>
      <x:c r="AN5" s="54">
        <f>IF(MONTH('Incoming Quality Inspection Overview'!$B$9+29)=MONTH('Incoming Quality Inspection Overview'!$B$9),'Incoming Quality Inspection Overview'!$B$9+29,"")</f>
        <x:v>46142</x:v>
      </x:c>
      <x:c r="AO5" s="54">
        <f>IF(MONTH('Incoming Quality Inspection Overview'!$B$9+30)=MONTH('Incoming Quality Inspection Overview'!$B$9),'Incoming Quality Inspection Overview'!$B$9+30,"")</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f>IF(K5="","",CHOOSE(WEEKDAY(K5,1),"","","","","","",""))</f>
        <x:v/>
      </x:c>
      <x:c r="L6" s="4" t="str">
        <f>IF(L5="","",CHOOSE(WEEKDAY(L5,1),"","","","","","",""))</f>
        <x:v/>
      </x:c>
      <x:c r="M6" s="4" t="str">
        <f>IF(M5="","",CHOOSE(WEEKDAY(M5,1),"","","","","","",""))</f>
        <x:v/>
      </x:c>
      <x:c r="N6" s="4" t="str">
        <f>IF(N5="","",CHOOSE(WEEKDAY(N5,1),"","","","","","",""))</f>
        <x:v/>
      </x:c>
      <x:c r="O6" s="4" t="str">
        <f>IF(O5="","",CHOOSE(WEEKDAY(O5,1),"","","","","","",""))</f>
        <x:v/>
      </x:c>
      <x:c r="P6" s="4" t="str">
        <f>IF(P5="","",CHOOSE(WEEKDAY(P5,1),"","","","","","",""))</f>
        <x:v/>
      </x:c>
      <x:c r="Q6" s="4" t="str">
        <f>IF(Q5="","",CHOOSE(WEEKDAY(Q5,1),"","","","","","",""))</f>
        <x:v/>
      </x:c>
      <x:c r="R6" s="4" t="str">
        <f>IF(R5="","",CHOOSE(WEEKDAY(R5,1),"","","","","","",""))</f>
        <x:v/>
      </x:c>
      <x:c r="S6" s="4" t="str">
        <f>IF(S5="","",CHOOSE(WEEKDAY(S5,1),"","","","","","",""))</f>
        <x:v/>
      </x:c>
      <x:c r="T6" s="4" t="str">
        <f>IF(T5="","",CHOOSE(WEEKDAY(T5,1),"","","","","","",""))</f>
        <x:v/>
      </x:c>
      <x:c r="U6" s="4" t="str">
        <f>IF(U5="","",CHOOSE(WEEKDAY(U5,1),"","","","","","",""))</f>
        <x:v/>
      </x:c>
      <x:c r="V6" s="4" t="str">
        <f>IF(V5="","",CHOOSE(WEEKDAY(V5,1),"","","","","","",""))</f>
        <x:v/>
      </x:c>
      <x:c r="W6" s="4" t="str">
        <f>IF(W5="","",CHOOSE(WEEKDAY(W5,1),"","","","","","",""))</f>
        <x:v/>
      </x:c>
      <x:c r="X6" s="4" t="str">
        <f>IF(X5="","",CHOOSE(WEEKDAY(X5,1),"","","","","","",""))</f>
        <x:v/>
      </x:c>
      <x:c r="Y6" s="4" t="str">
        <f>IF(Y5="","",CHOOSE(WEEKDAY(Y5,1),"","","","","","",""))</f>
        <x:v/>
      </x:c>
      <x:c r="Z6" s="4" t="str">
        <f>IF(Z5="","",CHOOSE(WEEKDAY(Z5,1),"","","","","","",""))</f>
        <x:v/>
      </x:c>
      <x:c r="AA6" s="4" t="str">
        <f>IF(AA5="","",CHOOSE(WEEKDAY(AA5,1),"","","","","","",""))</f>
        <x:v/>
      </x:c>
      <x:c r="AB6" s="4" t="str">
        <f>IF(AB5="","",CHOOSE(WEEKDAY(AB5,1),"","","","","","",""))</f>
        <x:v/>
      </x:c>
      <x:c r="AC6" s="4" t="str">
        <f>IF(AC5="","",CHOOSE(WEEKDAY(AC5,1),"","","","","","",""))</f>
        <x:v/>
      </x:c>
      <x:c r="AD6" s="4" t="str">
        <f>IF(AD5="","",CHOOSE(WEEKDAY(AD5,1),"","","","","","",""))</f>
        <x:v/>
      </x:c>
      <x:c r="AE6" s="4" t="str">
        <f>IF(AE5="","",CHOOSE(WEEKDAY(AE5,1),"","","","","","",""))</f>
        <x:v/>
      </x:c>
      <x:c r="AF6" s="4" t="str">
        <f>IF(AF5="","",CHOOSE(WEEKDAY(AF5,1),"","","","","","",""))</f>
        <x:v/>
      </x:c>
      <x:c r="AG6" s="4" t="str">
        <f>IF(AG5="","",CHOOSE(WEEKDAY(AG5,1),"","","","","","",""))</f>
        <x:v/>
      </x:c>
      <x:c r="AH6" s="4" t="str">
        <f>IF(AH5="","",CHOOSE(WEEKDAY(AH5,1),"","","","","","",""))</f>
        <x:v/>
      </x:c>
      <x:c r="AI6" s="4" t="str">
        <f>IF(AI5="","",CHOOSE(WEEKDAY(AI5,1),"","","","","","",""))</f>
        <x:v/>
      </x:c>
      <x:c r="AJ6" s="4" t="str">
        <f>IF(AJ5="","",CHOOSE(WEEKDAY(AJ5,1),"","","","","","",""))</f>
        <x:v/>
      </x:c>
      <x:c r="AK6" s="4" t="str">
        <f>IF(AK5="","",CHOOSE(WEEKDAY(AK5,1),"","","","","","",""))</f>
        <x:v/>
      </x:c>
      <x:c r="AL6" s="4" t="str">
        <f>IF(AL5="","",CHOOSE(WEEKDAY(AL5,1),"","","","","","",""))</f>
        <x:v/>
      </x:c>
      <x:c r="AM6" s="4" t="str">
        <f>IF(AM5="","",CHOOSE(WEEKDAY(AM5,1),"","","","","","",""))</f>
        <x:v/>
      </x:c>
      <x:c r="AN6" s="4" t="str">
        <f>IF(AN5="","",CHOOSE(WEEKDAY(AN5,1),"","","","","","",""))</f>
        <x:v/>
      </x:c>
      <x:c r="AO6" s="4">
        <f>IF(AO5="","",CHOOSE(WEEKDAY(AO5,1),"","","","","","",""))</f>
      </x:c>
    </x:row>
    <x:row r="7" ht="20" customHeight="1">
      <x:c r="A7" s="32">
        <f>IF('Incoming Quality Inspection Overview'!C6="","",'Incoming Quality Inspection Overview'!A6)</f>
        <x:v>1</x:v>
      </x:c>
      <x:c r="B7" s="33" t="str">
        <f>IF('Incoming Quality Inspection Overview'!C6="","",'Incoming Quality Inspection Overview'!C6)</f>
        <x:v>Initial setup</x:v>
      </x:c>
      <x:c r="C7" s="33" t="str">
        <f>IF('Incoming Quality Inspection Overview'!C6="","",'Incoming Quality Inspection Overview'!D6)</f>
        <x:v>Example Construction</x:v>
      </x:c>
      <x:c r="D7" s="32" t="str">
        <f>IF('Incoming Quality Inspection Overview'!C6="","",'Incoming Quality Inspection Overview'!M6)</f>
        <x:v>Completed</x:v>
      </x:c>
      <x:c r="E7" s="34">
        <f>IF('Incoming Quality Inspection Overview'!C6="","",'Incoming Quality Inspection Overview'!E6)</f>
        <x:v>4</x:v>
      </x:c>
      <x:c r="F7" s="56">
        <f>IF('Incoming Quality Inspection Overview'!C6="","",'Incoming Quality Inspection Overview'!F6)</f>
        <x:v>46113</x:v>
      </x:c>
      <x:c r="G7" s="56">
        <f>IF('Incoming Quality Inspection Overview'!C6="","",'Incoming Quality Inspection Overview'!G6)</f>
        <x:v>46115</x:v>
      </x:c>
      <x:c r="H7" s="56">
        <f>IF('Incoming Quality Inspection Overview'!C6="","",IF('Incoming Quality Inspection Overview'!I6="","",'Incoming Quality Inspection Overview'!I6))</f>
        <x:v>46113</x:v>
      </x:c>
      <x:c r="I7" s="56">
        <f>IF('Incoming Quality Inspection Overview'!C6="","",IF('Incoming Quality Inspection Overview'!J6="","",'Incoming Quality Inspection Overview'!J6))</f>
        <x:v>46115</x:v>
      </x:c>
      <x:c r="J7" s="36">
        <f>IF('Incoming Quality Inspection Overview'!C6="","",'Incoming Quality Inspection Overview'!L6)</f>
        <x:v>1</x:v>
      </x:c>
      <x:c r="K7" s="37" t="str">
        <f>IF($B7="","",IF(K$5="","",IF(AND($H7&lt;&gt;"",K$5&gt;=$H7,K$5&lt;=IF($I7="",'Incoming Quality Inspection Overview'!$B$8,$I7)),"Actual",IF(AND($F7&lt;&gt;"",$G7&lt;&gt;"",K$5&gt;=$F7,K$5&lt;=$G7),"■",""))))</f>
        <x:v>Actual</x:v>
      </x:c>
      <x:c r="L7" s="37" t="str">
        <f>IF($B7="","",IF(L$5="","",IF(AND($H7&lt;&gt;"",L$5&gt;=$H7,L$5&lt;=IF($I7="",'Incoming Quality Inspection Overview'!$B$8,$I7)),"Actual",IF(AND($F7&lt;&gt;"",$G7&lt;&gt;"",L$5&gt;=$F7,L$5&lt;=$G7),"■",""))))</f>
        <x:v>Actual</x:v>
      </x:c>
      <x:c r="M7" s="37" t="str">
        <f>IF($B7="","",IF(M$5="","",IF(AND($H7&lt;&gt;"",M$5&gt;=$H7,M$5&lt;=IF($I7="",'Incoming Quality Inspection Overview'!$B$8,$I7)),"Actual",IF(AND($F7&lt;&gt;"",$G7&lt;&gt;"",M$5&gt;=$F7,M$5&lt;=$G7),"■",""))))</f>
        <x:v>Actual</x:v>
      </x:c>
      <x:c r="N7" s="37">
        <f>IF($B7="","",IF(N$5="","",IF(AND($H7&lt;&gt;"",N$5&gt;=$H7,N$5&lt;=IF($I7="",'Incoming Quality Inspection Overview'!$B$8,$I7)),"Actual",IF(AND($F7&lt;&gt;"",$G7&lt;&gt;"",N$5&gt;=$F7,N$5&lt;=$G7),"■",""))))</f>
      </x:c>
      <x:c r="O7" s="37">
        <f>IF($B7="","",IF(O$5="","",IF(AND($H7&lt;&gt;"",O$5&gt;=$H7,O$5&lt;=IF($I7="",'Incoming Quality Inspection Overview'!$B$8,$I7)),"Actual",IF(AND($F7&lt;&gt;"",$G7&lt;&gt;"",O$5&gt;=$F7,O$5&lt;=$G7),"■",""))))</f>
      </x:c>
      <x:c r="P7" s="37">
        <f>IF($B7="","",IF(P$5="","",IF(AND($H7&lt;&gt;"",P$5&gt;=$H7,P$5&lt;=IF($I7="",'Incoming Quality Inspection Overview'!$B$8,$I7)),"Actual",IF(AND($F7&lt;&gt;"",$G7&lt;&gt;"",P$5&gt;=$F7,P$5&lt;=$G7),"■",""))))</f>
      </x:c>
      <x:c r="Q7" s="37">
        <f>IF($B7="","",IF(Q$5="","",IF(AND($H7&lt;&gt;"",Q$5&gt;=$H7,Q$5&lt;=IF($I7="",'Incoming Quality Inspection Overview'!$B$8,$I7)),"Actual",IF(AND($F7&lt;&gt;"",$G7&lt;&gt;"",Q$5&gt;=$F7,Q$5&lt;=$G7),"■",""))))</f>
      </x:c>
      <x:c r="R7" s="37">
        <f>IF($B7="","",IF(R$5="","",IF(AND($H7&lt;&gt;"",R$5&gt;=$H7,R$5&lt;=IF($I7="",'Incoming Quality Inspection Overview'!$B$8,$I7)),"Actual",IF(AND($F7&lt;&gt;"",$G7&lt;&gt;"",R$5&gt;=$F7,R$5&lt;=$G7),"■",""))))</f>
      </x:c>
      <x:c r="S7" s="37">
        <f>IF($B7="","",IF(S$5="","",IF(AND($H7&lt;&gt;"",S$5&gt;=$H7,S$5&lt;=IF($I7="",'Incoming Quality Inspection Overview'!$B$8,$I7)),"Actual",IF(AND($F7&lt;&gt;"",$G7&lt;&gt;"",S$5&gt;=$F7,S$5&lt;=$G7),"■",""))))</f>
      </x:c>
      <x:c r="T7" s="37">
        <f>IF($B7="","",IF(T$5="","",IF(AND($H7&lt;&gt;"",T$5&gt;=$H7,T$5&lt;=IF($I7="",'Incoming Quality Inspection Overview'!$B$8,$I7)),"Actual",IF(AND($F7&lt;&gt;"",$G7&lt;&gt;"",T$5&gt;=$F7,T$5&lt;=$G7),"■",""))))</f>
      </x:c>
      <x:c r="U7" s="37">
        <f>IF($B7="","",IF(U$5="","",IF(AND($H7&lt;&gt;"",U$5&gt;=$H7,U$5&lt;=IF($I7="",'Incoming Quality Inspection Overview'!$B$8,$I7)),"Actual",IF(AND($F7&lt;&gt;"",$G7&lt;&gt;"",U$5&gt;=$F7,U$5&lt;=$G7),"■",""))))</f>
      </x:c>
      <x:c r="V7" s="37">
        <f>IF($B7="","",IF(V$5="","",IF(AND($H7&lt;&gt;"",V$5&gt;=$H7,V$5&lt;=IF($I7="",'Incoming Quality Inspection Overview'!$B$8,$I7)),"Actual",IF(AND($F7&lt;&gt;"",$G7&lt;&gt;"",V$5&gt;=$F7,V$5&lt;=$G7),"■",""))))</f>
      </x:c>
      <x:c r="W7" s="37">
        <f>IF($B7="","",IF(W$5="","",IF(AND($H7&lt;&gt;"",W$5&gt;=$H7,W$5&lt;=IF($I7="",'Incoming Quality Inspection Overview'!$B$8,$I7)),"Actual",IF(AND($F7&lt;&gt;"",$G7&lt;&gt;"",W$5&gt;=$F7,W$5&lt;=$G7),"■",""))))</f>
      </x:c>
      <x:c r="X7" s="37">
        <f>IF($B7="","",IF(X$5="","",IF(AND($H7&lt;&gt;"",X$5&gt;=$H7,X$5&lt;=IF($I7="",'Incoming Quality Inspection Overview'!$B$8,$I7)),"Actual",IF(AND($F7&lt;&gt;"",$G7&lt;&gt;"",X$5&gt;=$F7,X$5&lt;=$G7),"■",""))))</f>
      </x:c>
      <x:c r="Y7" s="37">
        <f>IF($B7="","",IF(Y$5="","",IF(AND($H7&lt;&gt;"",Y$5&gt;=$H7,Y$5&lt;=IF($I7="",'Incoming Quality Inspection Overview'!$B$8,$I7)),"Actual",IF(AND($F7&lt;&gt;"",$G7&lt;&gt;"",Y$5&gt;=$F7,Y$5&lt;=$G7),"■",""))))</f>
      </x:c>
      <x:c r="Z7" s="37">
        <f>IF($B7="","",IF(Z$5="","",IF(AND($H7&lt;&gt;"",Z$5&gt;=$H7,Z$5&lt;=IF($I7="",'Incoming Quality Inspection Overview'!$B$8,$I7)),"Actual",IF(AND($F7&lt;&gt;"",$G7&lt;&gt;"",Z$5&gt;=$F7,Z$5&lt;=$G7),"■",""))))</f>
      </x:c>
      <x:c r="AA7" s="37">
        <f>IF($B7="","",IF(AA$5="","",IF(AND($H7&lt;&gt;"",AA$5&gt;=$H7,AA$5&lt;=IF($I7="",'Incoming Quality Inspection Overview'!$B$8,$I7)),"Actual",IF(AND($F7&lt;&gt;"",$G7&lt;&gt;"",AA$5&gt;=$F7,AA$5&lt;=$G7),"■",""))))</f>
      </x:c>
      <x:c r="AB7" s="37">
        <f>IF($B7="","",IF(AB$5="","",IF(AND($H7&lt;&gt;"",AB$5&gt;=$H7,AB$5&lt;=IF($I7="",'Incoming Quality Inspection Overview'!$B$8,$I7)),"Actual",IF(AND($F7&lt;&gt;"",$G7&lt;&gt;"",AB$5&gt;=$F7,AB$5&lt;=$G7),"■",""))))</f>
      </x:c>
      <x:c r="AC7" s="37">
        <f>IF($B7="","",IF(AC$5="","",IF(AND($H7&lt;&gt;"",AC$5&gt;=$H7,AC$5&lt;=IF($I7="",'Incoming Quality Inspection Overview'!$B$8,$I7)),"Actual",IF(AND($F7&lt;&gt;"",$G7&lt;&gt;"",AC$5&gt;=$F7,AC$5&lt;=$G7),"■",""))))</f>
      </x:c>
      <x:c r="AD7" s="37">
        <f>IF($B7="","",IF(AD$5="","",IF(AND($H7&lt;&gt;"",AD$5&gt;=$H7,AD$5&lt;=IF($I7="",'Incoming Quality Inspection Overview'!$B$8,$I7)),"Actual",IF(AND($F7&lt;&gt;"",$G7&lt;&gt;"",AD$5&gt;=$F7,AD$5&lt;=$G7),"■",""))))</f>
      </x:c>
      <x:c r="AE7" s="37">
        <f>IF($B7="","",IF(AE$5="","",IF(AND($H7&lt;&gt;"",AE$5&gt;=$H7,AE$5&lt;=IF($I7="",'Incoming Quality Inspection Overview'!$B$8,$I7)),"Actual",IF(AND($F7&lt;&gt;"",$G7&lt;&gt;"",AE$5&gt;=$F7,AE$5&lt;=$G7),"■",""))))</f>
      </x:c>
      <x:c r="AF7" s="37">
        <f>IF($B7="","",IF(AF$5="","",IF(AND($H7&lt;&gt;"",AF$5&gt;=$H7,AF$5&lt;=IF($I7="",'Incoming Quality Inspection Overview'!$B$8,$I7)),"Actual",IF(AND($F7&lt;&gt;"",$G7&lt;&gt;"",AF$5&gt;=$F7,AF$5&lt;=$G7),"■",""))))</f>
      </x:c>
      <x:c r="AG7" s="37">
        <f>IF($B7="","",IF(AG$5="","",IF(AND($H7&lt;&gt;"",AG$5&gt;=$H7,AG$5&lt;=IF($I7="",'Incoming Quality Inspection Overview'!$B$8,$I7)),"Actual",IF(AND($F7&lt;&gt;"",$G7&lt;&gt;"",AG$5&gt;=$F7,AG$5&lt;=$G7),"■",""))))</f>
      </x:c>
      <x:c r="AH7" s="37">
        <f>IF($B7="","",IF(AH$5="","",IF(AND($H7&lt;&gt;"",AH$5&gt;=$H7,AH$5&lt;=IF($I7="",'Incoming Quality Inspection Overview'!$B$8,$I7)),"Actual",IF(AND($F7&lt;&gt;"",$G7&lt;&gt;"",AH$5&gt;=$F7,AH$5&lt;=$G7),"■",""))))</f>
      </x:c>
      <x:c r="AI7" s="37">
        <f>IF($B7="","",IF(AI$5="","",IF(AND($H7&lt;&gt;"",AI$5&gt;=$H7,AI$5&lt;=IF($I7="",'Incoming Quality Inspection Overview'!$B$8,$I7)),"Actual",IF(AND($F7&lt;&gt;"",$G7&lt;&gt;"",AI$5&gt;=$F7,AI$5&lt;=$G7),"■",""))))</f>
      </x:c>
      <x:c r="AJ7" s="37">
        <f>IF($B7="","",IF(AJ$5="","",IF(AND($H7&lt;&gt;"",AJ$5&gt;=$H7,AJ$5&lt;=IF($I7="",'Incoming Quality Inspection Overview'!$B$8,$I7)),"Actual",IF(AND($F7&lt;&gt;"",$G7&lt;&gt;"",AJ$5&gt;=$F7,AJ$5&lt;=$G7),"■",""))))</f>
      </x:c>
      <x:c r="AK7" s="37">
        <f>IF($B7="","",IF(AK$5="","",IF(AND($H7&lt;&gt;"",AK$5&gt;=$H7,AK$5&lt;=IF($I7="",'Incoming Quality Inspection Overview'!$B$8,$I7)),"Actual",IF(AND($F7&lt;&gt;"",$G7&lt;&gt;"",AK$5&gt;=$F7,AK$5&lt;=$G7),"■",""))))</f>
      </x:c>
      <x:c r="AL7" s="37">
        <f>IF($B7="","",IF(AL$5="","",IF(AND($H7&lt;&gt;"",AL$5&gt;=$H7,AL$5&lt;=IF($I7="",'Incoming Quality Inspection Overview'!$B$8,$I7)),"Actual",IF(AND($F7&lt;&gt;"",$G7&lt;&gt;"",AL$5&gt;=$F7,AL$5&lt;=$G7),"■",""))))</f>
      </x:c>
      <x:c r="AM7" s="37">
        <f>IF($B7="","",IF(AM$5="","",IF(AND($H7&lt;&gt;"",AM$5&gt;=$H7,AM$5&lt;=IF($I7="",'Incoming Quality Inspection Overview'!$B$8,$I7)),"Actual",IF(AND($F7&lt;&gt;"",$G7&lt;&gt;"",AM$5&gt;=$F7,AM$5&lt;=$G7),"■",""))))</f>
      </x:c>
      <x:c r="AN7" s="37">
        <f>IF($B7="","",IF(AN$5="","",IF(AND($H7&lt;&gt;"",AN$5&gt;=$H7,AN$5&lt;=IF($I7="",'Incoming Quality Inspection Overview'!$B$8,$I7)),"Actual",IF(AND($F7&lt;&gt;"",$G7&lt;&gt;"",AN$5&gt;=$F7,AN$5&lt;=$G7),"■",""))))</f>
      </x:c>
      <x:c r="AO7" s="37">
        <f>IF($B7="","",IF(AO$5="","",IF(AND($H7&lt;&gt;"",AO$5&gt;=$H7,AO$5&lt;=IF($I7="",'Incoming Quality Inspection Overview'!$B$8,$I7)),"Actual",IF(AND($F7&lt;&gt;"",$G7&lt;&gt;"",AO$5&gt;=$F7,AO$5&lt;=$G7),"■",""))))</f>
      </x:c>
    </x:row>
    <x:row r="8" ht="20" customHeight="1">
      <x:c r="A8" s="32">
        <f>IF('Incoming Quality Inspection Overview'!C7="","",'Incoming Quality Inspection Overview'!A7)</f>
        <x:v>2</x:v>
      </x:c>
      <x:c r="B8" s="33" t="str">
        <f>IF('Incoming Quality Inspection Overview'!C7="","",'Incoming Quality Inspection Overview'!C7)</f>
        <x:v>Planning review</x:v>
      </x:c>
      <x:c r="C8" s="33" t="str">
        <f>IF('Incoming Quality Inspection Overview'!C7="","",'Incoming Quality Inspection Overview'!D7)</f>
        <x:v>Example Construction</x:v>
      </x:c>
      <x:c r="D8" s="32" t="str">
        <f>IF('Incoming Quality Inspection Overview'!C7="","",'Incoming Quality Inspection Overview'!M7)</f>
        <x:v>Completed</x:v>
      </x:c>
      <x:c r="E8" s="34">
        <f>IF('Incoming Quality Inspection Overview'!C7="","",'Incoming Quality Inspection Overview'!E7)</f>
        <x:v>6</x:v>
      </x:c>
      <x:c r="F8" s="56">
        <f>IF('Incoming Quality Inspection Overview'!C7="","",'Incoming Quality Inspection Overview'!F7)</f>
        <x:v>46116</x:v>
      </x:c>
      <x:c r="G8" s="56">
        <f>IF('Incoming Quality Inspection Overview'!C7="","",'Incoming Quality Inspection Overview'!G7)</f>
        <x:v>46120</x:v>
      </x:c>
      <x:c r="H8" s="56">
        <f>IF('Incoming Quality Inspection Overview'!C7="","",IF('Incoming Quality Inspection Overview'!I7="","",'Incoming Quality Inspection Overview'!I7))</f>
        <x:v>46116</x:v>
      </x:c>
      <x:c r="I8" s="56">
        <f>IF('Incoming Quality Inspection Overview'!C7="","",IF('Incoming Quality Inspection Overview'!J7="","",'Incoming Quality Inspection Overview'!J7))</f>
        <x:v>46120</x:v>
      </x:c>
      <x:c r="J8" s="36">
        <f>IF('Incoming Quality Inspection Overview'!C7="","",'Incoming Quality Inspection Overview'!L7)</f>
        <x:v>1</x:v>
      </x:c>
      <x:c r="K8" s="37">
        <f>IF($B8="","",IF(K$5="","",IF(AND($H8&lt;&gt;"",K$5&gt;=$H8,K$5&lt;=IF($I8="",'Incoming Quality Inspection Overview'!$B$8,$I8)),"Actual",IF(AND($F8&lt;&gt;"",$G8&lt;&gt;"",K$5&gt;=$F8,K$5&lt;=$G8),"■",""))))</f>
      </x:c>
      <x:c r="L8" s="37">
        <f>IF($B8="","",IF(L$5="","",IF(AND($H8&lt;&gt;"",L$5&gt;=$H8,L$5&lt;=IF($I8="",'Incoming Quality Inspection Overview'!$B$8,$I8)),"Actual",IF(AND($F8&lt;&gt;"",$G8&lt;&gt;"",L$5&gt;=$F8,L$5&lt;=$G8),"■",""))))</f>
      </x:c>
      <x:c r="M8" s="37">
        <f>IF($B8="","",IF(M$5="","",IF(AND($H8&lt;&gt;"",M$5&gt;=$H8,M$5&lt;=IF($I8="",'Incoming Quality Inspection Overview'!$B$8,$I8)),"Actual",IF(AND($F8&lt;&gt;"",$G8&lt;&gt;"",M$5&gt;=$F8,M$5&lt;=$G8),"■",""))))</f>
      </x:c>
      <x:c r="N8" s="37" t="str">
        <f>IF($B8="","",IF(N$5="","",IF(AND($H8&lt;&gt;"",N$5&gt;=$H8,N$5&lt;=IF($I8="",'Incoming Quality Inspection Overview'!$B$8,$I8)),"Actual",IF(AND($F8&lt;&gt;"",$G8&lt;&gt;"",N$5&gt;=$F8,N$5&lt;=$G8),"■",""))))</f>
        <x:v>Actual</x:v>
      </x:c>
      <x:c r="O8" s="37" t="str">
        <f>IF($B8="","",IF(O$5="","",IF(AND($H8&lt;&gt;"",O$5&gt;=$H8,O$5&lt;=IF($I8="",'Incoming Quality Inspection Overview'!$B$8,$I8)),"Actual",IF(AND($F8&lt;&gt;"",$G8&lt;&gt;"",O$5&gt;=$F8,O$5&lt;=$G8),"■",""))))</f>
        <x:v>Actual</x:v>
      </x:c>
      <x:c r="P8" s="37" t="str">
        <f>IF($B8="","",IF(P$5="","",IF(AND($H8&lt;&gt;"",P$5&gt;=$H8,P$5&lt;=IF($I8="",'Incoming Quality Inspection Overview'!$B$8,$I8)),"Actual",IF(AND($F8&lt;&gt;"",$G8&lt;&gt;"",P$5&gt;=$F8,P$5&lt;=$G8),"■",""))))</f>
        <x:v>Actual</x:v>
      </x:c>
      <x:c r="Q8" s="37" t="str">
        <f>IF($B8="","",IF(Q$5="","",IF(AND($H8&lt;&gt;"",Q$5&gt;=$H8,Q$5&lt;=IF($I8="",'Incoming Quality Inspection Overview'!$B$8,$I8)),"Actual",IF(AND($F8&lt;&gt;"",$G8&lt;&gt;"",Q$5&gt;=$F8,Q$5&lt;=$G8),"■",""))))</f>
        <x:v>Actual</x:v>
      </x:c>
      <x:c r="R8" s="37" t="str">
        <f>IF($B8="","",IF(R$5="","",IF(AND($H8&lt;&gt;"",R$5&gt;=$H8,R$5&lt;=IF($I8="",'Incoming Quality Inspection Overview'!$B$8,$I8)),"Actual",IF(AND($F8&lt;&gt;"",$G8&lt;&gt;"",R$5&gt;=$F8,R$5&lt;=$G8),"■",""))))</f>
        <x:v>Actual</x:v>
      </x:c>
      <x:c r="S8" s="37">
        <f>IF($B8="","",IF(S$5="","",IF(AND($H8&lt;&gt;"",S$5&gt;=$H8,S$5&lt;=IF($I8="",'Incoming Quality Inspection Overview'!$B$8,$I8)),"Actual",IF(AND($F8&lt;&gt;"",$G8&lt;&gt;"",S$5&gt;=$F8,S$5&lt;=$G8),"■",""))))</f>
      </x:c>
      <x:c r="T8" s="37">
        <f>IF($B8="","",IF(T$5="","",IF(AND($H8&lt;&gt;"",T$5&gt;=$H8,T$5&lt;=IF($I8="",'Incoming Quality Inspection Overview'!$B$8,$I8)),"Actual",IF(AND($F8&lt;&gt;"",$G8&lt;&gt;"",T$5&gt;=$F8,T$5&lt;=$G8),"■",""))))</f>
      </x:c>
      <x:c r="U8" s="37">
        <f>IF($B8="","",IF(U$5="","",IF(AND($H8&lt;&gt;"",U$5&gt;=$H8,U$5&lt;=IF($I8="",'Incoming Quality Inspection Overview'!$B$8,$I8)),"Actual",IF(AND($F8&lt;&gt;"",$G8&lt;&gt;"",U$5&gt;=$F8,U$5&lt;=$G8),"■",""))))</f>
      </x:c>
      <x:c r="V8" s="37">
        <f>IF($B8="","",IF(V$5="","",IF(AND($H8&lt;&gt;"",V$5&gt;=$H8,V$5&lt;=IF($I8="",'Incoming Quality Inspection Overview'!$B$8,$I8)),"Actual",IF(AND($F8&lt;&gt;"",$G8&lt;&gt;"",V$5&gt;=$F8,V$5&lt;=$G8),"■",""))))</f>
      </x:c>
      <x:c r="W8" s="37">
        <f>IF($B8="","",IF(W$5="","",IF(AND($H8&lt;&gt;"",W$5&gt;=$H8,W$5&lt;=IF($I8="",'Incoming Quality Inspection Overview'!$B$8,$I8)),"Actual",IF(AND($F8&lt;&gt;"",$G8&lt;&gt;"",W$5&gt;=$F8,W$5&lt;=$G8),"■",""))))</f>
      </x:c>
      <x:c r="X8" s="37">
        <f>IF($B8="","",IF(X$5="","",IF(AND($H8&lt;&gt;"",X$5&gt;=$H8,X$5&lt;=IF($I8="",'Incoming Quality Inspection Overview'!$B$8,$I8)),"Actual",IF(AND($F8&lt;&gt;"",$G8&lt;&gt;"",X$5&gt;=$F8,X$5&lt;=$G8),"■",""))))</f>
      </x:c>
      <x:c r="Y8" s="37">
        <f>IF($B8="","",IF(Y$5="","",IF(AND($H8&lt;&gt;"",Y$5&gt;=$H8,Y$5&lt;=IF($I8="",'Incoming Quality Inspection Overview'!$B$8,$I8)),"Actual",IF(AND($F8&lt;&gt;"",$G8&lt;&gt;"",Y$5&gt;=$F8,Y$5&lt;=$G8),"■",""))))</f>
      </x:c>
      <x:c r="Z8" s="37">
        <f>IF($B8="","",IF(Z$5="","",IF(AND($H8&lt;&gt;"",Z$5&gt;=$H8,Z$5&lt;=IF($I8="",'Incoming Quality Inspection Overview'!$B$8,$I8)),"Actual",IF(AND($F8&lt;&gt;"",$G8&lt;&gt;"",Z$5&gt;=$F8,Z$5&lt;=$G8),"■",""))))</f>
      </x:c>
      <x:c r="AA8" s="37">
        <f>IF($B8="","",IF(AA$5="","",IF(AND($H8&lt;&gt;"",AA$5&gt;=$H8,AA$5&lt;=IF($I8="",'Incoming Quality Inspection Overview'!$B$8,$I8)),"Actual",IF(AND($F8&lt;&gt;"",$G8&lt;&gt;"",AA$5&gt;=$F8,AA$5&lt;=$G8),"■",""))))</f>
      </x:c>
      <x:c r="AB8" s="37">
        <f>IF($B8="","",IF(AB$5="","",IF(AND($H8&lt;&gt;"",AB$5&gt;=$H8,AB$5&lt;=IF($I8="",'Incoming Quality Inspection Overview'!$B$8,$I8)),"Actual",IF(AND($F8&lt;&gt;"",$G8&lt;&gt;"",AB$5&gt;=$F8,AB$5&lt;=$G8),"■",""))))</f>
      </x:c>
      <x:c r="AC8" s="37">
        <f>IF($B8="","",IF(AC$5="","",IF(AND($H8&lt;&gt;"",AC$5&gt;=$H8,AC$5&lt;=IF($I8="",'Incoming Quality Inspection Overview'!$B$8,$I8)),"Actual",IF(AND($F8&lt;&gt;"",$G8&lt;&gt;"",AC$5&gt;=$F8,AC$5&lt;=$G8),"■",""))))</f>
      </x:c>
      <x:c r="AD8" s="37">
        <f>IF($B8="","",IF(AD$5="","",IF(AND($H8&lt;&gt;"",AD$5&gt;=$H8,AD$5&lt;=IF($I8="",'Incoming Quality Inspection Overview'!$B$8,$I8)),"Actual",IF(AND($F8&lt;&gt;"",$G8&lt;&gt;"",AD$5&gt;=$F8,AD$5&lt;=$G8),"■",""))))</f>
      </x:c>
      <x:c r="AE8" s="37">
        <f>IF($B8="","",IF(AE$5="","",IF(AND($H8&lt;&gt;"",AE$5&gt;=$H8,AE$5&lt;=IF($I8="",'Incoming Quality Inspection Overview'!$B$8,$I8)),"Actual",IF(AND($F8&lt;&gt;"",$G8&lt;&gt;"",AE$5&gt;=$F8,AE$5&lt;=$G8),"■",""))))</f>
      </x:c>
      <x:c r="AF8" s="37">
        <f>IF($B8="","",IF(AF$5="","",IF(AND($H8&lt;&gt;"",AF$5&gt;=$H8,AF$5&lt;=IF($I8="",'Incoming Quality Inspection Overview'!$B$8,$I8)),"Actual",IF(AND($F8&lt;&gt;"",$G8&lt;&gt;"",AF$5&gt;=$F8,AF$5&lt;=$G8),"■",""))))</f>
      </x:c>
      <x:c r="AG8" s="37">
        <f>IF($B8="","",IF(AG$5="","",IF(AND($H8&lt;&gt;"",AG$5&gt;=$H8,AG$5&lt;=IF($I8="",'Incoming Quality Inspection Overview'!$B$8,$I8)),"Actual",IF(AND($F8&lt;&gt;"",$G8&lt;&gt;"",AG$5&gt;=$F8,AG$5&lt;=$G8),"■",""))))</f>
      </x:c>
      <x:c r="AH8" s="37">
        <f>IF($B8="","",IF(AH$5="","",IF(AND($H8&lt;&gt;"",AH$5&gt;=$H8,AH$5&lt;=IF($I8="",'Incoming Quality Inspection Overview'!$B$8,$I8)),"Actual",IF(AND($F8&lt;&gt;"",$G8&lt;&gt;"",AH$5&gt;=$F8,AH$5&lt;=$G8),"■",""))))</f>
      </x:c>
      <x:c r="AI8" s="37">
        <f>IF($B8="","",IF(AI$5="","",IF(AND($H8&lt;&gt;"",AI$5&gt;=$H8,AI$5&lt;=IF($I8="",'Incoming Quality Inspection Overview'!$B$8,$I8)),"Actual",IF(AND($F8&lt;&gt;"",$G8&lt;&gt;"",AI$5&gt;=$F8,AI$5&lt;=$G8),"■",""))))</f>
      </x:c>
      <x:c r="AJ8" s="37">
        <f>IF($B8="","",IF(AJ$5="","",IF(AND($H8&lt;&gt;"",AJ$5&gt;=$H8,AJ$5&lt;=IF($I8="",'Incoming Quality Inspection Overview'!$B$8,$I8)),"Actual",IF(AND($F8&lt;&gt;"",$G8&lt;&gt;"",AJ$5&gt;=$F8,AJ$5&lt;=$G8),"■",""))))</f>
      </x:c>
      <x:c r="AK8" s="37">
        <f>IF($B8="","",IF(AK$5="","",IF(AND($H8&lt;&gt;"",AK$5&gt;=$H8,AK$5&lt;=IF($I8="",'Incoming Quality Inspection Overview'!$B$8,$I8)),"Actual",IF(AND($F8&lt;&gt;"",$G8&lt;&gt;"",AK$5&gt;=$F8,AK$5&lt;=$G8),"■",""))))</f>
      </x:c>
      <x:c r="AL8" s="37">
        <f>IF($B8="","",IF(AL$5="","",IF(AND($H8&lt;&gt;"",AL$5&gt;=$H8,AL$5&lt;=IF($I8="",'Incoming Quality Inspection Overview'!$B$8,$I8)),"Actual",IF(AND($F8&lt;&gt;"",$G8&lt;&gt;"",AL$5&gt;=$F8,AL$5&lt;=$G8),"■",""))))</f>
      </x:c>
      <x:c r="AM8" s="37">
        <f>IF($B8="","",IF(AM$5="","",IF(AND($H8&lt;&gt;"",AM$5&gt;=$H8,AM$5&lt;=IF($I8="",'Incoming Quality Inspection Overview'!$B$8,$I8)),"Actual",IF(AND($F8&lt;&gt;"",$G8&lt;&gt;"",AM$5&gt;=$F8,AM$5&lt;=$G8),"■",""))))</f>
      </x:c>
      <x:c r="AN8" s="37">
        <f>IF($B8="","",IF(AN$5="","",IF(AND($H8&lt;&gt;"",AN$5&gt;=$H8,AN$5&lt;=IF($I8="",'Incoming Quality Inspection Overview'!$B$8,$I8)),"Actual",IF(AND($F8&lt;&gt;"",$G8&lt;&gt;"",AN$5&gt;=$F8,AN$5&lt;=$G8),"■",""))))</f>
      </x:c>
      <x:c r="AO8" s="37">
        <f>IF($B8="","",IF(AO$5="","",IF(AND($H8&lt;&gt;"",AO$5&gt;=$H8,AO$5&lt;=IF($I8="",'Incoming Quality Inspection Overview'!$B$8,$I8)),"Actual",IF(AND($F8&lt;&gt;"",$G8&lt;&gt;"",AO$5&gt;=$F8,AO$5&lt;=$G8),"■",""))))</f>
      </x:c>
    </x:row>
    <x:row r="9" ht="20" customHeight="1">
      <x:c r="A9" s="32">
        <f>IF('Incoming Quality Inspection Overview'!C8="","",'Incoming Quality Inspection Overview'!A8)</f>
        <x:v>3</x:v>
      </x:c>
      <x:c r="B9" s="33" t="str">
        <f>IF('Incoming Quality Inspection Overview'!C8="","",'Incoming Quality Inspection Overview'!C8)</f>
        <x:v>Crushed stone and blinding concrete</x:v>
      </x:c>
      <x:c r="C9" s="33" t="str">
        <f>IF('Incoming Quality Inspection Overview'!C8="","",'Incoming Quality Inspection Overview'!D8)</f>
        <x:v>Partner E</x:v>
      </x:c>
      <x:c r="D9" s="32" t="str">
        <f>IF('Incoming Quality Inspection Overview'!C8="","",'Incoming Quality Inspection Overview'!M8)</f>
        <x:v>Completed</x:v>
      </x:c>
      <x:c r="E9" s="34">
        <f>IF('Incoming Quality Inspection Overview'!C8="","",'Incoming Quality Inspection Overview'!E8)</f>
        <x:v>5</x:v>
      </x:c>
      <x:c r="F9" s="56">
        <f>IF('Incoming Quality Inspection Overview'!C8="","",'Incoming Quality Inspection Overview'!F8)</f>
        <x:v>46121</x:v>
      </x:c>
      <x:c r="G9" s="56">
        <f>IF('Incoming Quality Inspection Overview'!C8="","",'Incoming Quality Inspection Overview'!G8)</f>
        <x:v>46122</x:v>
      </x:c>
      <x:c r="H9" s="56">
        <f>IF('Incoming Quality Inspection Overview'!C8="","",IF('Incoming Quality Inspection Overview'!I8="","",'Incoming Quality Inspection Overview'!I8))</f>
        <x:v>46121</x:v>
      </x:c>
      <x:c r="I9" s="56">
        <f>IF('Incoming Quality Inspection Overview'!C8="","",IF('Incoming Quality Inspection Overview'!J8="","",'Incoming Quality Inspection Overview'!J8))</f>
        <x:v>46122</x:v>
      </x:c>
      <x:c r="J9" s="36">
        <f>IF('Incoming Quality Inspection Overview'!C8="","",'Incoming Quality Inspection Overview'!L8)</f>
        <x:v>1</x:v>
      </x:c>
      <x:c r="K9" s="37">
        <f>IF($B9="","",IF(K$5="","",IF(AND($H9&lt;&gt;"",K$5&gt;=$H9,K$5&lt;=IF($I9="",'Incoming Quality Inspection Overview'!$B$8,$I9)),"Actual",IF(AND($F9&lt;&gt;"",$G9&lt;&gt;"",K$5&gt;=$F9,K$5&lt;=$G9),"■",""))))</f>
      </x:c>
      <x:c r="L9" s="37">
        <f>IF($B9="","",IF(L$5="","",IF(AND($H9&lt;&gt;"",L$5&gt;=$H9,L$5&lt;=IF($I9="",'Incoming Quality Inspection Overview'!$B$8,$I9)),"Actual",IF(AND($F9&lt;&gt;"",$G9&lt;&gt;"",L$5&gt;=$F9,L$5&lt;=$G9),"■",""))))</f>
      </x:c>
      <x:c r="M9" s="37">
        <f>IF($B9="","",IF(M$5="","",IF(AND($H9&lt;&gt;"",M$5&gt;=$H9,M$5&lt;=IF($I9="",'Incoming Quality Inspection Overview'!$B$8,$I9)),"Actual",IF(AND($F9&lt;&gt;"",$G9&lt;&gt;"",M$5&gt;=$F9,M$5&lt;=$G9),"■",""))))</f>
      </x:c>
      <x:c r="N9" s="37">
        <f>IF($B9="","",IF(N$5="","",IF(AND($H9&lt;&gt;"",N$5&gt;=$H9,N$5&lt;=IF($I9="",'Incoming Quality Inspection Overview'!$B$8,$I9)),"Actual",IF(AND($F9&lt;&gt;"",$G9&lt;&gt;"",N$5&gt;=$F9,N$5&lt;=$G9),"■",""))))</f>
      </x:c>
      <x:c r="O9" s="37">
        <f>IF($B9="","",IF(O$5="","",IF(AND($H9&lt;&gt;"",O$5&gt;=$H9,O$5&lt;=IF($I9="",'Incoming Quality Inspection Overview'!$B$8,$I9)),"Actual",IF(AND($F9&lt;&gt;"",$G9&lt;&gt;"",O$5&gt;=$F9,O$5&lt;=$G9),"■",""))))</f>
      </x:c>
      <x:c r="P9" s="37">
        <f>IF($B9="","",IF(P$5="","",IF(AND($H9&lt;&gt;"",P$5&gt;=$H9,P$5&lt;=IF($I9="",'Incoming Quality Inspection Overview'!$B$8,$I9)),"Actual",IF(AND($F9&lt;&gt;"",$G9&lt;&gt;"",P$5&gt;=$F9,P$5&lt;=$G9),"■",""))))</f>
      </x:c>
      <x:c r="Q9" s="37">
        <f>IF($B9="","",IF(Q$5="","",IF(AND($H9&lt;&gt;"",Q$5&gt;=$H9,Q$5&lt;=IF($I9="",'Incoming Quality Inspection Overview'!$B$8,$I9)),"Actual",IF(AND($F9&lt;&gt;"",$G9&lt;&gt;"",Q$5&gt;=$F9,Q$5&lt;=$G9),"■",""))))</f>
      </x:c>
      <x:c r="R9" s="37">
        <f>IF($B9="","",IF(R$5="","",IF(AND($H9&lt;&gt;"",R$5&gt;=$H9,R$5&lt;=IF($I9="",'Incoming Quality Inspection Overview'!$B$8,$I9)),"Actual",IF(AND($F9&lt;&gt;"",$G9&lt;&gt;"",R$5&gt;=$F9,R$5&lt;=$G9),"■",""))))</f>
      </x:c>
      <x:c r="S9" s="37" t="str">
        <f>IF($B9="","",IF(S$5="","",IF(AND($H9&lt;&gt;"",S$5&gt;=$H9,S$5&lt;=IF($I9="",'Incoming Quality Inspection Overview'!$B$8,$I9)),"Actual",IF(AND($F9&lt;&gt;"",$G9&lt;&gt;"",S$5&gt;=$F9,S$5&lt;=$G9),"■",""))))</f>
        <x:v>Actual</x:v>
      </x:c>
      <x:c r="T9" s="37" t="str">
        <f>IF($B9="","",IF(T$5="","",IF(AND($H9&lt;&gt;"",T$5&gt;=$H9,T$5&lt;=IF($I9="",'Incoming Quality Inspection Overview'!$B$8,$I9)),"Actual",IF(AND($F9&lt;&gt;"",$G9&lt;&gt;"",T$5&gt;=$F9,T$5&lt;=$G9),"■",""))))</f>
        <x:v>Actual</x:v>
      </x:c>
      <x:c r="U9" s="37">
        <f>IF($B9="","",IF(U$5="","",IF(AND($H9&lt;&gt;"",U$5&gt;=$H9,U$5&lt;=IF($I9="",'Incoming Quality Inspection Overview'!$B$8,$I9)),"Actual",IF(AND($F9&lt;&gt;"",$G9&lt;&gt;"",U$5&gt;=$F9,U$5&lt;=$G9),"■",""))))</f>
      </x:c>
      <x:c r="V9" s="37">
        <f>IF($B9="","",IF(V$5="","",IF(AND($H9&lt;&gt;"",V$5&gt;=$H9,V$5&lt;=IF($I9="",'Incoming Quality Inspection Overview'!$B$8,$I9)),"Actual",IF(AND($F9&lt;&gt;"",$G9&lt;&gt;"",V$5&gt;=$F9,V$5&lt;=$G9),"■",""))))</f>
      </x:c>
      <x:c r="W9" s="37">
        <f>IF($B9="","",IF(W$5="","",IF(AND($H9&lt;&gt;"",W$5&gt;=$H9,W$5&lt;=IF($I9="",'Incoming Quality Inspection Overview'!$B$8,$I9)),"Actual",IF(AND($F9&lt;&gt;"",$G9&lt;&gt;"",W$5&gt;=$F9,W$5&lt;=$G9),"■",""))))</f>
      </x:c>
      <x:c r="X9" s="37">
        <f>IF($B9="","",IF(X$5="","",IF(AND($H9&lt;&gt;"",X$5&gt;=$H9,X$5&lt;=IF($I9="",'Incoming Quality Inspection Overview'!$B$8,$I9)),"Actual",IF(AND($F9&lt;&gt;"",$G9&lt;&gt;"",X$5&gt;=$F9,X$5&lt;=$G9),"■",""))))</f>
      </x:c>
      <x:c r="Y9" s="37">
        <f>IF($B9="","",IF(Y$5="","",IF(AND($H9&lt;&gt;"",Y$5&gt;=$H9,Y$5&lt;=IF($I9="",'Incoming Quality Inspection Overview'!$B$8,$I9)),"Actual",IF(AND($F9&lt;&gt;"",$G9&lt;&gt;"",Y$5&gt;=$F9,Y$5&lt;=$G9),"■",""))))</f>
      </x:c>
      <x:c r="Z9" s="37">
        <f>IF($B9="","",IF(Z$5="","",IF(AND($H9&lt;&gt;"",Z$5&gt;=$H9,Z$5&lt;=IF($I9="",'Incoming Quality Inspection Overview'!$B$8,$I9)),"Actual",IF(AND($F9&lt;&gt;"",$G9&lt;&gt;"",Z$5&gt;=$F9,Z$5&lt;=$G9),"■",""))))</f>
      </x:c>
      <x:c r="AA9" s="37">
        <f>IF($B9="","",IF(AA$5="","",IF(AND($H9&lt;&gt;"",AA$5&gt;=$H9,AA$5&lt;=IF($I9="",'Incoming Quality Inspection Overview'!$B$8,$I9)),"Actual",IF(AND($F9&lt;&gt;"",$G9&lt;&gt;"",AA$5&gt;=$F9,AA$5&lt;=$G9),"■",""))))</f>
      </x:c>
      <x:c r="AB9" s="37">
        <f>IF($B9="","",IF(AB$5="","",IF(AND($H9&lt;&gt;"",AB$5&gt;=$H9,AB$5&lt;=IF($I9="",'Incoming Quality Inspection Overview'!$B$8,$I9)),"Actual",IF(AND($F9&lt;&gt;"",$G9&lt;&gt;"",AB$5&gt;=$F9,AB$5&lt;=$G9),"■",""))))</f>
      </x:c>
      <x:c r="AC9" s="37">
        <f>IF($B9="","",IF(AC$5="","",IF(AND($H9&lt;&gt;"",AC$5&gt;=$H9,AC$5&lt;=IF($I9="",'Incoming Quality Inspection Overview'!$B$8,$I9)),"Actual",IF(AND($F9&lt;&gt;"",$G9&lt;&gt;"",AC$5&gt;=$F9,AC$5&lt;=$G9),"■",""))))</f>
      </x:c>
      <x:c r="AD9" s="37">
        <f>IF($B9="","",IF(AD$5="","",IF(AND($H9&lt;&gt;"",AD$5&gt;=$H9,AD$5&lt;=IF($I9="",'Incoming Quality Inspection Overview'!$B$8,$I9)),"Actual",IF(AND($F9&lt;&gt;"",$G9&lt;&gt;"",AD$5&gt;=$F9,AD$5&lt;=$G9),"■",""))))</f>
      </x:c>
      <x:c r="AE9" s="37">
        <f>IF($B9="","",IF(AE$5="","",IF(AND($H9&lt;&gt;"",AE$5&gt;=$H9,AE$5&lt;=IF($I9="",'Incoming Quality Inspection Overview'!$B$8,$I9)),"Actual",IF(AND($F9&lt;&gt;"",$G9&lt;&gt;"",AE$5&gt;=$F9,AE$5&lt;=$G9),"■",""))))</f>
      </x:c>
      <x:c r="AF9" s="37">
        <f>IF($B9="","",IF(AF$5="","",IF(AND($H9&lt;&gt;"",AF$5&gt;=$H9,AF$5&lt;=IF($I9="",'Incoming Quality Inspection Overview'!$B$8,$I9)),"Actual",IF(AND($F9&lt;&gt;"",$G9&lt;&gt;"",AF$5&gt;=$F9,AF$5&lt;=$G9),"■",""))))</f>
      </x:c>
      <x:c r="AG9" s="37">
        <f>IF($B9="","",IF(AG$5="","",IF(AND($H9&lt;&gt;"",AG$5&gt;=$H9,AG$5&lt;=IF($I9="",'Incoming Quality Inspection Overview'!$B$8,$I9)),"Actual",IF(AND($F9&lt;&gt;"",$G9&lt;&gt;"",AG$5&gt;=$F9,AG$5&lt;=$G9),"■",""))))</f>
      </x:c>
      <x:c r="AH9" s="37">
        <f>IF($B9="","",IF(AH$5="","",IF(AND($H9&lt;&gt;"",AH$5&gt;=$H9,AH$5&lt;=IF($I9="",'Incoming Quality Inspection Overview'!$B$8,$I9)),"Actual",IF(AND($F9&lt;&gt;"",$G9&lt;&gt;"",AH$5&gt;=$F9,AH$5&lt;=$G9),"■",""))))</f>
      </x:c>
      <x:c r="AI9" s="37">
        <f>IF($B9="","",IF(AI$5="","",IF(AND($H9&lt;&gt;"",AI$5&gt;=$H9,AI$5&lt;=IF($I9="",'Incoming Quality Inspection Overview'!$B$8,$I9)),"Actual",IF(AND($F9&lt;&gt;"",$G9&lt;&gt;"",AI$5&gt;=$F9,AI$5&lt;=$G9),"■",""))))</f>
      </x:c>
      <x:c r="AJ9" s="37">
        <f>IF($B9="","",IF(AJ$5="","",IF(AND($H9&lt;&gt;"",AJ$5&gt;=$H9,AJ$5&lt;=IF($I9="",'Incoming Quality Inspection Overview'!$B$8,$I9)),"Actual",IF(AND($F9&lt;&gt;"",$G9&lt;&gt;"",AJ$5&gt;=$F9,AJ$5&lt;=$G9),"■",""))))</f>
      </x:c>
      <x:c r="AK9" s="37">
        <f>IF($B9="","",IF(AK$5="","",IF(AND($H9&lt;&gt;"",AK$5&gt;=$H9,AK$5&lt;=IF($I9="",'Incoming Quality Inspection Overview'!$B$8,$I9)),"Actual",IF(AND($F9&lt;&gt;"",$G9&lt;&gt;"",AK$5&gt;=$F9,AK$5&lt;=$G9),"■",""))))</f>
      </x:c>
      <x:c r="AL9" s="37">
        <f>IF($B9="","",IF(AL$5="","",IF(AND($H9&lt;&gt;"",AL$5&gt;=$H9,AL$5&lt;=IF($I9="",'Incoming Quality Inspection Overview'!$B$8,$I9)),"Actual",IF(AND($F9&lt;&gt;"",$G9&lt;&gt;"",AL$5&gt;=$F9,AL$5&lt;=$G9),"■",""))))</f>
      </x:c>
      <x:c r="AM9" s="37">
        <f>IF($B9="","",IF(AM$5="","",IF(AND($H9&lt;&gt;"",AM$5&gt;=$H9,AM$5&lt;=IF($I9="",'Incoming Quality Inspection Overview'!$B$8,$I9)),"Actual",IF(AND($F9&lt;&gt;"",$G9&lt;&gt;"",AM$5&gt;=$F9,AM$5&lt;=$G9),"■",""))))</f>
      </x:c>
      <x:c r="AN9" s="37">
        <f>IF($B9="","",IF(AN$5="","",IF(AND($H9&lt;&gt;"",AN$5&gt;=$H9,AN$5&lt;=IF($I9="",'Incoming Quality Inspection Overview'!$B$8,$I9)),"Actual",IF(AND($F9&lt;&gt;"",$G9&lt;&gt;"",AN$5&gt;=$F9,AN$5&lt;=$G9),"■",""))))</f>
      </x:c>
      <x:c r="AO9" s="37">
        <f>IF($B9="","",IF(AO$5="","",IF(AND($H9&lt;&gt;"",AO$5&gt;=$H9,AO$5&lt;=IF($I9="",'Incoming Quality Inspection Overview'!$B$8,$I9)),"Actual",IF(AND($F9&lt;&gt;"",$G9&lt;&gt;"",AO$5&gt;=$F9,AO$5&lt;=$G9),"■",""))))</f>
      </x:c>
    </x:row>
    <x:row r="10" ht="20" customHeight="1">
      <x:c r="A10" s="32">
        <f>IF('Incoming Quality Inspection Overview'!C9="","",'Incoming Quality Inspection Overview'!A9)</f>
        <x:v>4</x:v>
      </x:c>
      <x:c r="B10" s="33" t="str">
        <f>IF('Incoming Quality Inspection Overview'!C9="","",'Incoming Quality Inspection Overview'!C9)</f>
        <x:v>Rebar</x:v>
      </x:c>
      <x:c r="C10" s="33" t="str">
        <f>IF('Incoming Quality Inspection Overview'!C9="","",'Incoming Quality Inspection Overview'!D9)</f>
        <x:v>Tanaka Rebar</x:v>
      </x:c>
      <x:c r="D10" s="32" t="str">
        <f>IF('Incoming Quality Inspection Overview'!C9="","",'Incoming Quality Inspection Overview'!M9)</f>
        <x:v>Completed</x:v>
      </x:c>
      <x:c r="E10" s="34">
        <f>IF('Incoming Quality Inspection Overview'!C9="","",'Incoming Quality Inspection Overview'!E9)</f>
        <x:v>6</x:v>
      </x:c>
      <x:c r="F10" s="56">
        <f>IF('Incoming Quality Inspection Overview'!C9="","",'Incoming Quality Inspection Overview'!F9)</f>
        <x:v>46123</x:v>
      </x:c>
      <x:c r="G10" s="56">
        <f>IF('Incoming Quality Inspection Overview'!C9="","",'Incoming Quality Inspection Overview'!G9)</f>
        <x:v>46126</x:v>
      </x:c>
      <x:c r="H10" s="56">
        <f>IF('Incoming Quality Inspection Overview'!C9="","",IF('Incoming Quality Inspection Overview'!I9="","",'Incoming Quality Inspection Overview'!I9))</f>
        <x:v>46123</x:v>
      </x:c>
      <x:c r="I10" s="56">
        <f>IF('Incoming Quality Inspection Overview'!C9="","",IF('Incoming Quality Inspection Overview'!J9="","",'Incoming Quality Inspection Overview'!J9))</f>
        <x:v>46126</x:v>
      </x:c>
      <x:c r="J10" s="36">
        <f>IF('Incoming Quality Inspection Overview'!C9="","",'Incoming Quality Inspection Overview'!L9)</f>
        <x:v>1</x:v>
      </x:c>
      <x:c r="K10" s="37">
        <f>IF($B10="","",IF(K$5="","",IF(AND($H10&lt;&gt;"",K$5&gt;=$H10,K$5&lt;=IF($I10="",'Incoming Quality Inspection Overview'!$B$8,$I10)),"Actual",IF(AND($F10&lt;&gt;"",$G10&lt;&gt;"",K$5&gt;=$F10,K$5&lt;=$G10),"■",""))))</f>
      </x:c>
      <x:c r="L10" s="37">
        <f>IF($B10="","",IF(L$5="","",IF(AND($H10&lt;&gt;"",L$5&gt;=$H10,L$5&lt;=IF($I10="",'Incoming Quality Inspection Overview'!$B$8,$I10)),"Actual",IF(AND($F10&lt;&gt;"",$G10&lt;&gt;"",L$5&gt;=$F10,L$5&lt;=$G10),"■",""))))</f>
      </x:c>
      <x:c r="M10" s="37">
        <f>IF($B10="","",IF(M$5="","",IF(AND($H10&lt;&gt;"",M$5&gt;=$H10,M$5&lt;=IF($I10="",'Incoming Quality Inspection Overview'!$B$8,$I10)),"Actual",IF(AND($F10&lt;&gt;"",$G10&lt;&gt;"",M$5&gt;=$F10,M$5&lt;=$G10),"■",""))))</f>
      </x:c>
      <x:c r="N10" s="37">
        <f>IF($B10="","",IF(N$5="","",IF(AND($H10&lt;&gt;"",N$5&gt;=$H10,N$5&lt;=IF($I10="",'Incoming Quality Inspection Overview'!$B$8,$I10)),"Actual",IF(AND($F10&lt;&gt;"",$G10&lt;&gt;"",N$5&gt;=$F10,N$5&lt;=$G10),"■",""))))</f>
      </x:c>
      <x:c r="O10" s="37">
        <f>IF($B10="","",IF(O$5="","",IF(AND($H10&lt;&gt;"",O$5&gt;=$H10,O$5&lt;=IF($I10="",'Incoming Quality Inspection Overview'!$B$8,$I10)),"Actual",IF(AND($F10&lt;&gt;"",$G10&lt;&gt;"",O$5&gt;=$F10,O$5&lt;=$G10),"■",""))))</f>
      </x:c>
      <x:c r="P10" s="37">
        <f>IF($B10="","",IF(P$5="","",IF(AND($H10&lt;&gt;"",P$5&gt;=$H10,P$5&lt;=IF($I10="",'Incoming Quality Inspection Overview'!$B$8,$I10)),"Actual",IF(AND($F10&lt;&gt;"",$G10&lt;&gt;"",P$5&gt;=$F10,P$5&lt;=$G10),"■",""))))</f>
      </x:c>
      <x:c r="Q10" s="37">
        <f>IF($B10="","",IF(Q$5="","",IF(AND($H10&lt;&gt;"",Q$5&gt;=$H10,Q$5&lt;=IF($I10="",'Incoming Quality Inspection Overview'!$B$8,$I10)),"Actual",IF(AND($F10&lt;&gt;"",$G10&lt;&gt;"",Q$5&gt;=$F10,Q$5&lt;=$G10),"■",""))))</f>
      </x:c>
      <x:c r="R10" s="37">
        <f>IF($B10="","",IF(R$5="","",IF(AND($H10&lt;&gt;"",R$5&gt;=$H10,R$5&lt;=IF($I10="",'Incoming Quality Inspection Overview'!$B$8,$I10)),"Actual",IF(AND($F10&lt;&gt;"",$G10&lt;&gt;"",R$5&gt;=$F10,R$5&lt;=$G10),"■",""))))</f>
      </x:c>
      <x:c r="S10" s="37">
        <f>IF($B10="","",IF(S$5="","",IF(AND($H10&lt;&gt;"",S$5&gt;=$H10,S$5&lt;=IF($I10="",'Incoming Quality Inspection Overview'!$B$8,$I10)),"Actual",IF(AND($F10&lt;&gt;"",$G10&lt;&gt;"",S$5&gt;=$F10,S$5&lt;=$G10),"■",""))))</f>
      </x:c>
      <x:c r="T10" s="37">
        <f>IF($B10="","",IF(T$5="","",IF(AND($H10&lt;&gt;"",T$5&gt;=$H10,T$5&lt;=IF($I10="",'Incoming Quality Inspection Overview'!$B$8,$I10)),"Actual",IF(AND($F10&lt;&gt;"",$G10&lt;&gt;"",T$5&gt;=$F10,T$5&lt;=$G10),"■",""))))</f>
      </x:c>
      <x:c r="U10" s="37" t="str">
        <f>IF($B10="","",IF(U$5="","",IF(AND($H10&lt;&gt;"",U$5&gt;=$H10,U$5&lt;=IF($I10="",'Incoming Quality Inspection Overview'!$B$8,$I10)),"Actual",IF(AND($F10&lt;&gt;"",$G10&lt;&gt;"",U$5&gt;=$F10,U$5&lt;=$G10),"■",""))))</f>
        <x:v>Actual</x:v>
      </x:c>
      <x:c r="V10" s="37" t="str">
        <f>IF($B10="","",IF(V$5="","",IF(AND($H10&lt;&gt;"",V$5&gt;=$H10,V$5&lt;=IF($I10="",'Incoming Quality Inspection Overview'!$B$8,$I10)),"Actual",IF(AND($F10&lt;&gt;"",$G10&lt;&gt;"",V$5&gt;=$F10,V$5&lt;=$G10),"■",""))))</f>
        <x:v>Actual</x:v>
      </x:c>
      <x:c r="W10" s="37" t="str">
        <f>IF($B10="","",IF(W$5="","",IF(AND($H10&lt;&gt;"",W$5&gt;=$H10,W$5&lt;=IF($I10="",'Incoming Quality Inspection Overview'!$B$8,$I10)),"Actual",IF(AND($F10&lt;&gt;"",$G10&lt;&gt;"",W$5&gt;=$F10,W$5&lt;=$G10),"■",""))))</f>
        <x:v>Actual</x:v>
      </x:c>
      <x:c r="X10" s="37" t="str">
        <f>IF($B10="","",IF(X$5="","",IF(AND($H10&lt;&gt;"",X$5&gt;=$H10,X$5&lt;=IF($I10="",'Incoming Quality Inspection Overview'!$B$8,$I10)),"Actual",IF(AND($F10&lt;&gt;"",$G10&lt;&gt;"",X$5&gt;=$F10,X$5&lt;=$G10),"■",""))))</f>
        <x:v>Actual</x:v>
      </x:c>
      <x:c r="Y10" s="37">
        <f>IF($B10="","",IF(Y$5="","",IF(AND($H10&lt;&gt;"",Y$5&gt;=$H10,Y$5&lt;=IF($I10="",'Incoming Quality Inspection Overview'!$B$8,$I10)),"Actual",IF(AND($F10&lt;&gt;"",$G10&lt;&gt;"",Y$5&gt;=$F10,Y$5&lt;=$G10),"■",""))))</f>
      </x:c>
      <x:c r="Z10" s="37">
        <f>IF($B10="","",IF(Z$5="","",IF(AND($H10&lt;&gt;"",Z$5&gt;=$H10,Z$5&lt;=IF($I10="",'Incoming Quality Inspection Overview'!$B$8,$I10)),"Actual",IF(AND($F10&lt;&gt;"",$G10&lt;&gt;"",Z$5&gt;=$F10,Z$5&lt;=$G10),"■",""))))</f>
      </x:c>
      <x:c r="AA10" s="37">
        <f>IF($B10="","",IF(AA$5="","",IF(AND($H10&lt;&gt;"",AA$5&gt;=$H10,AA$5&lt;=IF($I10="",'Incoming Quality Inspection Overview'!$B$8,$I10)),"Actual",IF(AND($F10&lt;&gt;"",$G10&lt;&gt;"",AA$5&gt;=$F10,AA$5&lt;=$G10),"■",""))))</f>
      </x:c>
      <x:c r="AB10" s="37">
        <f>IF($B10="","",IF(AB$5="","",IF(AND($H10&lt;&gt;"",AB$5&gt;=$H10,AB$5&lt;=IF($I10="",'Incoming Quality Inspection Overview'!$B$8,$I10)),"Actual",IF(AND($F10&lt;&gt;"",$G10&lt;&gt;"",AB$5&gt;=$F10,AB$5&lt;=$G10),"■",""))))</f>
      </x:c>
      <x:c r="AC10" s="37">
        <f>IF($B10="","",IF(AC$5="","",IF(AND($H10&lt;&gt;"",AC$5&gt;=$H10,AC$5&lt;=IF($I10="",'Incoming Quality Inspection Overview'!$B$8,$I10)),"Actual",IF(AND($F10&lt;&gt;"",$G10&lt;&gt;"",AC$5&gt;=$F10,AC$5&lt;=$G10),"■",""))))</f>
      </x:c>
      <x:c r="AD10" s="37">
        <f>IF($B10="","",IF(AD$5="","",IF(AND($H10&lt;&gt;"",AD$5&gt;=$H10,AD$5&lt;=IF($I10="",'Incoming Quality Inspection Overview'!$B$8,$I10)),"Actual",IF(AND($F10&lt;&gt;"",$G10&lt;&gt;"",AD$5&gt;=$F10,AD$5&lt;=$G10),"■",""))))</f>
      </x:c>
      <x:c r="AE10" s="37">
        <f>IF($B10="","",IF(AE$5="","",IF(AND($H10&lt;&gt;"",AE$5&gt;=$H10,AE$5&lt;=IF($I10="",'Incoming Quality Inspection Overview'!$B$8,$I10)),"Actual",IF(AND($F10&lt;&gt;"",$G10&lt;&gt;"",AE$5&gt;=$F10,AE$5&lt;=$G10),"■",""))))</f>
      </x:c>
      <x:c r="AF10" s="37">
        <f>IF($B10="","",IF(AF$5="","",IF(AND($H10&lt;&gt;"",AF$5&gt;=$H10,AF$5&lt;=IF($I10="",'Incoming Quality Inspection Overview'!$B$8,$I10)),"Actual",IF(AND($F10&lt;&gt;"",$G10&lt;&gt;"",AF$5&gt;=$F10,AF$5&lt;=$G10),"■",""))))</f>
      </x:c>
      <x:c r="AG10" s="37">
        <f>IF($B10="","",IF(AG$5="","",IF(AND($H10&lt;&gt;"",AG$5&gt;=$H10,AG$5&lt;=IF($I10="",'Incoming Quality Inspection Overview'!$B$8,$I10)),"Actual",IF(AND($F10&lt;&gt;"",$G10&lt;&gt;"",AG$5&gt;=$F10,AG$5&lt;=$G10),"■",""))))</f>
      </x:c>
      <x:c r="AH10" s="37">
        <f>IF($B10="","",IF(AH$5="","",IF(AND($H10&lt;&gt;"",AH$5&gt;=$H10,AH$5&lt;=IF($I10="",'Incoming Quality Inspection Overview'!$B$8,$I10)),"Actual",IF(AND($F10&lt;&gt;"",$G10&lt;&gt;"",AH$5&gt;=$F10,AH$5&lt;=$G10),"■",""))))</f>
      </x:c>
      <x:c r="AI10" s="37">
        <f>IF($B10="","",IF(AI$5="","",IF(AND($H10&lt;&gt;"",AI$5&gt;=$H10,AI$5&lt;=IF($I10="",'Incoming Quality Inspection Overview'!$B$8,$I10)),"Actual",IF(AND($F10&lt;&gt;"",$G10&lt;&gt;"",AI$5&gt;=$F10,AI$5&lt;=$G10),"■",""))))</f>
      </x:c>
      <x:c r="AJ10" s="37">
        <f>IF($B10="","",IF(AJ$5="","",IF(AND($H10&lt;&gt;"",AJ$5&gt;=$H10,AJ$5&lt;=IF($I10="",'Incoming Quality Inspection Overview'!$B$8,$I10)),"Actual",IF(AND($F10&lt;&gt;"",$G10&lt;&gt;"",AJ$5&gt;=$F10,AJ$5&lt;=$G10),"■",""))))</f>
      </x:c>
      <x:c r="AK10" s="37">
        <f>IF($B10="","",IF(AK$5="","",IF(AND($H10&lt;&gt;"",AK$5&gt;=$H10,AK$5&lt;=IF($I10="",'Incoming Quality Inspection Overview'!$B$8,$I10)),"Actual",IF(AND($F10&lt;&gt;"",$G10&lt;&gt;"",AK$5&gt;=$F10,AK$5&lt;=$G10),"■",""))))</f>
      </x:c>
      <x:c r="AL10" s="37">
        <f>IF($B10="","",IF(AL$5="","",IF(AND($H10&lt;&gt;"",AL$5&gt;=$H10,AL$5&lt;=IF($I10="",'Incoming Quality Inspection Overview'!$B$8,$I10)),"Actual",IF(AND($F10&lt;&gt;"",$G10&lt;&gt;"",AL$5&gt;=$F10,AL$5&lt;=$G10),"■",""))))</f>
      </x:c>
      <x:c r="AM10" s="37">
        <f>IF($B10="","",IF(AM$5="","",IF(AND($H10&lt;&gt;"",AM$5&gt;=$H10,AM$5&lt;=IF($I10="",'Incoming Quality Inspection Overview'!$B$8,$I10)),"Actual",IF(AND($F10&lt;&gt;"",$G10&lt;&gt;"",AM$5&gt;=$F10,AM$5&lt;=$G10),"■",""))))</f>
      </x:c>
      <x:c r="AN10" s="37">
        <f>IF($B10="","",IF(AN$5="","",IF(AND($H10&lt;&gt;"",AN$5&gt;=$H10,AN$5&lt;=IF($I10="",'Incoming Quality Inspection Overview'!$B$8,$I10)),"Actual",IF(AND($F10&lt;&gt;"",$G10&lt;&gt;"",AN$5&gt;=$F10,AN$5&lt;=$G10),"■",""))))</f>
      </x:c>
      <x:c r="AO10" s="37">
        <f>IF($B10="","",IF(AO$5="","",IF(AND($H10&lt;&gt;"",AO$5&gt;=$H10,AO$5&lt;=IF($I10="",'Incoming Quality Inspection Overview'!$B$8,$I10)),"Actual",IF(AND($F10&lt;&gt;"",$G10&lt;&gt;"",AO$5&gt;=$F10,AO$5&lt;=$G10),"■",""))))</f>
      </x:c>
    </x:row>
    <x:row r="11" ht="20" customHeight="1">
      <x:c r="A11" s="32">
        <f>IF('Incoming Quality Inspection Overview'!C10="","",'Incoming Quality Inspection Overview'!A10)</f>
        <x:v>5</x:v>
      </x:c>
      <x:c r="B11" s="33" t="str">
        <f>IF('Incoming Quality Inspection Overview'!C10="","",'Incoming Quality Inspection Overview'!C10)</f>
        <x:v/>
      </x:c>
      <x:c r="C11" s="33" t="str">
        <f>IF('Incoming Quality Inspection Overview'!C10="","",'Incoming Quality Inspection Overview'!D10)</f>
        <x:v>Partner D</x:v>
      </x:c>
      <x:c r="D11" s="32" t="str">
        <f>IF('Incoming Quality Inspection Overview'!C10="","",'Incoming Quality Inspection Overview'!M10)</f>
        <x:v>In Progress</x:v>
      </x:c>
      <x:c r="E11" s="34">
        <f>IF('Incoming Quality Inspection Overview'!C10="","",'Incoming Quality Inspection Overview'!E10)</f>
        <x:v>5</x:v>
      </x:c>
      <x:c r="F11" s="56">
        <f>IF('Incoming Quality Inspection Overview'!C10="","",'Incoming Quality Inspection Overview'!F10)</f>
        <x:v>46125</x:v>
      </x:c>
      <x:c r="G11" s="56">
        <f>IF('Incoming Quality Inspection Overview'!C10="","",'Incoming Quality Inspection Overview'!G10)</f>
        <x:v>46128</x:v>
      </x:c>
      <x:c r="H11" s="56">
        <f>IF('Incoming Quality Inspection Overview'!C10="","",IF('Incoming Quality Inspection Overview'!I10="","",'Incoming Quality Inspection Overview'!I10))</f>
        <x:v>46125</x:v>
      </x:c>
      <x:c r="I11" s="56">
        <f>IF('Incoming Quality Inspection Overview'!C10="","",IF('Incoming Quality Inspection Overview'!J10="","",'Incoming Quality Inspection Overview'!J10))</f>
      </x:c>
      <x:c r="J11" s="36">
        <f>IF('Incoming Quality Inspection Overview'!C10="","",'Incoming Quality Inspection Overview'!L10)</f>
        <x:v>0.7</x:v>
      </x:c>
      <x:c r="K11" s="37">
        <f>IF($B11="","",IF(K$5="","",IF(AND($H11&lt;&gt;"",K$5&gt;=$H11,K$5&lt;=IF($I11="",'Incoming Quality Inspection Overview'!$B$8,$I11)),"Actual",IF(AND($F11&lt;&gt;"",$G11&lt;&gt;"",K$5&gt;=$F11,K$5&lt;=$G11),"■",""))))</f>
      </x:c>
      <x:c r="L11" s="37">
        <f>IF($B11="","",IF(L$5="","",IF(AND($H11&lt;&gt;"",L$5&gt;=$H11,L$5&lt;=IF($I11="",'Incoming Quality Inspection Overview'!$B$8,$I11)),"Actual",IF(AND($F11&lt;&gt;"",$G11&lt;&gt;"",L$5&gt;=$F11,L$5&lt;=$G11),"■",""))))</f>
      </x:c>
      <x:c r="M11" s="37">
        <f>IF($B11="","",IF(M$5="","",IF(AND($H11&lt;&gt;"",M$5&gt;=$H11,M$5&lt;=IF($I11="",'Incoming Quality Inspection Overview'!$B$8,$I11)),"Actual",IF(AND($F11&lt;&gt;"",$G11&lt;&gt;"",M$5&gt;=$F11,M$5&lt;=$G11),"■",""))))</f>
      </x:c>
      <x:c r="N11" s="37">
        <f>IF($B11="","",IF(N$5="","",IF(AND($H11&lt;&gt;"",N$5&gt;=$H11,N$5&lt;=IF($I11="",'Incoming Quality Inspection Overview'!$B$8,$I11)),"Actual",IF(AND($F11&lt;&gt;"",$G11&lt;&gt;"",N$5&gt;=$F11,N$5&lt;=$G11),"■",""))))</f>
      </x:c>
      <x:c r="O11" s="37">
        <f>IF($B11="","",IF(O$5="","",IF(AND($H11&lt;&gt;"",O$5&gt;=$H11,O$5&lt;=IF($I11="",'Incoming Quality Inspection Overview'!$B$8,$I11)),"Actual",IF(AND($F11&lt;&gt;"",$G11&lt;&gt;"",O$5&gt;=$F11,O$5&lt;=$G11),"■",""))))</f>
      </x:c>
      <x:c r="P11" s="37">
        <f>IF($B11="","",IF(P$5="","",IF(AND($H11&lt;&gt;"",P$5&gt;=$H11,P$5&lt;=IF($I11="",'Incoming Quality Inspection Overview'!$B$8,$I11)),"Actual",IF(AND($F11&lt;&gt;"",$G11&lt;&gt;"",P$5&gt;=$F11,P$5&lt;=$G11),"■",""))))</f>
      </x:c>
      <x:c r="Q11" s="37">
        <f>IF($B11="","",IF(Q$5="","",IF(AND($H11&lt;&gt;"",Q$5&gt;=$H11,Q$5&lt;=IF($I11="",'Incoming Quality Inspection Overview'!$B$8,$I11)),"Actual",IF(AND($F11&lt;&gt;"",$G11&lt;&gt;"",Q$5&gt;=$F11,Q$5&lt;=$G11),"■",""))))</f>
      </x:c>
      <x:c r="R11" s="37">
        <f>IF($B11="","",IF(R$5="","",IF(AND($H11&lt;&gt;"",R$5&gt;=$H11,R$5&lt;=IF($I11="",'Incoming Quality Inspection Overview'!$B$8,$I11)),"Actual",IF(AND($F11&lt;&gt;"",$G11&lt;&gt;"",R$5&gt;=$F11,R$5&lt;=$G11),"■",""))))</f>
      </x:c>
      <x:c r="S11" s="37">
        <f>IF($B11="","",IF(S$5="","",IF(AND($H11&lt;&gt;"",S$5&gt;=$H11,S$5&lt;=IF($I11="",'Incoming Quality Inspection Overview'!$B$8,$I11)),"Actual",IF(AND($F11&lt;&gt;"",$G11&lt;&gt;"",S$5&gt;=$F11,S$5&lt;=$G11),"■",""))))</f>
      </x:c>
      <x:c r="T11" s="37">
        <f>IF($B11="","",IF(T$5="","",IF(AND($H11&lt;&gt;"",T$5&gt;=$H11,T$5&lt;=IF($I11="",'Incoming Quality Inspection Overview'!$B$8,$I11)),"Actual",IF(AND($F11&lt;&gt;"",$G11&lt;&gt;"",T$5&gt;=$F11,T$5&lt;=$G11),"■",""))))</f>
      </x:c>
      <x:c r="U11" s="37">
        <f>IF($B11="","",IF(U$5="","",IF(AND($H11&lt;&gt;"",U$5&gt;=$H11,U$5&lt;=IF($I11="",'Incoming Quality Inspection Overview'!$B$8,$I11)),"Actual",IF(AND($F11&lt;&gt;"",$G11&lt;&gt;"",U$5&gt;=$F11,U$5&lt;=$G11),"■",""))))</f>
      </x:c>
      <x:c r="V11" s="37">
        <f>IF($B11="","",IF(V$5="","",IF(AND($H11&lt;&gt;"",V$5&gt;=$H11,V$5&lt;=IF($I11="",'Incoming Quality Inspection Overview'!$B$8,$I11)),"Actual",IF(AND($F11&lt;&gt;"",$G11&lt;&gt;"",V$5&gt;=$F11,V$5&lt;=$G11),"■",""))))</f>
      </x:c>
      <x:c r="W11" s="37" t="str">
        <f>IF($B11="","",IF(W$5="","",IF(AND($H11&lt;&gt;"",W$5&gt;=$H11,W$5&lt;=IF($I11="",'Incoming Quality Inspection Overview'!$B$8,$I11)),"Actual",IF(AND($F11&lt;&gt;"",$G11&lt;&gt;"",W$5&gt;=$F11,W$5&lt;=$G11),"■",""))))</f>
        <x:v>Actual</x:v>
      </x:c>
      <x:c r="X11" s="37" t="str">
        <f>IF($B11="","",IF(X$5="","",IF(AND($H11&lt;&gt;"",X$5&gt;=$H11,X$5&lt;=IF($I11="",'Incoming Quality Inspection Overview'!$B$8,$I11)),"Actual",IF(AND($F11&lt;&gt;"",$G11&lt;&gt;"",X$5&gt;=$F11,X$5&lt;=$G11),"■",""))))</f>
        <x:v>Actual</x:v>
      </x:c>
      <x:c r="Y11" s="37" t="str">
        <f>IF($B11="","",IF(Y$5="","",IF(AND($H11&lt;&gt;"",Y$5&gt;=$H11,Y$5&lt;=IF($I11="",'Incoming Quality Inspection Overview'!$B$8,$I11)),"Actual",IF(AND($F11&lt;&gt;"",$G11&lt;&gt;"",Y$5&gt;=$F11,Y$5&lt;=$G11),"■",""))))</f>
        <x:v>Actual</x:v>
      </x:c>
      <x:c r="Z11" s="37" t="str">
        <f>IF($B11="","",IF(Z$5="","",IF(AND($H11&lt;&gt;"",Z$5&gt;=$H11,Z$5&lt;=IF($I11="",'Incoming Quality Inspection Overview'!$B$8,$I11)),"Actual",IF(AND($F11&lt;&gt;"",$G11&lt;&gt;"",Z$5&gt;=$F11,Z$5&lt;=$G11),"■",""))))</f>
        <x:v>Actual</x:v>
      </x:c>
      <x:c r="AA11" s="37" t="str">
        <f>IF($B11="","",IF(AA$5="","",IF(AND($H11&lt;&gt;"",AA$5&gt;=$H11,AA$5&lt;=IF($I11="",'Incoming Quality Inspection Overview'!$B$8,$I11)),"Actual",IF(AND($F11&lt;&gt;"",$G11&lt;&gt;"",AA$5&gt;=$F11,AA$5&lt;=$G11),"■",""))))</f>
        <x:v>Actual</x:v>
      </x:c>
      <x:c r="AB11" s="37" t="str">
        <f>IF($B11="","",IF(AB$5="","",IF(AND($H11&lt;&gt;"",AB$5&gt;=$H11,AB$5&lt;=IF($I11="",'Incoming Quality Inspection Overview'!$B$8,$I11)),"Actual",IF(AND($F11&lt;&gt;"",$G11&lt;&gt;"",AB$5&gt;=$F11,AB$5&lt;=$G11),"■",""))))</f>
        <x:v>Actual</x:v>
      </x:c>
      <x:c r="AC11" s="37">
        <f>IF($B11="","",IF(AC$5="","",IF(AND($H11&lt;&gt;"",AC$5&gt;=$H11,AC$5&lt;=IF($I11="",'Incoming Quality Inspection Overview'!$B$8,$I11)),"Actual",IF(AND($F11&lt;&gt;"",$G11&lt;&gt;"",AC$5&gt;=$F11,AC$5&lt;=$G11),"■",""))))</f>
      </x:c>
      <x:c r="AD11" s="37">
        <f>IF($B11="","",IF(AD$5="","",IF(AND($H11&lt;&gt;"",AD$5&gt;=$H11,AD$5&lt;=IF($I11="",'Incoming Quality Inspection Overview'!$B$8,$I11)),"Actual",IF(AND($F11&lt;&gt;"",$G11&lt;&gt;"",AD$5&gt;=$F11,AD$5&lt;=$G11),"■",""))))</f>
      </x:c>
      <x:c r="AE11" s="37">
        <f>IF($B11="","",IF(AE$5="","",IF(AND($H11&lt;&gt;"",AE$5&gt;=$H11,AE$5&lt;=IF($I11="",'Incoming Quality Inspection Overview'!$B$8,$I11)),"Actual",IF(AND($F11&lt;&gt;"",$G11&lt;&gt;"",AE$5&gt;=$F11,AE$5&lt;=$G11),"■",""))))</f>
      </x:c>
      <x:c r="AF11" s="37">
        <f>IF($B11="","",IF(AF$5="","",IF(AND($H11&lt;&gt;"",AF$5&gt;=$H11,AF$5&lt;=IF($I11="",'Incoming Quality Inspection Overview'!$B$8,$I11)),"Actual",IF(AND($F11&lt;&gt;"",$G11&lt;&gt;"",AF$5&gt;=$F11,AF$5&lt;=$G11),"■",""))))</f>
      </x:c>
      <x:c r="AG11" s="37">
        <f>IF($B11="","",IF(AG$5="","",IF(AND($H11&lt;&gt;"",AG$5&gt;=$H11,AG$5&lt;=IF($I11="",'Incoming Quality Inspection Overview'!$B$8,$I11)),"Actual",IF(AND($F11&lt;&gt;"",$G11&lt;&gt;"",AG$5&gt;=$F11,AG$5&lt;=$G11),"■",""))))</f>
      </x:c>
      <x:c r="AH11" s="37">
        <f>IF($B11="","",IF(AH$5="","",IF(AND($H11&lt;&gt;"",AH$5&gt;=$H11,AH$5&lt;=IF($I11="",'Incoming Quality Inspection Overview'!$B$8,$I11)),"Actual",IF(AND($F11&lt;&gt;"",$G11&lt;&gt;"",AH$5&gt;=$F11,AH$5&lt;=$G11),"■",""))))</f>
      </x:c>
      <x:c r="AI11" s="37">
        <f>IF($B11="","",IF(AI$5="","",IF(AND($H11&lt;&gt;"",AI$5&gt;=$H11,AI$5&lt;=IF($I11="",'Incoming Quality Inspection Overview'!$B$8,$I11)),"Actual",IF(AND($F11&lt;&gt;"",$G11&lt;&gt;"",AI$5&gt;=$F11,AI$5&lt;=$G11),"■",""))))</f>
      </x:c>
      <x:c r="AJ11" s="37">
        <f>IF($B11="","",IF(AJ$5="","",IF(AND($H11&lt;&gt;"",AJ$5&gt;=$H11,AJ$5&lt;=IF($I11="",'Incoming Quality Inspection Overview'!$B$8,$I11)),"Actual",IF(AND($F11&lt;&gt;"",$G11&lt;&gt;"",AJ$5&gt;=$F11,AJ$5&lt;=$G11),"■",""))))</f>
      </x:c>
      <x:c r="AK11" s="37">
        <f>IF($B11="","",IF(AK$5="","",IF(AND($H11&lt;&gt;"",AK$5&gt;=$H11,AK$5&lt;=IF($I11="",'Incoming Quality Inspection Overview'!$B$8,$I11)),"Actual",IF(AND($F11&lt;&gt;"",$G11&lt;&gt;"",AK$5&gt;=$F11,AK$5&lt;=$G11),"■",""))))</f>
      </x:c>
      <x:c r="AL11" s="37">
        <f>IF($B11="","",IF(AL$5="","",IF(AND($H11&lt;&gt;"",AL$5&gt;=$H11,AL$5&lt;=IF($I11="",'Incoming Quality Inspection Overview'!$B$8,$I11)),"Actual",IF(AND($F11&lt;&gt;"",$G11&lt;&gt;"",AL$5&gt;=$F11,AL$5&lt;=$G11),"■",""))))</f>
      </x:c>
      <x:c r="AM11" s="37">
        <f>IF($B11="","",IF(AM$5="","",IF(AND($H11&lt;&gt;"",AM$5&gt;=$H11,AM$5&lt;=IF($I11="",'Incoming Quality Inspection Overview'!$B$8,$I11)),"Actual",IF(AND($F11&lt;&gt;"",$G11&lt;&gt;"",AM$5&gt;=$F11,AM$5&lt;=$G11),"■",""))))</f>
      </x:c>
      <x:c r="AN11" s="37">
        <f>IF($B11="","",IF(AN$5="","",IF(AND($H11&lt;&gt;"",AN$5&gt;=$H11,AN$5&lt;=IF($I11="",'Incoming Quality Inspection Overview'!$B$8,$I11)),"Actual",IF(AND($F11&lt;&gt;"",$G11&lt;&gt;"",AN$5&gt;=$F11,AN$5&lt;=$G11),"■",""))))</f>
      </x:c>
      <x:c r="AO11" s="37">
        <f>IF($B11="","",IF(AO$5="","",IF(AND($H11&lt;&gt;"",AO$5&gt;=$H11,AO$5&lt;=IF($I11="",'Incoming Quality Inspection Overview'!$B$8,$I11)),"Actual",IF(AND($F11&lt;&gt;"",$G11&lt;&gt;"",AO$5&gt;=$F11,AO$5&lt;=$G11),"■",""))))</f>
      </x:c>
    </x:row>
    <x:row r="12" ht="20" customHeight="1">
      <x:c r="A12" s="32">
        <f>IF('Incoming Quality Inspection Overview'!C11="","",'Incoming Quality Inspection Overview'!A11)</f>
        <x:v>6</x:v>
      </x:c>
      <x:c r="B12" s="33" t="str">
        <f>IF('Incoming Quality Inspection Overview'!C11="","",'Incoming Quality Inspection Overview'!C11)</f>
        <x:v>Foundation concrete pour</x:v>
      </x:c>
      <x:c r="C12" s="33" t="str">
        <f>IF('Incoming Quality Inspection Overview'!C11="","",'Incoming Quality Inspection Overview'!D11)</f>
        <x:v>Chuo Ready-Mix</x:v>
      </x:c>
      <x:c r="D12" s="32" t="str">
        <f>IF('Incoming Quality Inspection Overview'!C11="","",'Incoming Quality Inspection Overview'!M11)</f>
        <x:v>In Progress</x:v>
      </x:c>
      <x:c r="E12" s="34">
        <f>IF('Incoming Quality Inspection Overview'!C11="","",'Incoming Quality Inspection Overview'!E11)</f>
        <x:v>8</x:v>
      </x:c>
      <x:c r="F12" s="56">
        <f>IF('Incoming Quality Inspection Overview'!C11="","",'Incoming Quality Inspection Overview'!F11)</f>
        <x:v>46129</x:v>
      </x:c>
      <x:c r="G12" s="56">
        <f>IF('Incoming Quality Inspection Overview'!C11="","",'Incoming Quality Inspection Overview'!G11)</f>
        <x:v>46130</x:v>
      </x:c>
      <x:c r="H12" s="56">
        <f>IF('Incoming Quality Inspection Overview'!C11="","",IF('Incoming Quality Inspection Overview'!I11="","",'Incoming Quality Inspection Overview'!I11))</f>
        <x:v>46129</x:v>
      </x:c>
      <x:c r="I12" s="56">
        <f>IF('Incoming Quality Inspection Overview'!C11="","",IF('Incoming Quality Inspection Overview'!J11="","",'Incoming Quality Inspection Overview'!J11))</f>
      </x:c>
      <x:c r="J12" s="36">
        <f>IF('Incoming Quality Inspection Overview'!C11="","",'Incoming Quality Inspection Overview'!L11)</f>
        <x:v>0.5</x:v>
      </x:c>
      <x:c r="K12" s="37">
        <f>IF($B12="","",IF(K$5="","",IF(AND($H12&lt;&gt;"",K$5&gt;=$H12,K$5&lt;=IF($I12="",'Incoming Quality Inspection Overview'!$B$8,$I12)),"Actual",IF(AND($F12&lt;&gt;"",$G12&lt;&gt;"",K$5&gt;=$F12,K$5&lt;=$G12),"■",""))))</f>
      </x:c>
      <x:c r="L12" s="37">
        <f>IF($B12="","",IF(L$5="","",IF(AND($H12&lt;&gt;"",L$5&gt;=$H12,L$5&lt;=IF($I12="",'Incoming Quality Inspection Overview'!$B$8,$I12)),"Actual",IF(AND($F12&lt;&gt;"",$G12&lt;&gt;"",L$5&gt;=$F12,L$5&lt;=$G12),"■",""))))</f>
      </x:c>
      <x:c r="M12" s="37">
        <f>IF($B12="","",IF(M$5="","",IF(AND($H12&lt;&gt;"",M$5&gt;=$H12,M$5&lt;=IF($I12="",'Incoming Quality Inspection Overview'!$B$8,$I12)),"Actual",IF(AND($F12&lt;&gt;"",$G12&lt;&gt;"",M$5&gt;=$F12,M$5&lt;=$G12),"■",""))))</f>
      </x:c>
      <x:c r="N12" s="37">
        <f>IF($B12="","",IF(N$5="","",IF(AND($H12&lt;&gt;"",N$5&gt;=$H12,N$5&lt;=IF($I12="",'Incoming Quality Inspection Overview'!$B$8,$I12)),"Actual",IF(AND($F12&lt;&gt;"",$G12&lt;&gt;"",N$5&gt;=$F12,N$5&lt;=$G12),"■",""))))</f>
      </x:c>
      <x:c r="O12" s="37">
        <f>IF($B12="","",IF(O$5="","",IF(AND($H12&lt;&gt;"",O$5&gt;=$H12,O$5&lt;=IF($I12="",'Incoming Quality Inspection Overview'!$B$8,$I12)),"Actual",IF(AND($F12&lt;&gt;"",$G12&lt;&gt;"",O$5&gt;=$F12,O$5&lt;=$G12),"■",""))))</f>
      </x:c>
      <x:c r="P12" s="37">
        <f>IF($B12="","",IF(P$5="","",IF(AND($H12&lt;&gt;"",P$5&gt;=$H12,P$5&lt;=IF($I12="",'Incoming Quality Inspection Overview'!$B$8,$I12)),"Actual",IF(AND($F12&lt;&gt;"",$G12&lt;&gt;"",P$5&gt;=$F12,P$5&lt;=$G12),"■",""))))</f>
      </x:c>
      <x:c r="Q12" s="37">
        <f>IF($B12="","",IF(Q$5="","",IF(AND($H12&lt;&gt;"",Q$5&gt;=$H12,Q$5&lt;=IF($I12="",'Incoming Quality Inspection Overview'!$B$8,$I12)),"Actual",IF(AND($F12&lt;&gt;"",$G12&lt;&gt;"",Q$5&gt;=$F12,Q$5&lt;=$G12),"■",""))))</f>
      </x:c>
      <x:c r="R12" s="37">
        <f>IF($B12="","",IF(R$5="","",IF(AND($H12&lt;&gt;"",R$5&gt;=$H12,R$5&lt;=IF($I12="",'Incoming Quality Inspection Overview'!$B$8,$I12)),"Actual",IF(AND($F12&lt;&gt;"",$G12&lt;&gt;"",R$5&gt;=$F12,R$5&lt;=$G12),"■",""))))</f>
      </x:c>
      <x:c r="S12" s="37">
        <f>IF($B12="","",IF(S$5="","",IF(AND($H12&lt;&gt;"",S$5&gt;=$H12,S$5&lt;=IF($I12="",'Incoming Quality Inspection Overview'!$B$8,$I12)),"Actual",IF(AND($F12&lt;&gt;"",$G12&lt;&gt;"",S$5&gt;=$F12,S$5&lt;=$G12),"■",""))))</f>
      </x:c>
      <x:c r="T12" s="37">
        <f>IF($B12="","",IF(T$5="","",IF(AND($H12&lt;&gt;"",T$5&gt;=$H12,T$5&lt;=IF($I12="",'Incoming Quality Inspection Overview'!$B$8,$I12)),"Actual",IF(AND($F12&lt;&gt;"",$G12&lt;&gt;"",T$5&gt;=$F12,T$5&lt;=$G12),"■",""))))</f>
      </x:c>
      <x:c r="U12" s="37">
        <f>IF($B12="","",IF(U$5="","",IF(AND($H12&lt;&gt;"",U$5&gt;=$H12,U$5&lt;=IF($I12="",'Incoming Quality Inspection Overview'!$B$8,$I12)),"Actual",IF(AND($F12&lt;&gt;"",$G12&lt;&gt;"",U$5&gt;=$F12,U$5&lt;=$G12),"■",""))))</f>
      </x:c>
      <x:c r="V12" s="37">
        <f>IF($B12="","",IF(V$5="","",IF(AND($H12&lt;&gt;"",V$5&gt;=$H12,V$5&lt;=IF($I12="",'Incoming Quality Inspection Overview'!$B$8,$I12)),"Actual",IF(AND($F12&lt;&gt;"",$G12&lt;&gt;"",V$5&gt;=$F12,V$5&lt;=$G12),"■",""))))</f>
      </x:c>
      <x:c r="W12" s="37">
        <f>IF($B12="","",IF(W$5="","",IF(AND($H12&lt;&gt;"",W$5&gt;=$H12,W$5&lt;=IF($I12="",'Incoming Quality Inspection Overview'!$B$8,$I12)),"Actual",IF(AND($F12&lt;&gt;"",$G12&lt;&gt;"",W$5&gt;=$F12,W$5&lt;=$G12),"■",""))))</f>
      </x:c>
      <x:c r="X12" s="37">
        <f>IF($B12="","",IF(X$5="","",IF(AND($H12&lt;&gt;"",X$5&gt;=$H12,X$5&lt;=IF($I12="",'Incoming Quality Inspection Overview'!$B$8,$I12)),"Actual",IF(AND($F12&lt;&gt;"",$G12&lt;&gt;"",X$5&gt;=$F12,X$5&lt;=$G12),"■",""))))</f>
      </x:c>
      <x:c r="Y12" s="37">
        <f>IF($B12="","",IF(Y$5="","",IF(AND($H12&lt;&gt;"",Y$5&gt;=$H12,Y$5&lt;=IF($I12="",'Incoming Quality Inspection Overview'!$B$8,$I12)),"Actual",IF(AND($F12&lt;&gt;"",$G12&lt;&gt;"",Y$5&gt;=$F12,Y$5&lt;=$G12),"■",""))))</f>
      </x:c>
      <x:c r="Z12" s="37">
        <f>IF($B12="","",IF(Z$5="","",IF(AND($H12&lt;&gt;"",Z$5&gt;=$H12,Z$5&lt;=IF($I12="",'Incoming Quality Inspection Overview'!$B$8,$I12)),"Actual",IF(AND($F12&lt;&gt;"",$G12&lt;&gt;"",Z$5&gt;=$F12,Z$5&lt;=$G12),"■",""))))</f>
      </x:c>
      <x:c r="AA12" s="37" t="str">
        <f>IF($B12="","",IF(AA$5="","",IF(AND($H12&lt;&gt;"",AA$5&gt;=$H12,AA$5&lt;=IF($I12="",'Incoming Quality Inspection Overview'!$B$8,$I12)),"Actual",IF(AND($F12&lt;&gt;"",$G12&lt;&gt;"",AA$5&gt;=$F12,AA$5&lt;=$G12),"■",""))))</f>
        <x:v>Actual</x:v>
      </x:c>
      <x:c r="AB12" s="37" t="str">
        <f>IF($B12="","",IF(AB$5="","",IF(AND($H12&lt;&gt;"",AB$5&gt;=$H12,AB$5&lt;=IF($I12="",'Incoming Quality Inspection Overview'!$B$8,$I12)),"Actual",IF(AND($F12&lt;&gt;"",$G12&lt;&gt;"",AB$5&gt;=$F12,AB$5&lt;=$G12),"■",""))))</f>
        <x:v>Actual</x:v>
      </x:c>
      <x:c r="AC12" s="37">
        <f>IF($B12="","",IF(AC$5="","",IF(AND($H12&lt;&gt;"",AC$5&gt;=$H12,AC$5&lt;=IF($I12="",'Incoming Quality Inspection Overview'!$B$8,$I12)),"Actual",IF(AND($F12&lt;&gt;"",$G12&lt;&gt;"",AC$5&gt;=$F12,AC$5&lt;=$G12),"■",""))))</f>
      </x:c>
      <x:c r="AD12" s="37">
        <f>IF($B12="","",IF(AD$5="","",IF(AND($H12&lt;&gt;"",AD$5&gt;=$H12,AD$5&lt;=IF($I12="",'Incoming Quality Inspection Overview'!$B$8,$I12)),"Actual",IF(AND($F12&lt;&gt;"",$G12&lt;&gt;"",AD$5&gt;=$F12,AD$5&lt;=$G12),"■",""))))</f>
      </x:c>
      <x:c r="AE12" s="37">
        <f>IF($B12="","",IF(AE$5="","",IF(AND($H12&lt;&gt;"",AE$5&gt;=$H12,AE$5&lt;=IF($I12="",'Incoming Quality Inspection Overview'!$B$8,$I12)),"Actual",IF(AND($F12&lt;&gt;"",$G12&lt;&gt;"",AE$5&gt;=$F12,AE$5&lt;=$G12),"■",""))))</f>
      </x:c>
      <x:c r="AF12" s="37">
        <f>IF($B12="","",IF(AF$5="","",IF(AND($H12&lt;&gt;"",AF$5&gt;=$H12,AF$5&lt;=IF($I12="",'Incoming Quality Inspection Overview'!$B$8,$I12)),"Actual",IF(AND($F12&lt;&gt;"",$G12&lt;&gt;"",AF$5&gt;=$F12,AF$5&lt;=$G12),"■",""))))</f>
      </x:c>
      <x:c r="AG12" s="37">
        <f>IF($B12="","",IF(AG$5="","",IF(AND($H12&lt;&gt;"",AG$5&gt;=$H12,AG$5&lt;=IF($I12="",'Incoming Quality Inspection Overview'!$B$8,$I12)),"Actual",IF(AND($F12&lt;&gt;"",$G12&lt;&gt;"",AG$5&gt;=$F12,AG$5&lt;=$G12),"■",""))))</f>
      </x:c>
      <x:c r="AH12" s="37">
        <f>IF($B12="","",IF(AH$5="","",IF(AND($H12&lt;&gt;"",AH$5&gt;=$H12,AH$5&lt;=IF($I12="",'Incoming Quality Inspection Overview'!$B$8,$I12)),"Actual",IF(AND($F12&lt;&gt;"",$G12&lt;&gt;"",AH$5&gt;=$F12,AH$5&lt;=$G12),"■",""))))</f>
      </x:c>
      <x:c r="AI12" s="37">
        <f>IF($B12="","",IF(AI$5="","",IF(AND($H12&lt;&gt;"",AI$5&gt;=$H12,AI$5&lt;=IF($I12="",'Incoming Quality Inspection Overview'!$B$8,$I12)),"Actual",IF(AND($F12&lt;&gt;"",$G12&lt;&gt;"",AI$5&gt;=$F12,AI$5&lt;=$G12),"■",""))))</f>
      </x:c>
      <x:c r="AJ12" s="37">
        <f>IF($B12="","",IF(AJ$5="","",IF(AND($H12&lt;&gt;"",AJ$5&gt;=$H12,AJ$5&lt;=IF($I12="",'Incoming Quality Inspection Overview'!$B$8,$I12)),"Actual",IF(AND($F12&lt;&gt;"",$G12&lt;&gt;"",AJ$5&gt;=$F12,AJ$5&lt;=$G12),"■",""))))</f>
      </x:c>
      <x:c r="AK12" s="37">
        <f>IF($B12="","",IF(AK$5="","",IF(AND($H12&lt;&gt;"",AK$5&gt;=$H12,AK$5&lt;=IF($I12="",'Incoming Quality Inspection Overview'!$B$8,$I12)),"Actual",IF(AND($F12&lt;&gt;"",$G12&lt;&gt;"",AK$5&gt;=$F12,AK$5&lt;=$G12),"■",""))))</f>
      </x:c>
      <x:c r="AL12" s="37">
        <f>IF($B12="","",IF(AL$5="","",IF(AND($H12&lt;&gt;"",AL$5&gt;=$H12,AL$5&lt;=IF($I12="",'Incoming Quality Inspection Overview'!$B$8,$I12)),"Actual",IF(AND($F12&lt;&gt;"",$G12&lt;&gt;"",AL$5&gt;=$F12,AL$5&lt;=$G12),"■",""))))</f>
      </x:c>
      <x:c r="AM12" s="37">
        <f>IF($B12="","",IF(AM$5="","",IF(AND($H12&lt;&gt;"",AM$5&gt;=$H12,AM$5&lt;=IF($I12="",'Incoming Quality Inspection Overview'!$B$8,$I12)),"Actual",IF(AND($F12&lt;&gt;"",$G12&lt;&gt;"",AM$5&gt;=$F12,AM$5&lt;=$G12),"■",""))))</f>
      </x:c>
      <x:c r="AN12" s="37">
        <f>IF($B12="","",IF(AN$5="","",IF(AND($H12&lt;&gt;"",AN$5&gt;=$H12,AN$5&lt;=IF($I12="",'Incoming Quality Inspection Overview'!$B$8,$I12)),"Actual",IF(AND($F12&lt;&gt;"",$G12&lt;&gt;"",AN$5&gt;=$F12,AN$5&lt;=$G12),"■",""))))</f>
      </x:c>
      <x:c r="AO12" s="37">
        <f>IF($B12="","",IF(AO$5="","",IF(AND($H12&lt;&gt;"",AO$5&gt;=$H12,AO$5&lt;=IF($I12="",'Incoming Quality Inspection Overview'!$B$8,$I12)),"Actual",IF(AND($F12&lt;&gt;"",$G12&lt;&gt;"",AO$5&gt;=$F12,AO$5&lt;=$G12),"■",""))))</f>
      </x:c>
    </x:row>
    <x:row r="13" ht="20" customHeight="1">
      <x:c r="A13" s="32">
        <f>IF('Incoming Quality Inspection Overview'!C12="","",'Incoming Quality Inspection Overview'!A12)</f>
        <x:v>7</x:v>
      </x:c>
      <x:c r="B13" s="33" t="str">
        <f>IF('Incoming Quality Inspection Overview'!C12="","",'Incoming Quality Inspection Overview'!C12)</f>
        <x:v>Verification</x:v>
      </x:c>
      <x:c r="C13" s="33" t="str">
        <f>IF('Incoming Quality Inspection Overview'!C12="","",'Incoming Quality Inspection Overview'!D12)</f>
        <x:v>Partner D</x:v>
      </x:c>
      <x:c r="D13" s="32" t="str">
        <f>IF('Incoming Quality Inspection Overview'!C12="","",'Incoming Quality Inspection Overview'!M12)</f>
        <x:v>Not Started</x:v>
      </x:c>
      <x:c r="E13" s="34">
        <f>IF('Incoming Quality Inspection Overview'!C12="","",'Incoming Quality Inspection Overview'!E12)</f>
        <x:v>4</x:v>
      </x:c>
      <x:c r="F13" s="56">
        <f>IF('Incoming Quality Inspection Overview'!C12="","",'Incoming Quality Inspection Overview'!F12)</f>
        <x:v>46131</x:v>
      </x:c>
      <x:c r="G13" s="56">
        <f>IF('Incoming Quality Inspection Overview'!C12="","",'Incoming Quality Inspection Overview'!G12)</f>
        <x:v>46134</x:v>
      </x:c>
      <x:c r="H13" s="56">
        <f>IF('Incoming Quality Inspection Overview'!C12="","",IF('Incoming Quality Inspection Overview'!I12="","",'Incoming Quality Inspection Overview'!I12))</f>
      </x:c>
      <x:c r="I13" s="56">
        <f>IF('Incoming Quality Inspection Overview'!C12="","",IF('Incoming Quality Inspection Overview'!J12="","",'Incoming Quality Inspection Overview'!J12))</f>
      </x:c>
      <x:c r="J13" s="36">
        <f>IF('Incoming Quality Inspection Overview'!C12="","",'Incoming Quality Inspection Overview'!L12)</f>
        <x:v>0</x:v>
      </x:c>
      <x:c r="K13" s="37">
        <f>IF($B13="","",IF(K$5="","",IF(AND($H13&lt;&gt;"",K$5&gt;=$H13,K$5&lt;=IF($I13="",'Incoming Quality Inspection Overview'!$B$8,$I13)),"Actual",IF(AND($F13&lt;&gt;"",$G13&lt;&gt;"",K$5&gt;=$F13,K$5&lt;=$G13),"■",""))))</f>
      </x:c>
      <x:c r="L13" s="37">
        <f>IF($B13="","",IF(L$5="","",IF(AND($H13&lt;&gt;"",L$5&gt;=$H13,L$5&lt;=IF($I13="",'Incoming Quality Inspection Overview'!$B$8,$I13)),"Actual",IF(AND($F13&lt;&gt;"",$G13&lt;&gt;"",L$5&gt;=$F13,L$5&lt;=$G13),"■",""))))</f>
      </x:c>
      <x:c r="M13" s="37">
        <f>IF($B13="","",IF(M$5="","",IF(AND($H13&lt;&gt;"",M$5&gt;=$H13,M$5&lt;=IF($I13="",'Incoming Quality Inspection Overview'!$B$8,$I13)),"Actual",IF(AND($F13&lt;&gt;"",$G13&lt;&gt;"",M$5&gt;=$F13,M$5&lt;=$G13),"■",""))))</f>
      </x:c>
      <x:c r="N13" s="37">
        <f>IF($B13="","",IF(N$5="","",IF(AND($H13&lt;&gt;"",N$5&gt;=$H13,N$5&lt;=IF($I13="",'Incoming Quality Inspection Overview'!$B$8,$I13)),"Actual",IF(AND($F13&lt;&gt;"",$G13&lt;&gt;"",N$5&gt;=$F13,N$5&lt;=$G13),"■",""))))</f>
      </x:c>
      <x:c r="O13" s="37">
        <f>IF($B13="","",IF(O$5="","",IF(AND($H13&lt;&gt;"",O$5&gt;=$H13,O$5&lt;=IF($I13="",'Incoming Quality Inspection Overview'!$B$8,$I13)),"Actual",IF(AND($F13&lt;&gt;"",$G13&lt;&gt;"",O$5&gt;=$F13,O$5&lt;=$G13),"■",""))))</f>
      </x:c>
      <x:c r="P13" s="37">
        <f>IF($B13="","",IF(P$5="","",IF(AND($H13&lt;&gt;"",P$5&gt;=$H13,P$5&lt;=IF($I13="",'Incoming Quality Inspection Overview'!$B$8,$I13)),"Actual",IF(AND($F13&lt;&gt;"",$G13&lt;&gt;"",P$5&gt;=$F13,P$5&lt;=$G13),"■",""))))</f>
      </x:c>
      <x:c r="Q13" s="37">
        <f>IF($B13="","",IF(Q$5="","",IF(AND($H13&lt;&gt;"",Q$5&gt;=$H13,Q$5&lt;=IF($I13="",'Incoming Quality Inspection Overview'!$B$8,$I13)),"Actual",IF(AND($F13&lt;&gt;"",$G13&lt;&gt;"",Q$5&gt;=$F13,Q$5&lt;=$G13),"■",""))))</f>
      </x:c>
      <x:c r="R13" s="37">
        <f>IF($B13="","",IF(R$5="","",IF(AND($H13&lt;&gt;"",R$5&gt;=$H13,R$5&lt;=IF($I13="",'Incoming Quality Inspection Overview'!$B$8,$I13)),"Actual",IF(AND($F13&lt;&gt;"",$G13&lt;&gt;"",R$5&gt;=$F13,R$5&lt;=$G13),"■",""))))</f>
      </x:c>
      <x:c r="S13" s="37">
        <f>IF($B13="","",IF(S$5="","",IF(AND($H13&lt;&gt;"",S$5&gt;=$H13,S$5&lt;=IF($I13="",'Incoming Quality Inspection Overview'!$B$8,$I13)),"Actual",IF(AND($F13&lt;&gt;"",$G13&lt;&gt;"",S$5&gt;=$F13,S$5&lt;=$G13),"■",""))))</f>
      </x:c>
      <x:c r="T13" s="37">
        <f>IF($B13="","",IF(T$5="","",IF(AND($H13&lt;&gt;"",T$5&gt;=$H13,T$5&lt;=IF($I13="",'Incoming Quality Inspection Overview'!$B$8,$I13)),"Actual",IF(AND($F13&lt;&gt;"",$G13&lt;&gt;"",T$5&gt;=$F13,T$5&lt;=$G13),"■",""))))</f>
      </x:c>
      <x:c r="U13" s="37">
        <f>IF($B13="","",IF(U$5="","",IF(AND($H13&lt;&gt;"",U$5&gt;=$H13,U$5&lt;=IF($I13="",'Incoming Quality Inspection Overview'!$B$8,$I13)),"Actual",IF(AND($F13&lt;&gt;"",$G13&lt;&gt;"",U$5&gt;=$F13,U$5&lt;=$G13),"■",""))))</f>
      </x:c>
      <x:c r="V13" s="37">
        <f>IF($B13="","",IF(V$5="","",IF(AND($H13&lt;&gt;"",V$5&gt;=$H13,V$5&lt;=IF($I13="",'Incoming Quality Inspection Overview'!$B$8,$I13)),"Actual",IF(AND($F13&lt;&gt;"",$G13&lt;&gt;"",V$5&gt;=$F13,V$5&lt;=$G13),"■",""))))</f>
      </x:c>
      <x:c r="W13" s="37">
        <f>IF($B13="","",IF(W$5="","",IF(AND($H13&lt;&gt;"",W$5&gt;=$H13,W$5&lt;=IF($I13="",'Incoming Quality Inspection Overview'!$B$8,$I13)),"Actual",IF(AND($F13&lt;&gt;"",$G13&lt;&gt;"",W$5&gt;=$F13,W$5&lt;=$G13),"■",""))))</f>
      </x:c>
      <x:c r="X13" s="37">
        <f>IF($B13="","",IF(X$5="","",IF(AND($H13&lt;&gt;"",X$5&gt;=$H13,X$5&lt;=IF($I13="",'Incoming Quality Inspection Overview'!$B$8,$I13)),"Actual",IF(AND($F13&lt;&gt;"",$G13&lt;&gt;"",X$5&gt;=$F13,X$5&lt;=$G13),"■",""))))</f>
      </x:c>
      <x:c r="Y13" s="37">
        <f>IF($B13="","",IF(Y$5="","",IF(AND($H13&lt;&gt;"",Y$5&gt;=$H13,Y$5&lt;=IF($I13="",'Incoming Quality Inspection Overview'!$B$8,$I13)),"Actual",IF(AND($F13&lt;&gt;"",$G13&lt;&gt;"",Y$5&gt;=$F13,Y$5&lt;=$G13),"■",""))))</f>
      </x:c>
      <x:c r="Z13" s="37">
        <f>IF($B13="","",IF(Z$5="","",IF(AND($H13&lt;&gt;"",Z$5&gt;=$H13,Z$5&lt;=IF($I13="",'Incoming Quality Inspection Overview'!$B$8,$I13)),"Actual",IF(AND($F13&lt;&gt;"",$G13&lt;&gt;"",Z$5&gt;=$F13,Z$5&lt;=$G13),"■",""))))</f>
      </x:c>
      <x:c r="AA13" s="37">
        <f>IF($B13="","",IF(AA$5="","",IF(AND($H13&lt;&gt;"",AA$5&gt;=$H13,AA$5&lt;=IF($I13="",'Incoming Quality Inspection Overview'!$B$8,$I13)),"Actual",IF(AND($F13&lt;&gt;"",$G13&lt;&gt;"",AA$5&gt;=$F13,AA$5&lt;=$G13),"■",""))))</f>
      </x:c>
      <x:c r="AB13" s="37">
        <f>IF($B13="","",IF(AB$5="","",IF(AND($H13&lt;&gt;"",AB$5&gt;=$H13,AB$5&lt;=IF($I13="",'Incoming Quality Inspection Overview'!$B$8,$I13)),"Actual",IF(AND($F13&lt;&gt;"",$G13&lt;&gt;"",AB$5&gt;=$F13,AB$5&lt;=$G13),"■",""))))</f>
      </x:c>
      <x:c r="AC13" s="37" t="str">
        <f>IF($B13="","",IF(AC$5="","",IF(AND($H13&lt;&gt;"",AC$5&gt;=$H13,AC$5&lt;=IF($I13="",'Incoming Quality Inspection Overview'!$B$8,$I13)),"Actual",IF(AND($F13&lt;&gt;"",$G13&lt;&gt;"",AC$5&gt;=$F13,AC$5&lt;=$G13),"■",""))))</f>
        <x:v>■</x:v>
      </x:c>
      <x:c r="AD13" s="37" t="str">
        <f>IF($B13="","",IF(AD$5="","",IF(AND($H13&lt;&gt;"",AD$5&gt;=$H13,AD$5&lt;=IF($I13="",'Incoming Quality Inspection Overview'!$B$8,$I13)),"Actual",IF(AND($F13&lt;&gt;"",$G13&lt;&gt;"",AD$5&gt;=$F13,AD$5&lt;=$G13),"■",""))))</f>
        <x:v>■</x:v>
      </x:c>
      <x:c r="AE13" s="37" t="str">
        <f>IF($B13="","",IF(AE$5="","",IF(AND($H13&lt;&gt;"",AE$5&gt;=$H13,AE$5&lt;=IF($I13="",'Incoming Quality Inspection Overview'!$B$8,$I13)),"Actual",IF(AND($F13&lt;&gt;"",$G13&lt;&gt;"",AE$5&gt;=$F13,AE$5&lt;=$G13),"■",""))))</f>
        <x:v>■</x:v>
      </x:c>
      <x:c r="AF13" s="37" t="str">
        <f>IF($B13="","",IF(AF$5="","",IF(AND($H13&lt;&gt;"",AF$5&gt;=$H13,AF$5&lt;=IF($I13="",'Incoming Quality Inspection Overview'!$B$8,$I13)),"Actual",IF(AND($F13&lt;&gt;"",$G13&lt;&gt;"",AF$5&gt;=$F13,AF$5&lt;=$G13),"■",""))))</f>
        <x:v>■</x:v>
      </x:c>
      <x:c r="AG13" s="37">
        <f>IF($B13="","",IF(AG$5="","",IF(AND($H13&lt;&gt;"",AG$5&gt;=$H13,AG$5&lt;=IF($I13="",'Incoming Quality Inspection Overview'!$B$8,$I13)),"Actual",IF(AND($F13&lt;&gt;"",$G13&lt;&gt;"",AG$5&gt;=$F13,AG$5&lt;=$G13),"■",""))))</f>
      </x:c>
      <x:c r="AH13" s="37">
        <f>IF($B13="","",IF(AH$5="","",IF(AND($H13&lt;&gt;"",AH$5&gt;=$H13,AH$5&lt;=IF($I13="",'Incoming Quality Inspection Overview'!$B$8,$I13)),"Actual",IF(AND($F13&lt;&gt;"",$G13&lt;&gt;"",AH$5&gt;=$F13,AH$5&lt;=$G13),"■",""))))</f>
      </x:c>
      <x:c r="AI13" s="37">
        <f>IF($B13="","",IF(AI$5="","",IF(AND($H13&lt;&gt;"",AI$5&gt;=$H13,AI$5&lt;=IF($I13="",'Incoming Quality Inspection Overview'!$B$8,$I13)),"Actual",IF(AND($F13&lt;&gt;"",$G13&lt;&gt;"",AI$5&gt;=$F13,AI$5&lt;=$G13),"■",""))))</f>
      </x:c>
      <x:c r="AJ13" s="37">
        <f>IF($B13="","",IF(AJ$5="","",IF(AND($H13&lt;&gt;"",AJ$5&gt;=$H13,AJ$5&lt;=IF($I13="",'Incoming Quality Inspection Overview'!$B$8,$I13)),"Actual",IF(AND($F13&lt;&gt;"",$G13&lt;&gt;"",AJ$5&gt;=$F13,AJ$5&lt;=$G13),"■",""))))</f>
      </x:c>
      <x:c r="AK13" s="37">
        <f>IF($B13="","",IF(AK$5="","",IF(AND($H13&lt;&gt;"",AK$5&gt;=$H13,AK$5&lt;=IF($I13="",'Incoming Quality Inspection Overview'!$B$8,$I13)),"Actual",IF(AND($F13&lt;&gt;"",$G13&lt;&gt;"",AK$5&gt;=$F13,AK$5&lt;=$G13),"■",""))))</f>
      </x:c>
      <x:c r="AL13" s="37">
        <f>IF($B13="","",IF(AL$5="","",IF(AND($H13&lt;&gt;"",AL$5&gt;=$H13,AL$5&lt;=IF($I13="",'Incoming Quality Inspection Overview'!$B$8,$I13)),"Actual",IF(AND($F13&lt;&gt;"",$G13&lt;&gt;"",AL$5&gt;=$F13,AL$5&lt;=$G13),"■",""))))</f>
      </x:c>
      <x:c r="AM13" s="37">
        <f>IF($B13="","",IF(AM$5="","",IF(AND($H13&lt;&gt;"",AM$5&gt;=$H13,AM$5&lt;=IF($I13="",'Incoming Quality Inspection Overview'!$B$8,$I13)),"Actual",IF(AND($F13&lt;&gt;"",$G13&lt;&gt;"",AM$5&gt;=$F13,AM$5&lt;=$G13),"■",""))))</f>
      </x:c>
      <x:c r="AN13" s="37">
        <f>IF($B13="","",IF(AN$5="","",IF(AND($H13&lt;&gt;"",AN$5&gt;=$H13,AN$5&lt;=IF($I13="",'Incoming Quality Inspection Overview'!$B$8,$I13)),"Actual",IF(AND($F13&lt;&gt;"",$G13&lt;&gt;"",AN$5&gt;=$F13,AN$5&lt;=$G13),"■",""))))</f>
      </x:c>
      <x:c r="AO13" s="37">
        <f>IF($B13="","",IF(AO$5="","",IF(AND($H13&lt;&gt;"",AO$5&gt;=$H13,AO$5&lt;=IF($I13="",'Incoming Quality Inspection Overview'!$B$8,$I13)),"Actual",IF(AND($F13&lt;&gt;"",$G13&lt;&gt;"",AO$5&gt;=$F13,AO$5&lt;=$G13),"■",""))))</f>
      </x:c>
    </x:row>
    <x:row r="14" ht="20" customHeight="1">
      <x:c r="A14" s="32">
        <f>IF('Incoming Quality Inspection Overview'!C13="","",'Incoming Quality Inspection Overview'!A13)</f>
        <x:v>8</x:v>
      </x:c>
      <x:c r="B14" s="33" t="str">
        <f>IF('Incoming Quality Inspection Overview'!C13="","",'Incoming Quality Inspection Overview'!C13)</f>
        <x:v>1F</x:v>
      </x:c>
      <x:c r="C14" s="33" t="str">
        <f>IF('Incoming Quality Inspection Overview'!C13="","",'Incoming Quality Inspection Overview'!D13)</f>
        <x:v>Partner B</x:v>
      </x:c>
      <x:c r="D14" s="32" t="str">
        <f>IF('Incoming Quality Inspection Overview'!C13="","",'Incoming Quality Inspection Overview'!M13)</f>
        <x:v>Not Started</x:v>
      </x:c>
      <x:c r="E14" s="34">
        <f>IF('Incoming Quality Inspection Overview'!C13="","",'Incoming Quality Inspection Overview'!E13)</f>
        <x:v>10</x:v>
      </x:c>
      <x:c r="F14" s="56">
        <f>IF('Incoming Quality Inspection Overview'!C13="","",'Incoming Quality Inspection Overview'!F13)</f>
        <x:v>46135</x:v>
      </x:c>
      <x:c r="G14" s="56">
        <f>IF('Incoming Quality Inspection Overview'!C13="","",'Incoming Quality Inspection Overview'!G13)</f>
        <x:v>46142</x:v>
      </x:c>
      <x:c r="H14" s="56">
        <f>IF('Incoming Quality Inspection Overview'!C13="","",IF('Incoming Quality Inspection Overview'!I13="","",'Incoming Quality Inspection Overview'!I13))</f>
      </x:c>
      <x:c r="I14" s="56">
        <f>IF('Incoming Quality Inspection Overview'!C13="","",IF('Incoming Quality Inspection Overview'!J13="","",'Incoming Quality Inspection Overview'!J13))</f>
      </x:c>
      <x:c r="J14" s="36">
        <f>IF('Incoming Quality Inspection Overview'!C13="","",'Incoming Quality Inspection Overview'!L13)</f>
        <x:v>0</x:v>
      </x:c>
      <x:c r="K14" s="37">
        <f>IF($B14="","",IF(K$5="","",IF(AND($H14&lt;&gt;"",K$5&gt;=$H14,K$5&lt;=IF($I14="",'Incoming Quality Inspection Overview'!$B$8,$I14)),"Actual",IF(AND($F14&lt;&gt;"",$G14&lt;&gt;"",K$5&gt;=$F14,K$5&lt;=$G14),"■",""))))</f>
      </x:c>
      <x:c r="L14" s="37">
        <f>IF($B14="","",IF(L$5="","",IF(AND($H14&lt;&gt;"",L$5&gt;=$H14,L$5&lt;=IF($I14="",'Incoming Quality Inspection Overview'!$B$8,$I14)),"Actual",IF(AND($F14&lt;&gt;"",$G14&lt;&gt;"",L$5&gt;=$F14,L$5&lt;=$G14),"■",""))))</f>
      </x:c>
      <x:c r="M14" s="37">
        <f>IF($B14="","",IF(M$5="","",IF(AND($H14&lt;&gt;"",M$5&gt;=$H14,M$5&lt;=IF($I14="",'Incoming Quality Inspection Overview'!$B$8,$I14)),"Actual",IF(AND($F14&lt;&gt;"",$G14&lt;&gt;"",M$5&gt;=$F14,M$5&lt;=$G14),"■",""))))</f>
      </x:c>
      <x:c r="N14" s="37">
        <f>IF($B14="","",IF(N$5="","",IF(AND($H14&lt;&gt;"",N$5&gt;=$H14,N$5&lt;=IF($I14="",'Incoming Quality Inspection Overview'!$B$8,$I14)),"Actual",IF(AND($F14&lt;&gt;"",$G14&lt;&gt;"",N$5&gt;=$F14,N$5&lt;=$G14),"■",""))))</f>
      </x:c>
      <x:c r="O14" s="37">
        <f>IF($B14="","",IF(O$5="","",IF(AND($H14&lt;&gt;"",O$5&gt;=$H14,O$5&lt;=IF($I14="",'Incoming Quality Inspection Overview'!$B$8,$I14)),"Actual",IF(AND($F14&lt;&gt;"",$G14&lt;&gt;"",O$5&gt;=$F14,O$5&lt;=$G14),"■",""))))</f>
      </x:c>
      <x:c r="P14" s="37">
        <f>IF($B14="","",IF(P$5="","",IF(AND($H14&lt;&gt;"",P$5&gt;=$H14,P$5&lt;=IF($I14="",'Incoming Quality Inspection Overview'!$B$8,$I14)),"Actual",IF(AND($F14&lt;&gt;"",$G14&lt;&gt;"",P$5&gt;=$F14,P$5&lt;=$G14),"■",""))))</f>
      </x:c>
      <x:c r="Q14" s="37">
        <f>IF($B14="","",IF(Q$5="","",IF(AND($H14&lt;&gt;"",Q$5&gt;=$H14,Q$5&lt;=IF($I14="",'Incoming Quality Inspection Overview'!$B$8,$I14)),"Actual",IF(AND($F14&lt;&gt;"",$G14&lt;&gt;"",Q$5&gt;=$F14,Q$5&lt;=$G14),"■",""))))</f>
      </x:c>
      <x:c r="R14" s="37">
        <f>IF($B14="","",IF(R$5="","",IF(AND($H14&lt;&gt;"",R$5&gt;=$H14,R$5&lt;=IF($I14="",'Incoming Quality Inspection Overview'!$B$8,$I14)),"Actual",IF(AND($F14&lt;&gt;"",$G14&lt;&gt;"",R$5&gt;=$F14,R$5&lt;=$G14),"■",""))))</f>
      </x:c>
      <x:c r="S14" s="37">
        <f>IF($B14="","",IF(S$5="","",IF(AND($H14&lt;&gt;"",S$5&gt;=$H14,S$5&lt;=IF($I14="",'Incoming Quality Inspection Overview'!$B$8,$I14)),"Actual",IF(AND($F14&lt;&gt;"",$G14&lt;&gt;"",S$5&gt;=$F14,S$5&lt;=$G14),"■",""))))</f>
      </x:c>
      <x:c r="T14" s="37">
        <f>IF($B14="","",IF(T$5="","",IF(AND($H14&lt;&gt;"",T$5&gt;=$H14,T$5&lt;=IF($I14="",'Incoming Quality Inspection Overview'!$B$8,$I14)),"Actual",IF(AND($F14&lt;&gt;"",$G14&lt;&gt;"",T$5&gt;=$F14,T$5&lt;=$G14),"■",""))))</f>
      </x:c>
      <x:c r="U14" s="37">
        <f>IF($B14="","",IF(U$5="","",IF(AND($H14&lt;&gt;"",U$5&gt;=$H14,U$5&lt;=IF($I14="",'Incoming Quality Inspection Overview'!$B$8,$I14)),"Actual",IF(AND($F14&lt;&gt;"",$G14&lt;&gt;"",U$5&gt;=$F14,U$5&lt;=$G14),"■",""))))</f>
      </x:c>
      <x:c r="V14" s="37">
        <f>IF($B14="","",IF(V$5="","",IF(AND($H14&lt;&gt;"",V$5&gt;=$H14,V$5&lt;=IF($I14="",'Incoming Quality Inspection Overview'!$B$8,$I14)),"Actual",IF(AND($F14&lt;&gt;"",$G14&lt;&gt;"",V$5&gt;=$F14,V$5&lt;=$G14),"■",""))))</f>
      </x:c>
      <x:c r="W14" s="37">
        <f>IF($B14="","",IF(W$5="","",IF(AND($H14&lt;&gt;"",W$5&gt;=$H14,W$5&lt;=IF($I14="",'Incoming Quality Inspection Overview'!$B$8,$I14)),"Actual",IF(AND($F14&lt;&gt;"",$G14&lt;&gt;"",W$5&gt;=$F14,W$5&lt;=$G14),"■",""))))</f>
      </x:c>
      <x:c r="X14" s="37">
        <f>IF($B14="","",IF(X$5="","",IF(AND($H14&lt;&gt;"",X$5&gt;=$H14,X$5&lt;=IF($I14="",'Incoming Quality Inspection Overview'!$B$8,$I14)),"Actual",IF(AND($F14&lt;&gt;"",$G14&lt;&gt;"",X$5&gt;=$F14,X$5&lt;=$G14),"■",""))))</f>
      </x:c>
      <x:c r="Y14" s="37">
        <f>IF($B14="","",IF(Y$5="","",IF(AND($H14&lt;&gt;"",Y$5&gt;=$H14,Y$5&lt;=IF($I14="",'Incoming Quality Inspection Overview'!$B$8,$I14)),"Actual",IF(AND($F14&lt;&gt;"",$G14&lt;&gt;"",Y$5&gt;=$F14,Y$5&lt;=$G14),"■",""))))</f>
      </x:c>
      <x:c r="Z14" s="37">
        <f>IF($B14="","",IF(Z$5="","",IF(AND($H14&lt;&gt;"",Z$5&gt;=$H14,Z$5&lt;=IF($I14="",'Incoming Quality Inspection Overview'!$B$8,$I14)),"Actual",IF(AND($F14&lt;&gt;"",$G14&lt;&gt;"",Z$5&gt;=$F14,Z$5&lt;=$G14),"■",""))))</f>
      </x:c>
      <x:c r="AA14" s="37">
        <f>IF($B14="","",IF(AA$5="","",IF(AND($H14&lt;&gt;"",AA$5&gt;=$H14,AA$5&lt;=IF($I14="",'Incoming Quality Inspection Overview'!$B$8,$I14)),"Actual",IF(AND($F14&lt;&gt;"",$G14&lt;&gt;"",AA$5&gt;=$F14,AA$5&lt;=$G14),"■",""))))</f>
      </x:c>
      <x:c r="AB14" s="37">
        <f>IF($B14="","",IF(AB$5="","",IF(AND($H14&lt;&gt;"",AB$5&gt;=$H14,AB$5&lt;=IF($I14="",'Incoming Quality Inspection Overview'!$B$8,$I14)),"Actual",IF(AND($F14&lt;&gt;"",$G14&lt;&gt;"",AB$5&gt;=$F14,AB$5&lt;=$G14),"■",""))))</f>
      </x:c>
      <x:c r="AC14" s="37">
        <f>IF($B14="","",IF(AC$5="","",IF(AND($H14&lt;&gt;"",AC$5&gt;=$H14,AC$5&lt;=IF($I14="",'Incoming Quality Inspection Overview'!$B$8,$I14)),"Actual",IF(AND($F14&lt;&gt;"",$G14&lt;&gt;"",AC$5&gt;=$F14,AC$5&lt;=$G14),"■",""))))</f>
      </x:c>
      <x:c r="AD14" s="37">
        <f>IF($B14="","",IF(AD$5="","",IF(AND($H14&lt;&gt;"",AD$5&gt;=$H14,AD$5&lt;=IF($I14="",'Incoming Quality Inspection Overview'!$B$8,$I14)),"Actual",IF(AND($F14&lt;&gt;"",$G14&lt;&gt;"",AD$5&gt;=$F14,AD$5&lt;=$G14),"■",""))))</f>
      </x:c>
      <x:c r="AE14" s="37">
        <f>IF($B14="","",IF(AE$5="","",IF(AND($H14&lt;&gt;"",AE$5&gt;=$H14,AE$5&lt;=IF($I14="",'Incoming Quality Inspection Overview'!$B$8,$I14)),"Actual",IF(AND($F14&lt;&gt;"",$G14&lt;&gt;"",AE$5&gt;=$F14,AE$5&lt;=$G14),"■",""))))</f>
      </x:c>
      <x:c r="AF14" s="37">
        <f>IF($B14="","",IF(AF$5="","",IF(AND($H14&lt;&gt;"",AF$5&gt;=$H14,AF$5&lt;=IF($I14="",'Incoming Quality Inspection Overview'!$B$8,$I14)),"Actual",IF(AND($F14&lt;&gt;"",$G14&lt;&gt;"",AF$5&gt;=$F14,AF$5&lt;=$G14),"■",""))))</f>
      </x:c>
      <x:c r="AG14" s="37" t="str">
        <f>IF($B14="","",IF(AG$5="","",IF(AND($H14&lt;&gt;"",AG$5&gt;=$H14,AG$5&lt;=IF($I14="",'Incoming Quality Inspection Overview'!$B$8,$I14)),"Actual",IF(AND($F14&lt;&gt;"",$G14&lt;&gt;"",AG$5&gt;=$F14,AG$5&lt;=$G14),"■",""))))</f>
        <x:v>■</x:v>
      </x:c>
      <x:c r="AH14" s="37" t="str">
        <f>IF($B14="","",IF(AH$5="","",IF(AND($H14&lt;&gt;"",AH$5&gt;=$H14,AH$5&lt;=IF($I14="",'Incoming Quality Inspection Overview'!$B$8,$I14)),"Actual",IF(AND($F14&lt;&gt;"",$G14&lt;&gt;"",AH$5&gt;=$F14,AH$5&lt;=$G14),"■",""))))</f>
        <x:v>■</x:v>
      </x:c>
      <x:c r="AI14" s="37" t="str">
        <f>IF($B14="","",IF(AI$5="","",IF(AND($H14&lt;&gt;"",AI$5&gt;=$H14,AI$5&lt;=IF($I14="",'Incoming Quality Inspection Overview'!$B$8,$I14)),"Actual",IF(AND($F14&lt;&gt;"",$G14&lt;&gt;"",AI$5&gt;=$F14,AI$5&lt;=$G14),"■",""))))</f>
        <x:v>■</x:v>
      </x:c>
      <x:c r="AJ14" s="37" t="str">
        <f>IF($B14="","",IF(AJ$5="","",IF(AND($H14&lt;&gt;"",AJ$5&gt;=$H14,AJ$5&lt;=IF($I14="",'Incoming Quality Inspection Overview'!$B$8,$I14)),"Actual",IF(AND($F14&lt;&gt;"",$G14&lt;&gt;"",AJ$5&gt;=$F14,AJ$5&lt;=$G14),"■",""))))</f>
        <x:v>■</x:v>
      </x:c>
      <x:c r="AK14" s="37" t="str">
        <f>IF($B14="","",IF(AK$5="","",IF(AND($H14&lt;&gt;"",AK$5&gt;=$H14,AK$5&lt;=IF($I14="",'Incoming Quality Inspection Overview'!$B$8,$I14)),"Actual",IF(AND($F14&lt;&gt;"",$G14&lt;&gt;"",AK$5&gt;=$F14,AK$5&lt;=$G14),"■",""))))</f>
        <x:v>■</x:v>
      </x:c>
      <x:c r="AL14" s="37" t="str">
        <f>IF($B14="","",IF(AL$5="","",IF(AND($H14&lt;&gt;"",AL$5&gt;=$H14,AL$5&lt;=IF($I14="",'Incoming Quality Inspection Overview'!$B$8,$I14)),"Actual",IF(AND($F14&lt;&gt;"",$G14&lt;&gt;"",AL$5&gt;=$F14,AL$5&lt;=$G14),"■",""))))</f>
        <x:v>■</x:v>
      </x:c>
      <x:c r="AM14" s="37" t="str">
        <f>IF($B14="","",IF(AM$5="","",IF(AND($H14&lt;&gt;"",AM$5&gt;=$H14,AM$5&lt;=IF($I14="",'Incoming Quality Inspection Overview'!$B$8,$I14)),"Actual",IF(AND($F14&lt;&gt;"",$G14&lt;&gt;"",AM$5&gt;=$F14,AM$5&lt;=$G14),"■",""))))</f>
        <x:v>■</x:v>
      </x:c>
      <x:c r="AN14" s="37" t="str">
        <f>IF($B14="","",IF(AN$5="","",IF(AND($H14&lt;&gt;"",AN$5&gt;=$H14,AN$5&lt;=IF($I14="",'Incoming Quality Inspection Overview'!$B$8,$I14)),"Actual",IF(AND($F14&lt;&gt;"",$G14&lt;&gt;"",AN$5&gt;=$F14,AN$5&lt;=$G14),"■",""))))</f>
        <x:v>■</x:v>
      </x:c>
      <x:c r="AO14" s="37">
        <f>IF($B14="","",IF(AO$5="","",IF(AND($H14&lt;&gt;"",AO$5&gt;=$H14,AO$5&lt;=IF($I14="",'Incoming Quality Inspection Overview'!$B$8,$I14)),"Actual",IF(AND($F14&lt;&gt;"",$G14&lt;&gt;"",AO$5&gt;=$F14,AO$5&lt;=$G14),"■",""))))</f>
      </x:c>
    </x:row>
    <x:row r="15" ht="20" customHeight="1">
      <x:c r="A15" s="32">
        <f>IF('Incoming Quality Inspection Overview'!C14="","",'Incoming Quality Inspection Overview'!A14)</f>
        <x:v>9</x:v>
      </x:c>
      <x:c r="B15" s="33" t="str">
        <f>IF('Incoming Quality Inspection Overview'!C14="","",'Incoming Quality Inspection Overview'!C14)</f>
        <x:v>Quality check</x:v>
      </x:c>
      <x:c r="C15" s="33" t="str">
        <f>IF('Incoming Quality Inspection Overview'!C14="","",'Incoming Quality Inspection Overview'!D14)</f>
        <x:v>Partner C</x:v>
      </x:c>
      <x:c r="D15" s="32" t="str">
        <f>IF('Incoming Quality Inspection Overview'!C14="","",'Incoming Quality Inspection Overview'!M14)</f>
        <x:v>Not Started</x:v>
      </x:c>
      <x:c r="E15" s="34">
        <f>IF('Incoming Quality Inspection Overview'!C14="","",'Incoming Quality Inspection Overview'!E14)</f>
        <x:v>4</x:v>
      </x:c>
      <x:c r="F15" s="56">
        <f>IF('Incoming Quality Inspection Overview'!C14="","",'Incoming Quality Inspection Overview'!F14)</f>
        <x:v>46143</x:v>
      </x:c>
      <x:c r="G15" s="56">
        <f>IF('Incoming Quality Inspection Overview'!C14="","",'Incoming Quality Inspection Overview'!G14)</f>
        <x:v>46146</x:v>
      </x:c>
      <x:c r="H15" s="56">
        <f>IF('Incoming Quality Inspection Overview'!C14="","",IF('Incoming Quality Inspection Overview'!I14="","",'Incoming Quality Inspection Overview'!I14))</f>
      </x:c>
      <x:c r="I15" s="56">
        <f>IF('Incoming Quality Inspection Overview'!C14="","",IF('Incoming Quality Inspection Overview'!J14="","",'Incoming Quality Inspection Overview'!J14))</f>
      </x:c>
      <x:c r="J15" s="36">
        <f>IF('Incoming Quality Inspection Overview'!C14="","",'Incoming Quality Inspection Overview'!L14)</f>
        <x:v>0</x:v>
      </x:c>
      <x:c r="K15" s="37">
        <f>IF($B15="","",IF(K$5="","",IF(AND($H15&lt;&gt;"",K$5&gt;=$H15,K$5&lt;=IF($I15="",'Incoming Quality Inspection Overview'!$B$8,$I15)),"Actual",IF(AND($F15&lt;&gt;"",$G15&lt;&gt;"",K$5&gt;=$F15,K$5&lt;=$G15),"■",""))))</f>
      </x:c>
      <x:c r="L15" s="37">
        <f>IF($B15="","",IF(L$5="","",IF(AND($H15&lt;&gt;"",L$5&gt;=$H15,L$5&lt;=IF($I15="",'Incoming Quality Inspection Overview'!$B$8,$I15)),"Actual",IF(AND($F15&lt;&gt;"",$G15&lt;&gt;"",L$5&gt;=$F15,L$5&lt;=$G15),"■",""))))</f>
      </x:c>
      <x:c r="M15" s="37">
        <f>IF($B15="","",IF(M$5="","",IF(AND($H15&lt;&gt;"",M$5&gt;=$H15,M$5&lt;=IF($I15="",'Incoming Quality Inspection Overview'!$B$8,$I15)),"Actual",IF(AND($F15&lt;&gt;"",$G15&lt;&gt;"",M$5&gt;=$F15,M$5&lt;=$G15),"■",""))))</f>
      </x:c>
      <x:c r="N15" s="37">
        <f>IF($B15="","",IF(N$5="","",IF(AND($H15&lt;&gt;"",N$5&gt;=$H15,N$5&lt;=IF($I15="",'Incoming Quality Inspection Overview'!$B$8,$I15)),"Actual",IF(AND($F15&lt;&gt;"",$G15&lt;&gt;"",N$5&gt;=$F15,N$5&lt;=$G15),"■",""))))</f>
      </x:c>
      <x:c r="O15" s="37">
        <f>IF($B15="","",IF(O$5="","",IF(AND($H15&lt;&gt;"",O$5&gt;=$H15,O$5&lt;=IF($I15="",'Incoming Quality Inspection Overview'!$B$8,$I15)),"Actual",IF(AND($F15&lt;&gt;"",$G15&lt;&gt;"",O$5&gt;=$F15,O$5&lt;=$G15),"■",""))))</f>
      </x:c>
      <x:c r="P15" s="37">
        <f>IF($B15="","",IF(P$5="","",IF(AND($H15&lt;&gt;"",P$5&gt;=$H15,P$5&lt;=IF($I15="",'Incoming Quality Inspection Overview'!$B$8,$I15)),"Actual",IF(AND($F15&lt;&gt;"",$G15&lt;&gt;"",P$5&gt;=$F15,P$5&lt;=$G15),"■",""))))</f>
      </x:c>
      <x:c r="Q15" s="37">
        <f>IF($B15="","",IF(Q$5="","",IF(AND($H15&lt;&gt;"",Q$5&gt;=$H15,Q$5&lt;=IF($I15="",'Incoming Quality Inspection Overview'!$B$8,$I15)),"Actual",IF(AND($F15&lt;&gt;"",$G15&lt;&gt;"",Q$5&gt;=$F15,Q$5&lt;=$G15),"■",""))))</f>
      </x:c>
      <x:c r="R15" s="37">
        <f>IF($B15="","",IF(R$5="","",IF(AND($H15&lt;&gt;"",R$5&gt;=$H15,R$5&lt;=IF($I15="",'Incoming Quality Inspection Overview'!$B$8,$I15)),"Actual",IF(AND($F15&lt;&gt;"",$G15&lt;&gt;"",R$5&gt;=$F15,R$5&lt;=$G15),"■",""))))</f>
      </x:c>
      <x:c r="S15" s="37">
        <f>IF($B15="","",IF(S$5="","",IF(AND($H15&lt;&gt;"",S$5&gt;=$H15,S$5&lt;=IF($I15="",'Incoming Quality Inspection Overview'!$B$8,$I15)),"Actual",IF(AND($F15&lt;&gt;"",$G15&lt;&gt;"",S$5&gt;=$F15,S$5&lt;=$G15),"■",""))))</f>
      </x:c>
      <x:c r="T15" s="37">
        <f>IF($B15="","",IF(T$5="","",IF(AND($H15&lt;&gt;"",T$5&gt;=$H15,T$5&lt;=IF($I15="",'Incoming Quality Inspection Overview'!$B$8,$I15)),"Actual",IF(AND($F15&lt;&gt;"",$G15&lt;&gt;"",T$5&gt;=$F15,T$5&lt;=$G15),"■",""))))</f>
      </x:c>
      <x:c r="U15" s="37">
        <f>IF($B15="","",IF(U$5="","",IF(AND($H15&lt;&gt;"",U$5&gt;=$H15,U$5&lt;=IF($I15="",'Incoming Quality Inspection Overview'!$B$8,$I15)),"Actual",IF(AND($F15&lt;&gt;"",$G15&lt;&gt;"",U$5&gt;=$F15,U$5&lt;=$G15),"■",""))))</f>
      </x:c>
      <x:c r="V15" s="37">
        <f>IF($B15="","",IF(V$5="","",IF(AND($H15&lt;&gt;"",V$5&gt;=$H15,V$5&lt;=IF($I15="",'Incoming Quality Inspection Overview'!$B$8,$I15)),"Actual",IF(AND($F15&lt;&gt;"",$G15&lt;&gt;"",V$5&gt;=$F15,V$5&lt;=$G15),"■",""))))</f>
      </x:c>
      <x:c r="W15" s="37">
        <f>IF($B15="","",IF(W$5="","",IF(AND($H15&lt;&gt;"",W$5&gt;=$H15,W$5&lt;=IF($I15="",'Incoming Quality Inspection Overview'!$B$8,$I15)),"Actual",IF(AND($F15&lt;&gt;"",$G15&lt;&gt;"",W$5&gt;=$F15,W$5&lt;=$G15),"■",""))))</f>
      </x:c>
      <x:c r="X15" s="37">
        <f>IF($B15="","",IF(X$5="","",IF(AND($H15&lt;&gt;"",X$5&gt;=$H15,X$5&lt;=IF($I15="",'Incoming Quality Inspection Overview'!$B$8,$I15)),"Actual",IF(AND($F15&lt;&gt;"",$G15&lt;&gt;"",X$5&gt;=$F15,X$5&lt;=$G15),"■",""))))</f>
      </x:c>
      <x:c r="Y15" s="37">
        <f>IF($B15="","",IF(Y$5="","",IF(AND($H15&lt;&gt;"",Y$5&gt;=$H15,Y$5&lt;=IF($I15="",'Incoming Quality Inspection Overview'!$B$8,$I15)),"Actual",IF(AND($F15&lt;&gt;"",$G15&lt;&gt;"",Y$5&gt;=$F15,Y$5&lt;=$G15),"■",""))))</f>
      </x:c>
      <x:c r="Z15" s="37">
        <f>IF($B15="","",IF(Z$5="","",IF(AND($H15&lt;&gt;"",Z$5&gt;=$H15,Z$5&lt;=IF($I15="",'Incoming Quality Inspection Overview'!$B$8,$I15)),"Actual",IF(AND($F15&lt;&gt;"",$G15&lt;&gt;"",Z$5&gt;=$F15,Z$5&lt;=$G15),"■",""))))</f>
      </x:c>
      <x:c r="AA15" s="37">
        <f>IF($B15="","",IF(AA$5="","",IF(AND($H15&lt;&gt;"",AA$5&gt;=$H15,AA$5&lt;=IF($I15="",'Incoming Quality Inspection Overview'!$B$8,$I15)),"Actual",IF(AND($F15&lt;&gt;"",$G15&lt;&gt;"",AA$5&gt;=$F15,AA$5&lt;=$G15),"■",""))))</f>
      </x:c>
      <x:c r="AB15" s="37">
        <f>IF($B15="","",IF(AB$5="","",IF(AND($H15&lt;&gt;"",AB$5&gt;=$H15,AB$5&lt;=IF($I15="",'Incoming Quality Inspection Overview'!$B$8,$I15)),"Actual",IF(AND($F15&lt;&gt;"",$G15&lt;&gt;"",AB$5&gt;=$F15,AB$5&lt;=$G15),"■",""))))</f>
      </x:c>
      <x:c r="AC15" s="37">
        <f>IF($B15="","",IF(AC$5="","",IF(AND($H15&lt;&gt;"",AC$5&gt;=$H15,AC$5&lt;=IF($I15="",'Incoming Quality Inspection Overview'!$B$8,$I15)),"Actual",IF(AND($F15&lt;&gt;"",$G15&lt;&gt;"",AC$5&gt;=$F15,AC$5&lt;=$G15),"■",""))))</f>
      </x:c>
      <x:c r="AD15" s="37">
        <f>IF($B15="","",IF(AD$5="","",IF(AND($H15&lt;&gt;"",AD$5&gt;=$H15,AD$5&lt;=IF($I15="",'Incoming Quality Inspection Overview'!$B$8,$I15)),"Actual",IF(AND($F15&lt;&gt;"",$G15&lt;&gt;"",AD$5&gt;=$F15,AD$5&lt;=$G15),"■",""))))</f>
      </x:c>
      <x:c r="AE15" s="37">
        <f>IF($B15="","",IF(AE$5="","",IF(AND($H15&lt;&gt;"",AE$5&gt;=$H15,AE$5&lt;=IF($I15="",'Incoming Quality Inspection Overview'!$B$8,$I15)),"Actual",IF(AND($F15&lt;&gt;"",$G15&lt;&gt;"",AE$5&gt;=$F15,AE$5&lt;=$G15),"■",""))))</f>
      </x:c>
      <x:c r="AF15" s="37">
        <f>IF($B15="","",IF(AF$5="","",IF(AND($H15&lt;&gt;"",AF$5&gt;=$H15,AF$5&lt;=IF($I15="",'Incoming Quality Inspection Overview'!$B$8,$I15)),"Actual",IF(AND($F15&lt;&gt;"",$G15&lt;&gt;"",AF$5&gt;=$F15,AF$5&lt;=$G15),"■",""))))</f>
      </x:c>
      <x:c r="AG15" s="37">
        <f>IF($B15="","",IF(AG$5="","",IF(AND($H15&lt;&gt;"",AG$5&gt;=$H15,AG$5&lt;=IF($I15="",'Incoming Quality Inspection Overview'!$B$8,$I15)),"Actual",IF(AND($F15&lt;&gt;"",$G15&lt;&gt;"",AG$5&gt;=$F15,AG$5&lt;=$G15),"■",""))))</f>
      </x:c>
      <x:c r="AH15" s="37">
        <f>IF($B15="","",IF(AH$5="","",IF(AND($H15&lt;&gt;"",AH$5&gt;=$H15,AH$5&lt;=IF($I15="",'Incoming Quality Inspection Overview'!$B$8,$I15)),"Actual",IF(AND($F15&lt;&gt;"",$G15&lt;&gt;"",AH$5&gt;=$F15,AH$5&lt;=$G15),"■",""))))</f>
      </x:c>
      <x:c r="AI15" s="37">
        <f>IF($B15="","",IF(AI$5="","",IF(AND($H15&lt;&gt;"",AI$5&gt;=$H15,AI$5&lt;=IF($I15="",'Incoming Quality Inspection Overview'!$B$8,$I15)),"Actual",IF(AND($F15&lt;&gt;"",$G15&lt;&gt;"",AI$5&gt;=$F15,AI$5&lt;=$G15),"■",""))))</f>
      </x:c>
      <x:c r="AJ15" s="37">
        <f>IF($B15="","",IF(AJ$5="","",IF(AND($H15&lt;&gt;"",AJ$5&gt;=$H15,AJ$5&lt;=IF($I15="",'Incoming Quality Inspection Overview'!$B$8,$I15)),"Actual",IF(AND($F15&lt;&gt;"",$G15&lt;&gt;"",AJ$5&gt;=$F15,AJ$5&lt;=$G15),"■",""))))</f>
      </x:c>
      <x:c r="AK15" s="37">
        <f>IF($B15="","",IF(AK$5="","",IF(AND($H15&lt;&gt;"",AK$5&gt;=$H15,AK$5&lt;=IF($I15="",'Incoming Quality Inspection Overview'!$B$8,$I15)),"Actual",IF(AND($F15&lt;&gt;"",$G15&lt;&gt;"",AK$5&gt;=$F15,AK$5&lt;=$G15),"■",""))))</f>
      </x:c>
      <x:c r="AL15" s="37">
        <f>IF($B15="","",IF(AL$5="","",IF(AND($H15&lt;&gt;"",AL$5&gt;=$H15,AL$5&lt;=IF($I15="",'Incoming Quality Inspection Overview'!$B$8,$I15)),"Actual",IF(AND($F15&lt;&gt;"",$G15&lt;&gt;"",AL$5&gt;=$F15,AL$5&lt;=$G15),"■",""))))</f>
      </x:c>
      <x:c r="AM15" s="37">
        <f>IF($B15="","",IF(AM$5="","",IF(AND($H15&lt;&gt;"",AM$5&gt;=$H15,AM$5&lt;=IF($I15="",'Incoming Quality Inspection Overview'!$B$8,$I15)),"Actual",IF(AND($F15&lt;&gt;"",$G15&lt;&gt;"",AM$5&gt;=$F15,AM$5&lt;=$G15),"■",""))))</f>
      </x:c>
      <x:c r="AN15" s="37">
        <f>IF($B15="","",IF(AN$5="","",IF(AND($H15&lt;&gt;"",AN$5&gt;=$H15,AN$5&lt;=IF($I15="",'Incoming Quality Inspection Overview'!$B$8,$I15)),"Actual",IF(AND($F15&lt;&gt;"",$G15&lt;&gt;"",AN$5&gt;=$F15,AN$5&lt;=$G15),"■",""))))</f>
      </x:c>
      <x:c r="AO15" s="37">
        <f>IF($B15="","",IF(AO$5="","",IF(AND($H15&lt;&gt;"",AO$5&gt;=$H15,AO$5&lt;=IF($I15="",'Incoming Quality Inspection Overview'!$B$8,$I15)),"Actual",IF(AND($F15&lt;&gt;"",$G15&lt;&gt;"",AO$5&gt;=$F15,AO$5&lt;=$G15),"■",""))))</f>
      </x:c>
    </x:row>
    <x:row r="16" ht="20" customHeight="1">
      <x:c r="A16" s="32">
        <f>IF('Incoming Quality Inspection Overview'!C15="","",'Incoming Quality Inspection Overview'!A15)</f>
        <x:v>10</x:v>
      </x:c>
      <x:c r="B16" s="33" t="str">
        <f>IF('Incoming Quality Inspection Overview'!C15="","",'Incoming Quality Inspection Overview'!C15)</f>
        <x:v/>
      </x:c>
      <x:c r="C16" s="33" t="str">
        <f>IF('Incoming Quality Inspection Overview'!C15="","",'Incoming Quality Inspection Overview'!D15)</f>
        <x:v>Suzuki Sash</x:v>
      </x:c>
      <x:c r="D16" s="32" t="str">
        <f>IF('Incoming Quality Inspection Overview'!C15="","",'Incoming Quality Inspection Overview'!M15)</f>
        <x:v>Not Started</x:v>
      </x:c>
      <x:c r="E16" s="34">
        <f>IF('Incoming Quality Inspection Overview'!C15="","",'Incoming Quality Inspection Overview'!E15)</f>
        <x:v>4</x:v>
      </x:c>
      <x:c r="F16" s="56">
        <f>IF('Incoming Quality Inspection Overview'!C15="","",'Incoming Quality Inspection Overview'!F15)</f>
        <x:v>46148</x:v>
      </x:c>
      <x:c r="G16" s="56">
        <f>IF('Incoming Quality Inspection Overview'!C15="","",'Incoming Quality Inspection Overview'!G15)</f>
        <x:v>46152</x:v>
      </x:c>
      <x:c r="H16" s="56">
        <f>IF('Incoming Quality Inspection Overview'!C15="","",IF('Incoming Quality Inspection Overview'!I15="","",'Incoming Quality Inspection Overview'!I15))</f>
      </x:c>
      <x:c r="I16" s="56">
        <f>IF('Incoming Quality Inspection Overview'!C15="","",IF('Incoming Quality Inspection Overview'!J15="","",'Incoming Quality Inspection Overview'!J15))</f>
      </x:c>
      <x:c r="J16" s="36">
        <f>IF('Incoming Quality Inspection Overview'!C15="","",'Incoming Quality Inspection Overview'!L15)</f>
        <x:v>0</x:v>
      </x:c>
      <x:c r="K16" s="37">
        <f>IF($B16="","",IF(K$5="","",IF(AND($H16&lt;&gt;"",K$5&gt;=$H16,K$5&lt;=IF($I16="",'Incoming Quality Inspection Overview'!$B$8,$I16)),"Actual",IF(AND($F16&lt;&gt;"",$G16&lt;&gt;"",K$5&gt;=$F16,K$5&lt;=$G16),"■",""))))</f>
      </x:c>
      <x:c r="L16" s="37">
        <f>IF($B16="","",IF(L$5="","",IF(AND($H16&lt;&gt;"",L$5&gt;=$H16,L$5&lt;=IF($I16="",'Incoming Quality Inspection Overview'!$B$8,$I16)),"Actual",IF(AND($F16&lt;&gt;"",$G16&lt;&gt;"",L$5&gt;=$F16,L$5&lt;=$G16),"■",""))))</f>
      </x:c>
      <x:c r="M16" s="37">
        <f>IF($B16="","",IF(M$5="","",IF(AND($H16&lt;&gt;"",M$5&gt;=$H16,M$5&lt;=IF($I16="",'Incoming Quality Inspection Overview'!$B$8,$I16)),"Actual",IF(AND($F16&lt;&gt;"",$G16&lt;&gt;"",M$5&gt;=$F16,M$5&lt;=$G16),"■",""))))</f>
      </x:c>
      <x:c r="N16" s="37">
        <f>IF($B16="","",IF(N$5="","",IF(AND($H16&lt;&gt;"",N$5&gt;=$H16,N$5&lt;=IF($I16="",'Incoming Quality Inspection Overview'!$B$8,$I16)),"Actual",IF(AND($F16&lt;&gt;"",$G16&lt;&gt;"",N$5&gt;=$F16,N$5&lt;=$G16),"■",""))))</f>
      </x:c>
      <x:c r="O16" s="37">
        <f>IF($B16="","",IF(O$5="","",IF(AND($H16&lt;&gt;"",O$5&gt;=$H16,O$5&lt;=IF($I16="",'Incoming Quality Inspection Overview'!$B$8,$I16)),"Actual",IF(AND($F16&lt;&gt;"",$G16&lt;&gt;"",O$5&gt;=$F16,O$5&lt;=$G16),"■",""))))</f>
      </x:c>
      <x:c r="P16" s="37">
        <f>IF($B16="","",IF(P$5="","",IF(AND($H16&lt;&gt;"",P$5&gt;=$H16,P$5&lt;=IF($I16="",'Incoming Quality Inspection Overview'!$B$8,$I16)),"Actual",IF(AND($F16&lt;&gt;"",$G16&lt;&gt;"",P$5&gt;=$F16,P$5&lt;=$G16),"■",""))))</f>
      </x:c>
      <x:c r="Q16" s="37">
        <f>IF($B16="","",IF(Q$5="","",IF(AND($H16&lt;&gt;"",Q$5&gt;=$H16,Q$5&lt;=IF($I16="",'Incoming Quality Inspection Overview'!$B$8,$I16)),"Actual",IF(AND($F16&lt;&gt;"",$G16&lt;&gt;"",Q$5&gt;=$F16,Q$5&lt;=$G16),"■",""))))</f>
      </x:c>
      <x:c r="R16" s="37">
        <f>IF($B16="","",IF(R$5="","",IF(AND($H16&lt;&gt;"",R$5&gt;=$H16,R$5&lt;=IF($I16="",'Incoming Quality Inspection Overview'!$B$8,$I16)),"Actual",IF(AND($F16&lt;&gt;"",$G16&lt;&gt;"",R$5&gt;=$F16,R$5&lt;=$G16),"■",""))))</f>
      </x:c>
      <x:c r="S16" s="37">
        <f>IF($B16="","",IF(S$5="","",IF(AND($H16&lt;&gt;"",S$5&gt;=$H16,S$5&lt;=IF($I16="",'Incoming Quality Inspection Overview'!$B$8,$I16)),"Actual",IF(AND($F16&lt;&gt;"",$G16&lt;&gt;"",S$5&gt;=$F16,S$5&lt;=$G16),"■",""))))</f>
      </x:c>
      <x:c r="T16" s="37">
        <f>IF($B16="","",IF(T$5="","",IF(AND($H16&lt;&gt;"",T$5&gt;=$H16,T$5&lt;=IF($I16="",'Incoming Quality Inspection Overview'!$B$8,$I16)),"Actual",IF(AND($F16&lt;&gt;"",$G16&lt;&gt;"",T$5&gt;=$F16,T$5&lt;=$G16),"■",""))))</f>
      </x:c>
      <x:c r="U16" s="37">
        <f>IF($B16="","",IF(U$5="","",IF(AND($H16&lt;&gt;"",U$5&gt;=$H16,U$5&lt;=IF($I16="",'Incoming Quality Inspection Overview'!$B$8,$I16)),"Actual",IF(AND($F16&lt;&gt;"",$G16&lt;&gt;"",U$5&gt;=$F16,U$5&lt;=$G16),"■",""))))</f>
      </x:c>
      <x:c r="V16" s="37">
        <f>IF($B16="","",IF(V$5="","",IF(AND($H16&lt;&gt;"",V$5&gt;=$H16,V$5&lt;=IF($I16="",'Incoming Quality Inspection Overview'!$B$8,$I16)),"Actual",IF(AND($F16&lt;&gt;"",$G16&lt;&gt;"",V$5&gt;=$F16,V$5&lt;=$G16),"■",""))))</f>
      </x:c>
      <x:c r="W16" s="37">
        <f>IF($B16="","",IF(W$5="","",IF(AND($H16&lt;&gt;"",W$5&gt;=$H16,W$5&lt;=IF($I16="",'Incoming Quality Inspection Overview'!$B$8,$I16)),"Actual",IF(AND($F16&lt;&gt;"",$G16&lt;&gt;"",W$5&gt;=$F16,W$5&lt;=$G16),"■",""))))</f>
      </x:c>
      <x:c r="X16" s="37">
        <f>IF($B16="","",IF(X$5="","",IF(AND($H16&lt;&gt;"",X$5&gt;=$H16,X$5&lt;=IF($I16="",'Incoming Quality Inspection Overview'!$B$8,$I16)),"Actual",IF(AND($F16&lt;&gt;"",$G16&lt;&gt;"",X$5&gt;=$F16,X$5&lt;=$G16),"■",""))))</f>
      </x:c>
      <x:c r="Y16" s="37">
        <f>IF($B16="","",IF(Y$5="","",IF(AND($H16&lt;&gt;"",Y$5&gt;=$H16,Y$5&lt;=IF($I16="",'Incoming Quality Inspection Overview'!$B$8,$I16)),"Actual",IF(AND($F16&lt;&gt;"",$G16&lt;&gt;"",Y$5&gt;=$F16,Y$5&lt;=$G16),"■",""))))</f>
      </x:c>
      <x:c r="Z16" s="37">
        <f>IF($B16="","",IF(Z$5="","",IF(AND($H16&lt;&gt;"",Z$5&gt;=$H16,Z$5&lt;=IF($I16="",'Incoming Quality Inspection Overview'!$B$8,$I16)),"Actual",IF(AND($F16&lt;&gt;"",$G16&lt;&gt;"",Z$5&gt;=$F16,Z$5&lt;=$G16),"■",""))))</f>
      </x:c>
      <x:c r="AA16" s="37">
        <f>IF($B16="","",IF(AA$5="","",IF(AND($H16&lt;&gt;"",AA$5&gt;=$H16,AA$5&lt;=IF($I16="",'Incoming Quality Inspection Overview'!$B$8,$I16)),"Actual",IF(AND($F16&lt;&gt;"",$G16&lt;&gt;"",AA$5&gt;=$F16,AA$5&lt;=$G16),"■",""))))</f>
      </x:c>
      <x:c r="AB16" s="37">
        <f>IF($B16="","",IF(AB$5="","",IF(AND($H16&lt;&gt;"",AB$5&gt;=$H16,AB$5&lt;=IF($I16="",'Incoming Quality Inspection Overview'!$B$8,$I16)),"Actual",IF(AND($F16&lt;&gt;"",$G16&lt;&gt;"",AB$5&gt;=$F16,AB$5&lt;=$G16),"■",""))))</f>
      </x:c>
      <x:c r="AC16" s="37">
        <f>IF($B16="","",IF(AC$5="","",IF(AND($H16&lt;&gt;"",AC$5&gt;=$H16,AC$5&lt;=IF($I16="",'Incoming Quality Inspection Overview'!$B$8,$I16)),"Actual",IF(AND($F16&lt;&gt;"",$G16&lt;&gt;"",AC$5&gt;=$F16,AC$5&lt;=$G16),"■",""))))</f>
      </x:c>
      <x:c r="AD16" s="37">
        <f>IF($B16="","",IF(AD$5="","",IF(AND($H16&lt;&gt;"",AD$5&gt;=$H16,AD$5&lt;=IF($I16="",'Incoming Quality Inspection Overview'!$B$8,$I16)),"Actual",IF(AND($F16&lt;&gt;"",$G16&lt;&gt;"",AD$5&gt;=$F16,AD$5&lt;=$G16),"■",""))))</f>
      </x:c>
      <x:c r="AE16" s="37">
        <f>IF($B16="","",IF(AE$5="","",IF(AND($H16&lt;&gt;"",AE$5&gt;=$H16,AE$5&lt;=IF($I16="",'Incoming Quality Inspection Overview'!$B$8,$I16)),"Actual",IF(AND($F16&lt;&gt;"",$G16&lt;&gt;"",AE$5&gt;=$F16,AE$5&lt;=$G16),"■",""))))</f>
      </x:c>
      <x:c r="AF16" s="37">
        <f>IF($B16="","",IF(AF$5="","",IF(AND($H16&lt;&gt;"",AF$5&gt;=$H16,AF$5&lt;=IF($I16="",'Incoming Quality Inspection Overview'!$B$8,$I16)),"Actual",IF(AND($F16&lt;&gt;"",$G16&lt;&gt;"",AF$5&gt;=$F16,AF$5&lt;=$G16),"■",""))))</f>
      </x:c>
      <x:c r="AG16" s="37">
        <f>IF($B16="","",IF(AG$5="","",IF(AND($H16&lt;&gt;"",AG$5&gt;=$H16,AG$5&lt;=IF($I16="",'Incoming Quality Inspection Overview'!$B$8,$I16)),"Actual",IF(AND($F16&lt;&gt;"",$G16&lt;&gt;"",AG$5&gt;=$F16,AG$5&lt;=$G16),"■",""))))</f>
      </x:c>
      <x:c r="AH16" s="37">
        <f>IF($B16="","",IF(AH$5="","",IF(AND($H16&lt;&gt;"",AH$5&gt;=$H16,AH$5&lt;=IF($I16="",'Incoming Quality Inspection Overview'!$B$8,$I16)),"Actual",IF(AND($F16&lt;&gt;"",$G16&lt;&gt;"",AH$5&gt;=$F16,AH$5&lt;=$G16),"■",""))))</f>
      </x:c>
      <x:c r="AI16" s="37">
        <f>IF($B16="","",IF(AI$5="","",IF(AND($H16&lt;&gt;"",AI$5&gt;=$H16,AI$5&lt;=IF($I16="",'Incoming Quality Inspection Overview'!$B$8,$I16)),"Actual",IF(AND($F16&lt;&gt;"",$G16&lt;&gt;"",AI$5&gt;=$F16,AI$5&lt;=$G16),"■",""))))</f>
      </x:c>
      <x:c r="AJ16" s="37">
        <f>IF($B16="","",IF(AJ$5="","",IF(AND($H16&lt;&gt;"",AJ$5&gt;=$H16,AJ$5&lt;=IF($I16="",'Incoming Quality Inspection Overview'!$B$8,$I16)),"Actual",IF(AND($F16&lt;&gt;"",$G16&lt;&gt;"",AJ$5&gt;=$F16,AJ$5&lt;=$G16),"■",""))))</f>
      </x:c>
      <x:c r="AK16" s="37">
        <f>IF($B16="","",IF(AK$5="","",IF(AND($H16&lt;&gt;"",AK$5&gt;=$H16,AK$5&lt;=IF($I16="",'Incoming Quality Inspection Overview'!$B$8,$I16)),"Actual",IF(AND($F16&lt;&gt;"",$G16&lt;&gt;"",AK$5&gt;=$F16,AK$5&lt;=$G16),"■",""))))</f>
      </x:c>
      <x:c r="AL16" s="37">
        <f>IF($B16="","",IF(AL$5="","",IF(AND($H16&lt;&gt;"",AL$5&gt;=$H16,AL$5&lt;=IF($I16="",'Incoming Quality Inspection Overview'!$B$8,$I16)),"Actual",IF(AND($F16&lt;&gt;"",$G16&lt;&gt;"",AL$5&gt;=$F16,AL$5&lt;=$G16),"■",""))))</f>
      </x:c>
      <x:c r="AM16" s="37">
        <f>IF($B16="","",IF(AM$5="","",IF(AND($H16&lt;&gt;"",AM$5&gt;=$H16,AM$5&lt;=IF($I16="",'Incoming Quality Inspection Overview'!$B$8,$I16)),"Actual",IF(AND($F16&lt;&gt;"",$G16&lt;&gt;"",AM$5&gt;=$F16,AM$5&lt;=$G16),"■",""))))</f>
      </x:c>
      <x:c r="AN16" s="37">
        <f>IF($B16="","",IF(AN$5="","",IF(AND($H16&lt;&gt;"",AN$5&gt;=$H16,AN$5&lt;=IF($I16="",'Incoming Quality Inspection Overview'!$B$8,$I16)),"Actual",IF(AND($F16&lt;&gt;"",$G16&lt;&gt;"",AN$5&gt;=$F16,AN$5&lt;=$G16),"■",""))))</f>
      </x:c>
      <x:c r="AO16" s="37">
        <f>IF($B16="","",IF(AO$5="","",IF(AND($H16&lt;&gt;"",AO$5&gt;=$H16,AO$5&lt;=IF($I16="",'Incoming Quality Inspection Overview'!$B$8,$I16)),"Actual",IF(AND($F16&lt;&gt;"",$G16&lt;&gt;"",AO$5&gt;=$F16,AO$5&lt;=$G16),"■",""))))</f>
      </x:c>
    </x:row>
    <x:row r="17" ht="20" customHeight="1">
      <x:c r="A17" s="32">
        <f>IF('Incoming Quality Inspection Overview'!C16="","",'Incoming Quality Inspection Overview'!A16)</f>
        <x:v>11</x:v>
      </x:c>
      <x:c r="B17" s="33" t="str">
        <f>IF('Incoming Quality Inspection Overview'!C16="","",'Incoming Quality Inspection Overview'!C16)</f>
        <x:v>Electrical wiring (rough-in)</x:v>
      </x:c>
      <x:c r="C17" s="33" t="str">
        <f>IF('Incoming Quality Inspection Overview'!C16="","",'Incoming Quality Inspection Overview'!D16)</f>
        <x:v>Toko Electrical</x:v>
      </x:c>
      <x:c r="D17" s="32" t="str">
        <f>IF('Incoming Quality Inspection Overview'!C16="","",'Incoming Quality Inspection Overview'!M16)</f>
        <x:v>Not Started</x:v>
      </x:c>
      <x:c r="E17" s="34">
        <f>IF('Incoming Quality Inspection Overview'!C16="","",'Incoming Quality Inspection Overview'!E16)</f>
        <x:v>5</x:v>
      </x:c>
      <x:c r="F17" s="56">
        <f>IF('Incoming Quality Inspection Overview'!C16="","",'Incoming Quality Inspection Overview'!F16)</f>
        <x:v>46150</x:v>
      </x:c>
      <x:c r="G17" s="56">
        <f>IF('Incoming Quality Inspection Overview'!C16="","",'Incoming Quality Inspection Overview'!G16)</f>
        <x:v>46158</x:v>
      </x:c>
      <x:c r="H17" s="56">
        <f>IF('Incoming Quality Inspection Overview'!C16="","",IF('Incoming Quality Inspection Overview'!I16="","",'Incoming Quality Inspection Overview'!I16))</f>
      </x:c>
      <x:c r="I17" s="56">
        <f>IF('Incoming Quality Inspection Overview'!C16="","",IF('Incoming Quality Inspection Overview'!J16="","",'Incoming Quality Inspection Overview'!J16))</f>
      </x:c>
      <x:c r="J17" s="36">
        <f>IF('Incoming Quality Inspection Overview'!C16="","",'Incoming Quality Inspection Overview'!L16)</f>
        <x:v>0</x:v>
      </x:c>
      <x:c r="K17" s="37">
        <f>IF($B17="","",IF(K$5="","",IF(AND($H17&lt;&gt;"",K$5&gt;=$H17,K$5&lt;=IF($I17="",'Incoming Quality Inspection Overview'!$B$8,$I17)),"Actual",IF(AND($F17&lt;&gt;"",$G17&lt;&gt;"",K$5&gt;=$F17,K$5&lt;=$G17),"■",""))))</f>
      </x:c>
      <x:c r="L17" s="37">
        <f>IF($B17="","",IF(L$5="","",IF(AND($H17&lt;&gt;"",L$5&gt;=$H17,L$5&lt;=IF($I17="",'Incoming Quality Inspection Overview'!$B$8,$I17)),"Actual",IF(AND($F17&lt;&gt;"",$G17&lt;&gt;"",L$5&gt;=$F17,L$5&lt;=$G17),"■",""))))</f>
      </x:c>
      <x:c r="M17" s="37">
        <f>IF($B17="","",IF(M$5="","",IF(AND($H17&lt;&gt;"",M$5&gt;=$H17,M$5&lt;=IF($I17="",'Incoming Quality Inspection Overview'!$B$8,$I17)),"Actual",IF(AND($F17&lt;&gt;"",$G17&lt;&gt;"",M$5&gt;=$F17,M$5&lt;=$G17),"■",""))))</f>
      </x:c>
      <x:c r="N17" s="37">
        <f>IF($B17="","",IF(N$5="","",IF(AND($H17&lt;&gt;"",N$5&gt;=$H17,N$5&lt;=IF($I17="",'Incoming Quality Inspection Overview'!$B$8,$I17)),"Actual",IF(AND($F17&lt;&gt;"",$G17&lt;&gt;"",N$5&gt;=$F17,N$5&lt;=$G17),"■",""))))</f>
      </x:c>
      <x:c r="O17" s="37">
        <f>IF($B17="","",IF(O$5="","",IF(AND($H17&lt;&gt;"",O$5&gt;=$H17,O$5&lt;=IF($I17="",'Incoming Quality Inspection Overview'!$B$8,$I17)),"Actual",IF(AND($F17&lt;&gt;"",$G17&lt;&gt;"",O$5&gt;=$F17,O$5&lt;=$G17),"■",""))))</f>
      </x:c>
      <x:c r="P17" s="37">
        <f>IF($B17="","",IF(P$5="","",IF(AND($H17&lt;&gt;"",P$5&gt;=$H17,P$5&lt;=IF($I17="",'Incoming Quality Inspection Overview'!$B$8,$I17)),"Actual",IF(AND($F17&lt;&gt;"",$G17&lt;&gt;"",P$5&gt;=$F17,P$5&lt;=$G17),"■",""))))</f>
      </x:c>
      <x:c r="Q17" s="37">
        <f>IF($B17="","",IF(Q$5="","",IF(AND($H17&lt;&gt;"",Q$5&gt;=$H17,Q$5&lt;=IF($I17="",'Incoming Quality Inspection Overview'!$B$8,$I17)),"Actual",IF(AND($F17&lt;&gt;"",$G17&lt;&gt;"",Q$5&gt;=$F17,Q$5&lt;=$G17),"■",""))))</f>
      </x:c>
      <x:c r="R17" s="37">
        <f>IF($B17="","",IF(R$5="","",IF(AND($H17&lt;&gt;"",R$5&gt;=$H17,R$5&lt;=IF($I17="",'Incoming Quality Inspection Overview'!$B$8,$I17)),"Actual",IF(AND($F17&lt;&gt;"",$G17&lt;&gt;"",R$5&gt;=$F17,R$5&lt;=$G17),"■",""))))</f>
      </x:c>
      <x:c r="S17" s="37">
        <f>IF($B17="","",IF(S$5="","",IF(AND($H17&lt;&gt;"",S$5&gt;=$H17,S$5&lt;=IF($I17="",'Incoming Quality Inspection Overview'!$B$8,$I17)),"Actual",IF(AND($F17&lt;&gt;"",$G17&lt;&gt;"",S$5&gt;=$F17,S$5&lt;=$G17),"■",""))))</f>
      </x:c>
      <x:c r="T17" s="37">
        <f>IF($B17="","",IF(T$5="","",IF(AND($H17&lt;&gt;"",T$5&gt;=$H17,T$5&lt;=IF($I17="",'Incoming Quality Inspection Overview'!$B$8,$I17)),"Actual",IF(AND($F17&lt;&gt;"",$G17&lt;&gt;"",T$5&gt;=$F17,T$5&lt;=$G17),"■",""))))</f>
      </x:c>
      <x:c r="U17" s="37">
        <f>IF($B17="","",IF(U$5="","",IF(AND($H17&lt;&gt;"",U$5&gt;=$H17,U$5&lt;=IF($I17="",'Incoming Quality Inspection Overview'!$B$8,$I17)),"Actual",IF(AND($F17&lt;&gt;"",$G17&lt;&gt;"",U$5&gt;=$F17,U$5&lt;=$G17),"■",""))))</f>
      </x:c>
      <x:c r="V17" s="37">
        <f>IF($B17="","",IF(V$5="","",IF(AND($H17&lt;&gt;"",V$5&gt;=$H17,V$5&lt;=IF($I17="",'Incoming Quality Inspection Overview'!$B$8,$I17)),"Actual",IF(AND($F17&lt;&gt;"",$G17&lt;&gt;"",V$5&gt;=$F17,V$5&lt;=$G17),"■",""))))</f>
      </x:c>
      <x:c r="W17" s="37">
        <f>IF($B17="","",IF(W$5="","",IF(AND($H17&lt;&gt;"",W$5&gt;=$H17,W$5&lt;=IF($I17="",'Incoming Quality Inspection Overview'!$B$8,$I17)),"Actual",IF(AND($F17&lt;&gt;"",$G17&lt;&gt;"",W$5&gt;=$F17,W$5&lt;=$G17),"■",""))))</f>
      </x:c>
      <x:c r="X17" s="37">
        <f>IF($B17="","",IF(X$5="","",IF(AND($H17&lt;&gt;"",X$5&gt;=$H17,X$5&lt;=IF($I17="",'Incoming Quality Inspection Overview'!$B$8,$I17)),"Actual",IF(AND($F17&lt;&gt;"",$G17&lt;&gt;"",X$5&gt;=$F17,X$5&lt;=$G17),"■",""))))</f>
      </x:c>
      <x:c r="Y17" s="37">
        <f>IF($B17="","",IF(Y$5="","",IF(AND($H17&lt;&gt;"",Y$5&gt;=$H17,Y$5&lt;=IF($I17="",'Incoming Quality Inspection Overview'!$B$8,$I17)),"Actual",IF(AND($F17&lt;&gt;"",$G17&lt;&gt;"",Y$5&gt;=$F17,Y$5&lt;=$G17),"■",""))))</f>
      </x:c>
      <x:c r="Z17" s="37">
        <f>IF($B17="","",IF(Z$5="","",IF(AND($H17&lt;&gt;"",Z$5&gt;=$H17,Z$5&lt;=IF($I17="",'Incoming Quality Inspection Overview'!$B$8,$I17)),"Actual",IF(AND($F17&lt;&gt;"",$G17&lt;&gt;"",Z$5&gt;=$F17,Z$5&lt;=$G17),"■",""))))</f>
      </x:c>
      <x:c r="AA17" s="37">
        <f>IF($B17="","",IF(AA$5="","",IF(AND($H17&lt;&gt;"",AA$5&gt;=$H17,AA$5&lt;=IF($I17="",'Incoming Quality Inspection Overview'!$B$8,$I17)),"Actual",IF(AND($F17&lt;&gt;"",$G17&lt;&gt;"",AA$5&gt;=$F17,AA$5&lt;=$G17),"■",""))))</f>
      </x:c>
      <x:c r="AB17" s="37">
        <f>IF($B17="","",IF(AB$5="","",IF(AND($H17&lt;&gt;"",AB$5&gt;=$H17,AB$5&lt;=IF($I17="",'Incoming Quality Inspection Overview'!$B$8,$I17)),"Actual",IF(AND($F17&lt;&gt;"",$G17&lt;&gt;"",AB$5&gt;=$F17,AB$5&lt;=$G17),"■",""))))</f>
      </x:c>
      <x:c r="AC17" s="37">
        <f>IF($B17="","",IF(AC$5="","",IF(AND($H17&lt;&gt;"",AC$5&gt;=$H17,AC$5&lt;=IF($I17="",'Incoming Quality Inspection Overview'!$B$8,$I17)),"Actual",IF(AND($F17&lt;&gt;"",$G17&lt;&gt;"",AC$5&gt;=$F17,AC$5&lt;=$G17),"■",""))))</f>
      </x:c>
      <x:c r="AD17" s="37">
        <f>IF($B17="","",IF(AD$5="","",IF(AND($H17&lt;&gt;"",AD$5&gt;=$H17,AD$5&lt;=IF($I17="",'Incoming Quality Inspection Overview'!$B$8,$I17)),"Actual",IF(AND($F17&lt;&gt;"",$G17&lt;&gt;"",AD$5&gt;=$F17,AD$5&lt;=$G17),"■",""))))</f>
      </x:c>
      <x:c r="AE17" s="37">
        <f>IF($B17="","",IF(AE$5="","",IF(AND($H17&lt;&gt;"",AE$5&gt;=$H17,AE$5&lt;=IF($I17="",'Incoming Quality Inspection Overview'!$B$8,$I17)),"Actual",IF(AND($F17&lt;&gt;"",$G17&lt;&gt;"",AE$5&gt;=$F17,AE$5&lt;=$G17),"■",""))))</f>
      </x:c>
      <x:c r="AF17" s="37">
        <f>IF($B17="","",IF(AF$5="","",IF(AND($H17&lt;&gt;"",AF$5&gt;=$H17,AF$5&lt;=IF($I17="",'Incoming Quality Inspection Overview'!$B$8,$I17)),"Actual",IF(AND($F17&lt;&gt;"",$G17&lt;&gt;"",AF$5&gt;=$F17,AF$5&lt;=$G17),"■",""))))</f>
      </x:c>
      <x:c r="AG17" s="37">
        <f>IF($B17="","",IF(AG$5="","",IF(AND($H17&lt;&gt;"",AG$5&gt;=$H17,AG$5&lt;=IF($I17="",'Incoming Quality Inspection Overview'!$B$8,$I17)),"Actual",IF(AND($F17&lt;&gt;"",$G17&lt;&gt;"",AG$5&gt;=$F17,AG$5&lt;=$G17),"■",""))))</f>
      </x:c>
      <x:c r="AH17" s="37">
        <f>IF($B17="","",IF(AH$5="","",IF(AND($H17&lt;&gt;"",AH$5&gt;=$H17,AH$5&lt;=IF($I17="",'Incoming Quality Inspection Overview'!$B$8,$I17)),"Actual",IF(AND($F17&lt;&gt;"",$G17&lt;&gt;"",AH$5&gt;=$F17,AH$5&lt;=$G17),"■",""))))</f>
      </x:c>
      <x:c r="AI17" s="37">
        <f>IF($B17="","",IF(AI$5="","",IF(AND($H17&lt;&gt;"",AI$5&gt;=$H17,AI$5&lt;=IF($I17="",'Incoming Quality Inspection Overview'!$B$8,$I17)),"Actual",IF(AND($F17&lt;&gt;"",$G17&lt;&gt;"",AI$5&gt;=$F17,AI$5&lt;=$G17),"■",""))))</f>
      </x:c>
      <x:c r="AJ17" s="37">
        <f>IF($B17="","",IF(AJ$5="","",IF(AND($H17&lt;&gt;"",AJ$5&gt;=$H17,AJ$5&lt;=IF($I17="",'Incoming Quality Inspection Overview'!$B$8,$I17)),"Actual",IF(AND($F17&lt;&gt;"",$G17&lt;&gt;"",AJ$5&gt;=$F17,AJ$5&lt;=$G17),"■",""))))</f>
      </x:c>
      <x:c r="AK17" s="37">
        <f>IF($B17="","",IF(AK$5="","",IF(AND($H17&lt;&gt;"",AK$5&gt;=$H17,AK$5&lt;=IF($I17="",'Incoming Quality Inspection Overview'!$B$8,$I17)),"Actual",IF(AND($F17&lt;&gt;"",$G17&lt;&gt;"",AK$5&gt;=$F17,AK$5&lt;=$G17),"■",""))))</f>
      </x:c>
      <x:c r="AL17" s="37">
        <f>IF($B17="","",IF(AL$5="","",IF(AND($H17&lt;&gt;"",AL$5&gt;=$H17,AL$5&lt;=IF($I17="",'Incoming Quality Inspection Overview'!$B$8,$I17)),"Actual",IF(AND($F17&lt;&gt;"",$G17&lt;&gt;"",AL$5&gt;=$F17,AL$5&lt;=$G17),"■",""))))</f>
      </x:c>
      <x:c r="AM17" s="37">
        <f>IF($B17="","",IF(AM$5="","",IF(AND($H17&lt;&gt;"",AM$5&gt;=$H17,AM$5&lt;=IF($I17="",'Incoming Quality Inspection Overview'!$B$8,$I17)),"Actual",IF(AND($F17&lt;&gt;"",$G17&lt;&gt;"",AM$5&gt;=$F17,AM$5&lt;=$G17),"■",""))))</f>
      </x:c>
      <x:c r="AN17" s="37">
        <f>IF($B17="","",IF(AN$5="","",IF(AND($H17&lt;&gt;"",AN$5&gt;=$H17,AN$5&lt;=IF($I17="",'Incoming Quality Inspection Overview'!$B$8,$I17)),"Actual",IF(AND($F17&lt;&gt;"",$G17&lt;&gt;"",AN$5&gt;=$F17,AN$5&lt;=$G17),"■",""))))</f>
      </x:c>
      <x:c r="AO17" s="37">
        <f>IF($B17="","",IF(AO$5="","",IF(AND($H17&lt;&gt;"",AO$5&gt;=$H17,AO$5&lt;=IF($I17="",'Incoming Quality Inspection Overview'!$B$8,$I17)),"Actual",IF(AND($F17&lt;&gt;"",$G17&lt;&gt;"",AO$5&gt;=$F17,AO$5&lt;=$G17),"■",""))))</f>
      </x:c>
    </x:row>
    <x:row r="18" ht="20" customHeight="1">
      <x:c r="A18" s="32">
        <f>IF('Incoming Quality Inspection Overview'!C17="","",'Incoming Quality Inspection Overview'!A17)</f>
        <x:v>12</x:v>
      </x:c>
      <x:c r="B18" s="33" t="str">
        <f>IF('Incoming Quality Inspection Overview'!C17="","",'Incoming Quality Inspection Overview'!C17)</f>
        <x:v>Plumbing (pre-piping)</x:v>
      </x:c>
      <x:c r="C18" s="33" t="str">
        <f>IF('Incoming Quality Inspection Overview'!C17="","",'Incoming Quality Inspection Overview'!D17)</f>
        <x:v>Daiichi Equipment</x:v>
      </x:c>
      <x:c r="D18" s="32" t="str">
        <f>IF('Incoming Quality Inspection Overview'!C17="","",'Incoming Quality Inspection Overview'!M17)</f>
        <x:v>Not Started</x:v>
      </x:c>
      <x:c r="E18" s="34">
        <f>IF('Incoming Quality Inspection Overview'!C17="","",'Incoming Quality Inspection Overview'!E17)</f>
        <x:v>5</x:v>
      </x:c>
      <x:c r="F18" s="56">
        <f>IF('Incoming Quality Inspection Overview'!C17="","",'Incoming Quality Inspection Overview'!F17)</f>
        <x:v>46150</x:v>
      </x:c>
      <x:c r="G18" s="56">
        <f>IF('Incoming Quality Inspection Overview'!C17="","",'Incoming Quality Inspection Overview'!G17)</f>
        <x:v>46157</x:v>
      </x:c>
      <x:c r="H18" s="56">
        <f>IF('Incoming Quality Inspection Overview'!C17="","",IF('Incoming Quality Inspection Overview'!I17="","",'Incoming Quality Inspection Overview'!I17))</f>
      </x:c>
      <x:c r="I18" s="56">
        <f>IF('Incoming Quality Inspection Overview'!C17="","",IF('Incoming Quality Inspection Overview'!J17="","",'Incoming Quality Inspection Overview'!J17))</f>
      </x:c>
      <x:c r="J18" s="36">
        <f>IF('Incoming Quality Inspection Overview'!C17="","",'Incoming Quality Inspection Overview'!L17)</f>
        <x:v>0</x:v>
      </x:c>
      <x:c r="K18" s="37">
        <f>IF($B18="","",IF(K$5="","",IF(AND($H18&lt;&gt;"",K$5&gt;=$H18,K$5&lt;=IF($I18="",'Incoming Quality Inspection Overview'!$B$8,$I18)),"Actual",IF(AND($F18&lt;&gt;"",$G18&lt;&gt;"",K$5&gt;=$F18,K$5&lt;=$G18),"■",""))))</f>
      </x:c>
      <x:c r="L18" s="37">
        <f>IF($B18="","",IF(L$5="","",IF(AND($H18&lt;&gt;"",L$5&gt;=$H18,L$5&lt;=IF($I18="",'Incoming Quality Inspection Overview'!$B$8,$I18)),"Actual",IF(AND($F18&lt;&gt;"",$G18&lt;&gt;"",L$5&gt;=$F18,L$5&lt;=$G18),"■",""))))</f>
      </x:c>
      <x:c r="M18" s="37">
        <f>IF($B18="","",IF(M$5="","",IF(AND($H18&lt;&gt;"",M$5&gt;=$H18,M$5&lt;=IF($I18="",'Incoming Quality Inspection Overview'!$B$8,$I18)),"Actual",IF(AND($F18&lt;&gt;"",$G18&lt;&gt;"",M$5&gt;=$F18,M$5&lt;=$G18),"■",""))))</f>
      </x:c>
      <x:c r="N18" s="37">
        <f>IF($B18="","",IF(N$5="","",IF(AND($H18&lt;&gt;"",N$5&gt;=$H18,N$5&lt;=IF($I18="",'Incoming Quality Inspection Overview'!$B$8,$I18)),"Actual",IF(AND($F18&lt;&gt;"",$G18&lt;&gt;"",N$5&gt;=$F18,N$5&lt;=$G18),"■",""))))</f>
      </x:c>
      <x:c r="O18" s="37">
        <f>IF($B18="","",IF(O$5="","",IF(AND($H18&lt;&gt;"",O$5&gt;=$H18,O$5&lt;=IF($I18="",'Incoming Quality Inspection Overview'!$B$8,$I18)),"Actual",IF(AND($F18&lt;&gt;"",$G18&lt;&gt;"",O$5&gt;=$F18,O$5&lt;=$G18),"■",""))))</f>
      </x:c>
      <x:c r="P18" s="37">
        <f>IF($B18="","",IF(P$5="","",IF(AND($H18&lt;&gt;"",P$5&gt;=$H18,P$5&lt;=IF($I18="",'Incoming Quality Inspection Overview'!$B$8,$I18)),"Actual",IF(AND($F18&lt;&gt;"",$G18&lt;&gt;"",P$5&gt;=$F18,P$5&lt;=$G18),"■",""))))</f>
      </x:c>
      <x:c r="Q18" s="37">
        <f>IF($B18="","",IF(Q$5="","",IF(AND($H18&lt;&gt;"",Q$5&gt;=$H18,Q$5&lt;=IF($I18="",'Incoming Quality Inspection Overview'!$B$8,$I18)),"Actual",IF(AND($F18&lt;&gt;"",$G18&lt;&gt;"",Q$5&gt;=$F18,Q$5&lt;=$G18),"■",""))))</f>
      </x:c>
      <x:c r="R18" s="37">
        <f>IF($B18="","",IF(R$5="","",IF(AND($H18&lt;&gt;"",R$5&gt;=$H18,R$5&lt;=IF($I18="",'Incoming Quality Inspection Overview'!$B$8,$I18)),"Actual",IF(AND($F18&lt;&gt;"",$G18&lt;&gt;"",R$5&gt;=$F18,R$5&lt;=$G18),"■",""))))</f>
      </x:c>
      <x:c r="S18" s="37">
        <f>IF($B18="","",IF(S$5="","",IF(AND($H18&lt;&gt;"",S$5&gt;=$H18,S$5&lt;=IF($I18="",'Incoming Quality Inspection Overview'!$B$8,$I18)),"Actual",IF(AND($F18&lt;&gt;"",$G18&lt;&gt;"",S$5&gt;=$F18,S$5&lt;=$G18),"■",""))))</f>
      </x:c>
      <x:c r="T18" s="37">
        <f>IF($B18="","",IF(T$5="","",IF(AND($H18&lt;&gt;"",T$5&gt;=$H18,T$5&lt;=IF($I18="",'Incoming Quality Inspection Overview'!$B$8,$I18)),"Actual",IF(AND($F18&lt;&gt;"",$G18&lt;&gt;"",T$5&gt;=$F18,T$5&lt;=$G18),"■",""))))</f>
      </x:c>
      <x:c r="U18" s="37">
        <f>IF($B18="","",IF(U$5="","",IF(AND($H18&lt;&gt;"",U$5&gt;=$H18,U$5&lt;=IF($I18="",'Incoming Quality Inspection Overview'!$B$8,$I18)),"Actual",IF(AND($F18&lt;&gt;"",$G18&lt;&gt;"",U$5&gt;=$F18,U$5&lt;=$G18),"■",""))))</f>
      </x:c>
      <x:c r="V18" s="37">
        <f>IF($B18="","",IF(V$5="","",IF(AND($H18&lt;&gt;"",V$5&gt;=$H18,V$5&lt;=IF($I18="",'Incoming Quality Inspection Overview'!$B$8,$I18)),"Actual",IF(AND($F18&lt;&gt;"",$G18&lt;&gt;"",V$5&gt;=$F18,V$5&lt;=$G18),"■",""))))</f>
      </x:c>
      <x:c r="W18" s="37">
        <f>IF($B18="","",IF(W$5="","",IF(AND($H18&lt;&gt;"",W$5&gt;=$H18,W$5&lt;=IF($I18="",'Incoming Quality Inspection Overview'!$B$8,$I18)),"Actual",IF(AND($F18&lt;&gt;"",$G18&lt;&gt;"",W$5&gt;=$F18,W$5&lt;=$G18),"■",""))))</f>
      </x:c>
      <x:c r="X18" s="37">
        <f>IF($B18="","",IF(X$5="","",IF(AND($H18&lt;&gt;"",X$5&gt;=$H18,X$5&lt;=IF($I18="",'Incoming Quality Inspection Overview'!$B$8,$I18)),"Actual",IF(AND($F18&lt;&gt;"",$G18&lt;&gt;"",X$5&gt;=$F18,X$5&lt;=$G18),"■",""))))</f>
      </x:c>
      <x:c r="Y18" s="37">
        <f>IF($B18="","",IF(Y$5="","",IF(AND($H18&lt;&gt;"",Y$5&gt;=$H18,Y$5&lt;=IF($I18="",'Incoming Quality Inspection Overview'!$B$8,$I18)),"Actual",IF(AND($F18&lt;&gt;"",$G18&lt;&gt;"",Y$5&gt;=$F18,Y$5&lt;=$G18),"■",""))))</f>
      </x:c>
      <x:c r="Z18" s="37">
        <f>IF($B18="","",IF(Z$5="","",IF(AND($H18&lt;&gt;"",Z$5&gt;=$H18,Z$5&lt;=IF($I18="",'Incoming Quality Inspection Overview'!$B$8,$I18)),"Actual",IF(AND($F18&lt;&gt;"",$G18&lt;&gt;"",Z$5&gt;=$F18,Z$5&lt;=$G18),"■",""))))</f>
      </x:c>
      <x:c r="AA18" s="37">
        <f>IF($B18="","",IF(AA$5="","",IF(AND($H18&lt;&gt;"",AA$5&gt;=$H18,AA$5&lt;=IF($I18="",'Incoming Quality Inspection Overview'!$B$8,$I18)),"Actual",IF(AND($F18&lt;&gt;"",$G18&lt;&gt;"",AA$5&gt;=$F18,AA$5&lt;=$G18),"■",""))))</f>
      </x:c>
      <x:c r="AB18" s="37">
        <f>IF($B18="","",IF(AB$5="","",IF(AND($H18&lt;&gt;"",AB$5&gt;=$H18,AB$5&lt;=IF($I18="",'Incoming Quality Inspection Overview'!$B$8,$I18)),"Actual",IF(AND($F18&lt;&gt;"",$G18&lt;&gt;"",AB$5&gt;=$F18,AB$5&lt;=$G18),"■",""))))</f>
      </x:c>
      <x:c r="AC18" s="37">
        <f>IF($B18="","",IF(AC$5="","",IF(AND($H18&lt;&gt;"",AC$5&gt;=$H18,AC$5&lt;=IF($I18="",'Incoming Quality Inspection Overview'!$B$8,$I18)),"Actual",IF(AND($F18&lt;&gt;"",$G18&lt;&gt;"",AC$5&gt;=$F18,AC$5&lt;=$G18),"■",""))))</f>
      </x:c>
      <x:c r="AD18" s="37">
        <f>IF($B18="","",IF(AD$5="","",IF(AND($H18&lt;&gt;"",AD$5&gt;=$H18,AD$5&lt;=IF($I18="",'Incoming Quality Inspection Overview'!$B$8,$I18)),"Actual",IF(AND($F18&lt;&gt;"",$G18&lt;&gt;"",AD$5&gt;=$F18,AD$5&lt;=$G18),"■",""))))</f>
      </x:c>
      <x:c r="AE18" s="37">
        <f>IF($B18="","",IF(AE$5="","",IF(AND($H18&lt;&gt;"",AE$5&gt;=$H18,AE$5&lt;=IF($I18="",'Incoming Quality Inspection Overview'!$B$8,$I18)),"Actual",IF(AND($F18&lt;&gt;"",$G18&lt;&gt;"",AE$5&gt;=$F18,AE$5&lt;=$G18),"■",""))))</f>
      </x:c>
      <x:c r="AF18" s="37">
        <f>IF($B18="","",IF(AF$5="","",IF(AND($H18&lt;&gt;"",AF$5&gt;=$H18,AF$5&lt;=IF($I18="",'Incoming Quality Inspection Overview'!$B$8,$I18)),"Actual",IF(AND($F18&lt;&gt;"",$G18&lt;&gt;"",AF$5&gt;=$F18,AF$5&lt;=$G18),"■",""))))</f>
      </x:c>
      <x:c r="AG18" s="37">
        <f>IF($B18="","",IF(AG$5="","",IF(AND($H18&lt;&gt;"",AG$5&gt;=$H18,AG$5&lt;=IF($I18="",'Incoming Quality Inspection Overview'!$B$8,$I18)),"Actual",IF(AND($F18&lt;&gt;"",$G18&lt;&gt;"",AG$5&gt;=$F18,AG$5&lt;=$G18),"■",""))))</f>
      </x:c>
      <x:c r="AH18" s="37">
        <f>IF($B18="","",IF(AH$5="","",IF(AND($H18&lt;&gt;"",AH$5&gt;=$H18,AH$5&lt;=IF($I18="",'Incoming Quality Inspection Overview'!$B$8,$I18)),"Actual",IF(AND($F18&lt;&gt;"",$G18&lt;&gt;"",AH$5&gt;=$F18,AH$5&lt;=$G18),"■",""))))</f>
      </x:c>
      <x:c r="AI18" s="37">
        <f>IF($B18="","",IF(AI$5="","",IF(AND($H18&lt;&gt;"",AI$5&gt;=$H18,AI$5&lt;=IF($I18="",'Incoming Quality Inspection Overview'!$B$8,$I18)),"Actual",IF(AND($F18&lt;&gt;"",$G18&lt;&gt;"",AI$5&gt;=$F18,AI$5&lt;=$G18),"■",""))))</f>
      </x:c>
      <x:c r="AJ18" s="37">
        <f>IF($B18="","",IF(AJ$5="","",IF(AND($H18&lt;&gt;"",AJ$5&gt;=$H18,AJ$5&lt;=IF($I18="",'Incoming Quality Inspection Overview'!$B$8,$I18)),"Actual",IF(AND($F18&lt;&gt;"",$G18&lt;&gt;"",AJ$5&gt;=$F18,AJ$5&lt;=$G18),"■",""))))</f>
      </x:c>
      <x:c r="AK18" s="37">
        <f>IF($B18="","",IF(AK$5="","",IF(AND($H18&lt;&gt;"",AK$5&gt;=$H18,AK$5&lt;=IF($I18="",'Incoming Quality Inspection Overview'!$B$8,$I18)),"Actual",IF(AND($F18&lt;&gt;"",$G18&lt;&gt;"",AK$5&gt;=$F18,AK$5&lt;=$G18),"■",""))))</f>
      </x:c>
      <x:c r="AL18" s="37">
        <f>IF($B18="","",IF(AL$5="","",IF(AND($H18&lt;&gt;"",AL$5&gt;=$H18,AL$5&lt;=IF($I18="",'Incoming Quality Inspection Overview'!$B$8,$I18)),"Actual",IF(AND($F18&lt;&gt;"",$G18&lt;&gt;"",AL$5&gt;=$F18,AL$5&lt;=$G18),"■",""))))</f>
      </x:c>
      <x:c r="AM18" s="37">
        <f>IF($B18="","",IF(AM$5="","",IF(AND($H18&lt;&gt;"",AM$5&gt;=$H18,AM$5&lt;=IF($I18="",'Incoming Quality Inspection Overview'!$B$8,$I18)),"Actual",IF(AND($F18&lt;&gt;"",$G18&lt;&gt;"",AM$5&gt;=$F18,AM$5&lt;=$G18),"■",""))))</f>
      </x:c>
      <x:c r="AN18" s="37">
        <f>IF($B18="","",IF(AN$5="","",IF(AND($H18&lt;&gt;"",AN$5&gt;=$H18,AN$5&lt;=IF($I18="",'Incoming Quality Inspection Overview'!$B$8,$I18)),"Actual",IF(AND($F18&lt;&gt;"",$G18&lt;&gt;"",AN$5&gt;=$F18,AN$5&lt;=$G18),"■",""))))</f>
      </x:c>
      <x:c r="AO18" s="37">
        <f>IF($B18="","",IF(AO$5="","",IF(AND($H18&lt;&gt;"",AO$5&gt;=$H18,AO$5&lt;=IF($I18="",'Incoming Quality Inspection Overview'!$B$8,$I18)),"Actual",IF(AND($F18&lt;&gt;"",$G18&lt;&gt;"",AO$5&gt;=$F18,AO$5&lt;=$G18),"■",""))))</f>
      </x:c>
    </x:row>
    <x:row r="19" ht="20" customHeight="1">
      <x:c r="A19" s="32">
        <f>IF('Incoming Quality Inspection Overview'!C18="","",'Incoming Quality Inspection Overview'!A18)</f>
        <x:v>13</x:v>
      </x:c>
      <x:c r="B19" s="33" t="str">
        <f>IF('Incoming Quality Inspection Overview'!C18="","",'Incoming Quality Inspection Overview'!C18)</f>
        <x:v>Light-gauge framing</x:v>
      </x:c>
      <x:c r="C19" s="33" t="str">
        <f>IF('Incoming Quality Inspection Overview'!C18="","",'Incoming Quality Inspection Overview'!D18)</f>
        <x:v>Interior Service</x:v>
      </x:c>
      <x:c r="D19" s="32" t="str">
        <f>IF('Incoming Quality Inspection Overview'!C18="","",'Incoming Quality Inspection Overview'!M18)</f>
        <x:v>Not Started</x:v>
      </x:c>
      <x:c r="E19" s="34">
        <f>IF('Incoming Quality Inspection Overview'!C18="","",'Incoming Quality Inspection Overview'!E18)</f>
        <x:v>6</x:v>
      </x:c>
      <x:c r="F19" s="56">
        <f>IF('Incoming Quality Inspection Overview'!C18="","",'Incoming Quality Inspection Overview'!F18)</f>
        <x:v>46159</x:v>
      </x:c>
      <x:c r="G19" s="56">
        <f>IF('Incoming Quality Inspection Overview'!C18="","",'Incoming Quality Inspection Overview'!G18)</f>
        <x:v>46163</x:v>
      </x:c>
      <x:c r="H19" s="56">
        <f>IF('Incoming Quality Inspection Overview'!C18="","",IF('Incoming Quality Inspection Overview'!I18="","",'Incoming Quality Inspection Overview'!I18))</f>
      </x:c>
      <x:c r="I19" s="56">
        <f>IF('Incoming Quality Inspection Overview'!C18="","",IF('Incoming Quality Inspection Overview'!J18="","",'Incoming Quality Inspection Overview'!J18))</f>
      </x:c>
      <x:c r="J19" s="36">
        <f>IF('Incoming Quality Inspection Overview'!C18="","",'Incoming Quality Inspection Overview'!L18)</f>
        <x:v>0</x:v>
      </x:c>
      <x:c r="K19" s="37">
        <f>IF($B19="","",IF(K$5="","",IF(AND($H19&lt;&gt;"",K$5&gt;=$H19,K$5&lt;=IF($I19="",'Incoming Quality Inspection Overview'!$B$8,$I19)),"Actual",IF(AND($F19&lt;&gt;"",$G19&lt;&gt;"",K$5&gt;=$F19,K$5&lt;=$G19),"■",""))))</f>
      </x:c>
      <x:c r="L19" s="37">
        <f>IF($B19="","",IF(L$5="","",IF(AND($H19&lt;&gt;"",L$5&gt;=$H19,L$5&lt;=IF($I19="",'Incoming Quality Inspection Overview'!$B$8,$I19)),"Actual",IF(AND($F19&lt;&gt;"",$G19&lt;&gt;"",L$5&gt;=$F19,L$5&lt;=$G19),"■",""))))</f>
      </x:c>
      <x:c r="M19" s="37">
        <f>IF($B19="","",IF(M$5="","",IF(AND($H19&lt;&gt;"",M$5&gt;=$H19,M$5&lt;=IF($I19="",'Incoming Quality Inspection Overview'!$B$8,$I19)),"Actual",IF(AND($F19&lt;&gt;"",$G19&lt;&gt;"",M$5&gt;=$F19,M$5&lt;=$G19),"■",""))))</f>
      </x:c>
      <x:c r="N19" s="37">
        <f>IF($B19="","",IF(N$5="","",IF(AND($H19&lt;&gt;"",N$5&gt;=$H19,N$5&lt;=IF($I19="",'Incoming Quality Inspection Overview'!$B$8,$I19)),"Actual",IF(AND($F19&lt;&gt;"",$G19&lt;&gt;"",N$5&gt;=$F19,N$5&lt;=$G19),"■",""))))</f>
      </x:c>
      <x:c r="O19" s="37">
        <f>IF($B19="","",IF(O$5="","",IF(AND($H19&lt;&gt;"",O$5&gt;=$H19,O$5&lt;=IF($I19="",'Incoming Quality Inspection Overview'!$B$8,$I19)),"Actual",IF(AND($F19&lt;&gt;"",$G19&lt;&gt;"",O$5&gt;=$F19,O$5&lt;=$G19),"■",""))))</f>
      </x:c>
      <x:c r="P19" s="37">
        <f>IF($B19="","",IF(P$5="","",IF(AND($H19&lt;&gt;"",P$5&gt;=$H19,P$5&lt;=IF($I19="",'Incoming Quality Inspection Overview'!$B$8,$I19)),"Actual",IF(AND($F19&lt;&gt;"",$G19&lt;&gt;"",P$5&gt;=$F19,P$5&lt;=$G19),"■",""))))</f>
      </x:c>
      <x:c r="Q19" s="37">
        <f>IF($B19="","",IF(Q$5="","",IF(AND($H19&lt;&gt;"",Q$5&gt;=$H19,Q$5&lt;=IF($I19="",'Incoming Quality Inspection Overview'!$B$8,$I19)),"Actual",IF(AND($F19&lt;&gt;"",$G19&lt;&gt;"",Q$5&gt;=$F19,Q$5&lt;=$G19),"■",""))))</f>
      </x:c>
      <x:c r="R19" s="37">
        <f>IF($B19="","",IF(R$5="","",IF(AND($H19&lt;&gt;"",R$5&gt;=$H19,R$5&lt;=IF($I19="",'Incoming Quality Inspection Overview'!$B$8,$I19)),"Actual",IF(AND($F19&lt;&gt;"",$G19&lt;&gt;"",R$5&gt;=$F19,R$5&lt;=$G19),"■",""))))</f>
      </x:c>
      <x:c r="S19" s="37">
        <f>IF($B19="","",IF(S$5="","",IF(AND($H19&lt;&gt;"",S$5&gt;=$H19,S$5&lt;=IF($I19="",'Incoming Quality Inspection Overview'!$B$8,$I19)),"Actual",IF(AND($F19&lt;&gt;"",$G19&lt;&gt;"",S$5&gt;=$F19,S$5&lt;=$G19),"■",""))))</f>
      </x:c>
      <x:c r="T19" s="37">
        <f>IF($B19="","",IF(T$5="","",IF(AND($H19&lt;&gt;"",T$5&gt;=$H19,T$5&lt;=IF($I19="",'Incoming Quality Inspection Overview'!$B$8,$I19)),"Actual",IF(AND($F19&lt;&gt;"",$G19&lt;&gt;"",T$5&gt;=$F19,T$5&lt;=$G19),"■",""))))</f>
      </x:c>
      <x:c r="U19" s="37">
        <f>IF($B19="","",IF(U$5="","",IF(AND($H19&lt;&gt;"",U$5&gt;=$H19,U$5&lt;=IF($I19="",'Incoming Quality Inspection Overview'!$B$8,$I19)),"Actual",IF(AND($F19&lt;&gt;"",$G19&lt;&gt;"",U$5&gt;=$F19,U$5&lt;=$G19),"■",""))))</f>
      </x:c>
      <x:c r="V19" s="37">
        <f>IF($B19="","",IF(V$5="","",IF(AND($H19&lt;&gt;"",V$5&gt;=$H19,V$5&lt;=IF($I19="",'Incoming Quality Inspection Overview'!$B$8,$I19)),"Actual",IF(AND($F19&lt;&gt;"",$G19&lt;&gt;"",V$5&gt;=$F19,V$5&lt;=$G19),"■",""))))</f>
      </x:c>
      <x:c r="W19" s="37">
        <f>IF($B19="","",IF(W$5="","",IF(AND($H19&lt;&gt;"",W$5&gt;=$H19,W$5&lt;=IF($I19="",'Incoming Quality Inspection Overview'!$B$8,$I19)),"Actual",IF(AND($F19&lt;&gt;"",$G19&lt;&gt;"",W$5&gt;=$F19,W$5&lt;=$G19),"■",""))))</f>
      </x:c>
      <x:c r="X19" s="37">
        <f>IF($B19="","",IF(X$5="","",IF(AND($H19&lt;&gt;"",X$5&gt;=$H19,X$5&lt;=IF($I19="",'Incoming Quality Inspection Overview'!$B$8,$I19)),"Actual",IF(AND($F19&lt;&gt;"",$G19&lt;&gt;"",X$5&gt;=$F19,X$5&lt;=$G19),"■",""))))</f>
      </x:c>
      <x:c r="Y19" s="37">
        <f>IF($B19="","",IF(Y$5="","",IF(AND($H19&lt;&gt;"",Y$5&gt;=$H19,Y$5&lt;=IF($I19="",'Incoming Quality Inspection Overview'!$B$8,$I19)),"Actual",IF(AND($F19&lt;&gt;"",$G19&lt;&gt;"",Y$5&gt;=$F19,Y$5&lt;=$G19),"■",""))))</f>
      </x:c>
      <x:c r="Z19" s="37">
        <f>IF($B19="","",IF(Z$5="","",IF(AND($H19&lt;&gt;"",Z$5&gt;=$H19,Z$5&lt;=IF($I19="",'Incoming Quality Inspection Overview'!$B$8,$I19)),"Actual",IF(AND($F19&lt;&gt;"",$G19&lt;&gt;"",Z$5&gt;=$F19,Z$5&lt;=$G19),"■",""))))</f>
      </x:c>
      <x:c r="AA19" s="37">
        <f>IF($B19="","",IF(AA$5="","",IF(AND($H19&lt;&gt;"",AA$5&gt;=$H19,AA$5&lt;=IF($I19="",'Incoming Quality Inspection Overview'!$B$8,$I19)),"Actual",IF(AND($F19&lt;&gt;"",$G19&lt;&gt;"",AA$5&gt;=$F19,AA$5&lt;=$G19),"■",""))))</f>
      </x:c>
      <x:c r="AB19" s="37">
        <f>IF($B19="","",IF(AB$5="","",IF(AND($H19&lt;&gt;"",AB$5&gt;=$H19,AB$5&lt;=IF($I19="",'Incoming Quality Inspection Overview'!$B$8,$I19)),"Actual",IF(AND($F19&lt;&gt;"",$G19&lt;&gt;"",AB$5&gt;=$F19,AB$5&lt;=$G19),"■",""))))</f>
      </x:c>
      <x:c r="AC19" s="37">
        <f>IF($B19="","",IF(AC$5="","",IF(AND($H19&lt;&gt;"",AC$5&gt;=$H19,AC$5&lt;=IF($I19="",'Incoming Quality Inspection Overview'!$B$8,$I19)),"Actual",IF(AND($F19&lt;&gt;"",$G19&lt;&gt;"",AC$5&gt;=$F19,AC$5&lt;=$G19),"■",""))))</f>
      </x:c>
      <x:c r="AD19" s="37">
        <f>IF($B19="","",IF(AD$5="","",IF(AND($H19&lt;&gt;"",AD$5&gt;=$H19,AD$5&lt;=IF($I19="",'Incoming Quality Inspection Overview'!$B$8,$I19)),"Actual",IF(AND($F19&lt;&gt;"",$G19&lt;&gt;"",AD$5&gt;=$F19,AD$5&lt;=$G19),"■",""))))</f>
      </x:c>
      <x:c r="AE19" s="37">
        <f>IF($B19="","",IF(AE$5="","",IF(AND($H19&lt;&gt;"",AE$5&gt;=$H19,AE$5&lt;=IF($I19="",'Incoming Quality Inspection Overview'!$B$8,$I19)),"Actual",IF(AND($F19&lt;&gt;"",$G19&lt;&gt;"",AE$5&gt;=$F19,AE$5&lt;=$G19),"■",""))))</f>
      </x:c>
      <x:c r="AF19" s="37">
        <f>IF($B19="","",IF(AF$5="","",IF(AND($H19&lt;&gt;"",AF$5&gt;=$H19,AF$5&lt;=IF($I19="",'Incoming Quality Inspection Overview'!$B$8,$I19)),"Actual",IF(AND($F19&lt;&gt;"",$G19&lt;&gt;"",AF$5&gt;=$F19,AF$5&lt;=$G19),"■",""))))</f>
      </x:c>
      <x:c r="AG19" s="37">
        <f>IF($B19="","",IF(AG$5="","",IF(AND($H19&lt;&gt;"",AG$5&gt;=$H19,AG$5&lt;=IF($I19="",'Incoming Quality Inspection Overview'!$B$8,$I19)),"Actual",IF(AND($F19&lt;&gt;"",$G19&lt;&gt;"",AG$5&gt;=$F19,AG$5&lt;=$G19),"■",""))))</f>
      </x:c>
      <x:c r="AH19" s="37">
        <f>IF($B19="","",IF(AH$5="","",IF(AND($H19&lt;&gt;"",AH$5&gt;=$H19,AH$5&lt;=IF($I19="",'Incoming Quality Inspection Overview'!$B$8,$I19)),"Actual",IF(AND($F19&lt;&gt;"",$G19&lt;&gt;"",AH$5&gt;=$F19,AH$5&lt;=$G19),"■",""))))</f>
      </x:c>
      <x:c r="AI19" s="37">
        <f>IF($B19="","",IF(AI$5="","",IF(AND($H19&lt;&gt;"",AI$5&gt;=$H19,AI$5&lt;=IF($I19="",'Incoming Quality Inspection Overview'!$B$8,$I19)),"Actual",IF(AND($F19&lt;&gt;"",$G19&lt;&gt;"",AI$5&gt;=$F19,AI$5&lt;=$G19),"■",""))))</f>
      </x:c>
      <x:c r="AJ19" s="37">
        <f>IF($B19="","",IF(AJ$5="","",IF(AND($H19&lt;&gt;"",AJ$5&gt;=$H19,AJ$5&lt;=IF($I19="",'Incoming Quality Inspection Overview'!$B$8,$I19)),"Actual",IF(AND($F19&lt;&gt;"",$G19&lt;&gt;"",AJ$5&gt;=$F19,AJ$5&lt;=$G19),"■",""))))</f>
      </x:c>
      <x:c r="AK19" s="37">
        <f>IF($B19="","",IF(AK$5="","",IF(AND($H19&lt;&gt;"",AK$5&gt;=$H19,AK$5&lt;=IF($I19="",'Incoming Quality Inspection Overview'!$B$8,$I19)),"Actual",IF(AND($F19&lt;&gt;"",$G19&lt;&gt;"",AK$5&gt;=$F19,AK$5&lt;=$G19),"■",""))))</f>
      </x:c>
      <x:c r="AL19" s="37">
        <f>IF($B19="","",IF(AL$5="","",IF(AND($H19&lt;&gt;"",AL$5&gt;=$H19,AL$5&lt;=IF($I19="",'Incoming Quality Inspection Overview'!$B$8,$I19)),"Actual",IF(AND($F19&lt;&gt;"",$G19&lt;&gt;"",AL$5&gt;=$F19,AL$5&lt;=$G19),"■",""))))</f>
      </x:c>
      <x:c r="AM19" s="37">
        <f>IF($B19="","",IF(AM$5="","",IF(AND($H19&lt;&gt;"",AM$5&gt;=$H19,AM$5&lt;=IF($I19="",'Incoming Quality Inspection Overview'!$B$8,$I19)),"Actual",IF(AND($F19&lt;&gt;"",$G19&lt;&gt;"",AM$5&gt;=$F19,AM$5&lt;=$G19),"■",""))))</f>
      </x:c>
      <x:c r="AN19" s="37">
        <f>IF($B19="","",IF(AN$5="","",IF(AND($H19&lt;&gt;"",AN$5&gt;=$H19,AN$5&lt;=IF($I19="",'Incoming Quality Inspection Overview'!$B$8,$I19)),"Actual",IF(AND($F19&lt;&gt;"",$G19&lt;&gt;"",AN$5&gt;=$F19,AN$5&lt;=$G19),"■",""))))</f>
      </x:c>
      <x:c r="AO19" s="37">
        <f>IF($B19="","",IF(AO$5="","",IF(AND($H19&lt;&gt;"",AO$5&gt;=$H19,AO$5&lt;=IF($I19="",'Incoming Quality Inspection Overview'!$B$8,$I19)),"Actual",IF(AND($F19&lt;&gt;"",$G19&lt;&gt;"",AO$5&gt;=$F19,AO$5&lt;=$G19),"■",""))))</f>
      </x:c>
    </x:row>
    <x:row r="20" ht="20" customHeight="1">
      <x:c r="A20" s="32">
        <f>IF('Incoming Quality Inspection Overview'!C19="","",'Incoming Quality Inspection Overview'!A19)</f>
        <x:v>14</x:v>
      </x:c>
      <x:c r="B20" s="33" t="str">
        <f>IF('Incoming Quality Inspection Overview'!C19="","",'Incoming Quality Inspection Overview'!C19)</f>
        <x:v>PB board installation</x:v>
      </x:c>
      <x:c r="C20" s="33" t="str">
        <f>IF('Incoming Quality Inspection Overview'!C19="","",'Incoming Quality Inspection Overview'!D19)</f>
        <x:v>Interior Service</x:v>
      </x:c>
      <x:c r="D20" s="32" t="str">
        <f>IF('Incoming Quality Inspection Overview'!C19="","",'Incoming Quality Inspection Overview'!M19)</f>
        <x:v>Not Started</x:v>
      </x:c>
      <x:c r="E20" s="34">
        <f>IF('Incoming Quality Inspection Overview'!C19="","",'Incoming Quality Inspection Overview'!E19)</f>
        <x:v>7</x:v>
      </x:c>
      <x:c r="F20" s="56">
        <f>IF('Incoming Quality Inspection Overview'!C19="","",'Incoming Quality Inspection Overview'!F19)</f>
        <x:v>46164</x:v>
      </x:c>
      <x:c r="G20" s="56">
        <f>IF('Incoming Quality Inspection Overview'!C19="","",'Incoming Quality Inspection Overview'!G19)</f>
        <x:v>46169</x:v>
      </x:c>
      <x:c r="H20" s="56">
        <f>IF('Incoming Quality Inspection Overview'!C19="","",IF('Incoming Quality Inspection Overview'!I19="","",'Incoming Quality Inspection Overview'!I19))</f>
      </x:c>
      <x:c r="I20" s="56">
        <f>IF('Incoming Quality Inspection Overview'!C19="","",IF('Incoming Quality Inspection Overview'!J19="","",'Incoming Quality Inspection Overview'!J19))</f>
      </x:c>
      <x:c r="J20" s="36">
        <f>IF('Incoming Quality Inspection Overview'!C19="","",'Incoming Quality Inspection Overview'!L19)</f>
        <x:v>0</x:v>
      </x:c>
      <x:c r="K20" s="37">
        <f>IF($B20="","",IF(K$5="","",IF(AND($H20&lt;&gt;"",K$5&gt;=$H20,K$5&lt;=IF($I20="",'Incoming Quality Inspection Overview'!$B$8,$I20)),"Actual",IF(AND($F20&lt;&gt;"",$G20&lt;&gt;"",K$5&gt;=$F20,K$5&lt;=$G20),"■",""))))</f>
      </x:c>
      <x:c r="L20" s="37">
        <f>IF($B20="","",IF(L$5="","",IF(AND($H20&lt;&gt;"",L$5&gt;=$H20,L$5&lt;=IF($I20="",'Incoming Quality Inspection Overview'!$B$8,$I20)),"Actual",IF(AND($F20&lt;&gt;"",$G20&lt;&gt;"",L$5&gt;=$F20,L$5&lt;=$G20),"■",""))))</f>
      </x:c>
      <x:c r="M20" s="37">
        <f>IF($B20="","",IF(M$5="","",IF(AND($H20&lt;&gt;"",M$5&gt;=$H20,M$5&lt;=IF($I20="",'Incoming Quality Inspection Overview'!$B$8,$I20)),"Actual",IF(AND($F20&lt;&gt;"",$G20&lt;&gt;"",M$5&gt;=$F20,M$5&lt;=$G20),"■",""))))</f>
      </x:c>
      <x:c r="N20" s="37">
        <f>IF($B20="","",IF(N$5="","",IF(AND($H20&lt;&gt;"",N$5&gt;=$H20,N$5&lt;=IF($I20="",'Incoming Quality Inspection Overview'!$B$8,$I20)),"Actual",IF(AND($F20&lt;&gt;"",$G20&lt;&gt;"",N$5&gt;=$F20,N$5&lt;=$G20),"■",""))))</f>
      </x:c>
      <x:c r="O20" s="37">
        <f>IF($B20="","",IF(O$5="","",IF(AND($H20&lt;&gt;"",O$5&gt;=$H20,O$5&lt;=IF($I20="",'Incoming Quality Inspection Overview'!$B$8,$I20)),"Actual",IF(AND($F20&lt;&gt;"",$G20&lt;&gt;"",O$5&gt;=$F20,O$5&lt;=$G20),"■",""))))</f>
      </x:c>
      <x:c r="P20" s="37">
        <f>IF($B20="","",IF(P$5="","",IF(AND($H20&lt;&gt;"",P$5&gt;=$H20,P$5&lt;=IF($I20="",'Incoming Quality Inspection Overview'!$B$8,$I20)),"Actual",IF(AND($F20&lt;&gt;"",$G20&lt;&gt;"",P$5&gt;=$F20,P$5&lt;=$G20),"■",""))))</f>
      </x:c>
      <x:c r="Q20" s="37">
        <f>IF($B20="","",IF(Q$5="","",IF(AND($H20&lt;&gt;"",Q$5&gt;=$H20,Q$5&lt;=IF($I20="",'Incoming Quality Inspection Overview'!$B$8,$I20)),"Actual",IF(AND($F20&lt;&gt;"",$G20&lt;&gt;"",Q$5&gt;=$F20,Q$5&lt;=$G20),"■",""))))</f>
      </x:c>
      <x:c r="R20" s="37">
        <f>IF($B20="","",IF(R$5="","",IF(AND($H20&lt;&gt;"",R$5&gt;=$H20,R$5&lt;=IF($I20="",'Incoming Quality Inspection Overview'!$B$8,$I20)),"Actual",IF(AND($F20&lt;&gt;"",$G20&lt;&gt;"",R$5&gt;=$F20,R$5&lt;=$G20),"■",""))))</f>
      </x:c>
      <x:c r="S20" s="37">
        <f>IF($B20="","",IF(S$5="","",IF(AND($H20&lt;&gt;"",S$5&gt;=$H20,S$5&lt;=IF($I20="",'Incoming Quality Inspection Overview'!$B$8,$I20)),"Actual",IF(AND($F20&lt;&gt;"",$G20&lt;&gt;"",S$5&gt;=$F20,S$5&lt;=$G20),"■",""))))</f>
      </x:c>
      <x:c r="T20" s="37">
        <f>IF($B20="","",IF(T$5="","",IF(AND($H20&lt;&gt;"",T$5&gt;=$H20,T$5&lt;=IF($I20="",'Incoming Quality Inspection Overview'!$B$8,$I20)),"Actual",IF(AND($F20&lt;&gt;"",$G20&lt;&gt;"",T$5&gt;=$F20,T$5&lt;=$G20),"■",""))))</f>
      </x:c>
      <x:c r="U20" s="37">
        <f>IF($B20="","",IF(U$5="","",IF(AND($H20&lt;&gt;"",U$5&gt;=$H20,U$5&lt;=IF($I20="",'Incoming Quality Inspection Overview'!$B$8,$I20)),"Actual",IF(AND($F20&lt;&gt;"",$G20&lt;&gt;"",U$5&gt;=$F20,U$5&lt;=$G20),"■",""))))</f>
      </x:c>
      <x:c r="V20" s="37">
        <f>IF($B20="","",IF(V$5="","",IF(AND($H20&lt;&gt;"",V$5&gt;=$H20,V$5&lt;=IF($I20="",'Incoming Quality Inspection Overview'!$B$8,$I20)),"Actual",IF(AND($F20&lt;&gt;"",$G20&lt;&gt;"",V$5&gt;=$F20,V$5&lt;=$G20),"■",""))))</f>
      </x:c>
      <x:c r="W20" s="37">
        <f>IF($B20="","",IF(W$5="","",IF(AND($H20&lt;&gt;"",W$5&gt;=$H20,W$5&lt;=IF($I20="",'Incoming Quality Inspection Overview'!$B$8,$I20)),"Actual",IF(AND($F20&lt;&gt;"",$G20&lt;&gt;"",W$5&gt;=$F20,W$5&lt;=$G20),"■",""))))</f>
      </x:c>
      <x:c r="X20" s="37">
        <f>IF($B20="","",IF(X$5="","",IF(AND($H20&lt;&gt;"",X$5&gt;=$H20,X$5&lt;=IF($I20="",'Incoming Quality Inspection Overview'!$B$8,$I20)),"Actual",IF(AND($F20&lt;&gt;"",$G20&lt;&gt;"",X$5&gt;=$F20,X$5&lt;=$G20),"■",""))))</f>
      </x:c>
      <x:c r="Y20" s="37">
        <f>IF($B20="","",IF(Y$5="","",IF(AND($H20&lt;&gt;"",Y$5&gt;=$H20,Y$5&lt;=IF($I20="",'Incoming Quality Inspection Overview'!$B$8,$I20)),"Actual",IF(AND($F20&lt;&gt;"",$G20&lt;&gt;"",Y$5&gt;=$F20,Y$5&lt;=$G20),"■",""))))</f>
      </x:c>
      <x:c r="Z20" s="37">
        <f>IF($B20="","",IF(Z$5="","",IF(AND($H20&lt;&gt;"",Z$5&gt;=$H20,Z$5&lt;=IF($I20="",'Incoming Quality Inspection Overview'!$B$8,$I20)),"Actual",IF(AND($F20&lt;&gt;"",$G20&lt;&gt;"",Z$5&gt;=$F20,Z$5&lt;=$G20),"■",""))))</f>
      </x:c>
      <x:c r="AA20" s="37">
        <f>IF($B20="","",IF(AA$5="","",IF(AND($H20&lt;&gt;"",AA$5&gt;=$H20,AA$5&lt;=IF($I20="",'Incoming Quality Inspection Overview'!$B$8,$I20)),"Actual",IF(AND($F20&lt;&gt;"",$G20&lt;&gt;"",AA$5&gt;=$F20,AA$5&lt;=$G20),"■",""))))</f>
      </x:c>
      <x:c r="AB20" s="37">
        <f>IF($B20="","",IF(AB$5="","",IF(AND($H20&lt;&gt;"",AB$5&gt;=$H20,AB$5&lt;=IF($I20="",'Incoming Quality Inspection Overview'!$B$8,$I20)),"Actual",IF(AND($F20&lt;&gt;"",$G20&lt;&gt;"",AB$5&gt;=$F20,AB$5&lt;=$G20),"■",""))))</f>
      </x:c>
      <x:c r="AC20" s="37">
        <f>IF($B20="","",IF(AC$5="","",IF(AND($H20&lt;&gt;"",AC$5&gt;=$H20,AC$5&lt;=IF($I20="",'Incoming Quality Inspection Overview'!$B$8,$I20)),"Actual",IF(AND($F20&lt;&gt;"",$G20&lt;&gt;"",AC$5&gt;=$F20,AC$5&lt;=$G20),"■",""))))</f>
      </x:c>
      <x:c r="AD20" s="37">
        <f>IF($B20="","",IF(AD$5="","",IF(AND($H20&lt;&gt;"",AD$5&gt;=$H20,AD$5&lt;=IF($I20="",'Incoming Quality Inspection Overview'!$B$8,$I20)),"Actual",IF(AND($F20&lt;&gt;"",$G20&lt;&gt;"",AD$5&gt;=$F20,AD$5&lt;=$G20),"■",""))))</f>
      </x:c>
      <x:c r="AE20" s="37">
        <f>IF($B20="","",IF(AE$5="","",IF(AND($H20&lt;&gt;"",AE$5&gt;=$H20,AE$5&lt;=IF($I20="",'Incoming Quality Inspection Overview'!$B$8,$I20)),"Actual",IF(AND($F20&lt;&gt;"",$G20&lt;&gt;"",AE$5&gt;=$F20,AE$5&lt;=$G20),"■",""))))</f>
      </x:c>
      <x:c r="AF20" s="37">
        <f>IF($B20="","",IF(AF$5="","",IF(AND($H20&lt;&gt;"",AF$5&gt;=$H20,AF$5&lt;=IF($I20="",'Incoming Quality Inspection Overview'!$B$8,$I20)),"Actual",IF(AND($F20&lt;&gt;"",$G20&lt;&gt;"",AF$5&gt;=$F20,AF$5&lt;=$G20),"■",""))))</f>
      </x:c>
      <x:c r="AG20" s="37">
        <f>IF($B20="","",IF(AG$5="","",IF(AND($H20&lt;&gt;"",AG$5&gt;=$H20,AG$5&lt;=IF($I20="",'Incoming Quality Inspection Overview'!$B$8,$I20)),"Actual",IF(AND($F20&lt;&gt;"",$G20&lt;&gt;"",AG$5&gt;=$F20,AG$5&lt;=$G20),"■",""))))</f>
      </x:c>
      <x:c r="AH20" s="37">
        <f>IF($B20="","",IF(AH$5="","",IF(AND($H20&lt;&gt;"",AH$5&gt;=$H20,AH$5&lt;=IF($I20="",'Incoming Quality Inspection Overview'!$B$8,$I20)),"Actual",IF(AND($F20&lt;&gt;"",$G20&lt;&gt;"",AH$5&gt;=$F20,AH$5&lt;=$G20),"■",""))))</f>
      </x:c>
      <x:c r="AI20" s="37">
        <f>IF($B20="","",IF(AI$5="","",IF(AND($H20&lt;&gt;"",AI$5&gt;=$H20,AI$5&lt;=IF($I20="",'Incoming Quality Inspection Overview'!$B$8,$I20)),"Actual",IF(AND($F20&lt;&gt;"",$G20&lt;&gt;"",AI$5&gt;=$F20,AI$5&lt;=$G20),"■",""))))</f>
      </x:c>
      <x:c r="AJ20" s="37">
        <f>IF($B20="","",IF(AJ$5="","",IF(AND($H20&lt;&gt;"",AJ$5&gt;=$H20,AJ$5&lt;=IF($I20="",'Incoming Quality Inspection Overview'!$B$8,$I20)),"Actual",IF(AND($F20&lt;&gt;"",$G20&lt;&gt;"",AJ$5&gt;=$F20,AJ$5&lt;=$G20),"■",""))))</f>
      </x:c>
      <x:c r="AK20" s="37">
        <f>IF($B20="","",IF(AK$5="","",IF(AND($H20&lt;&gt;"",AK$5&gt;=$H20,AK$5&lt;=IF($I20="",'Incoming Quality Inspection Overview'!$B$8,$I20)),"Actual",IF(AND($F20&lt;&gt;"",$G20&lt;&gt;"",AK$5&gt;=$F20,AK$5&lt;=$G20),"■",""))))</f>
      </x:c>
      <x:c r="AL20" s="37">
        <f>IF($B20="","",IF(AL$5="","",IF(AND($H20&lt;&gt;"",AL$5&gt;=$H20,AL$5&lt;=IF($I20="",'Incoming Quality Inspection Overview'!$B$8,$I20)),"Actual",IF(AND($F20&lt;&gt;"",$G20&lt;&gt;"",AL$5&gt;=$F20,AL$5&lt;=$G20),"■",""))))</f>
      </x:c>
      <x:c r="AM20" s="37">
        <f>IF($B20="","",IF(AM$5="","",IF(AND($H20&lt;&gt;"",AM$5&gt;=$H20,AM$5&lt;=IF($I20="",'Incoming Quality Inspection Overview'!$B$8,$I20)),"Actual",IF(AND($F20&lt;&gt;"",$G20&lt;&gt;"",AM$5&gt;=$F20,AM$5&lt;=$G20),"■",""))))</f>
      </x:c>
      <x:c r="AN20" s="37">
        <f>IF($B20="","",IF(AN$5="","",IF(AND($H20&lt;&gt;"",AN$5&gt;=$H20,AN$5&lt;=IF($I20="",'Incoming Quality Inspection Overview'!$B$8,$I20)),"Actual",IF(AND($F20&lt;&gt;"",$G20&lt;&gt;"",AN$5&gt;=$F20,AN$5&lt;=$G20),"■",""))))</f>
      </x:c>
      <x:c r="AO20" s="37">
        <f>IF($B20="","",IF(AO$5="","",IF(AND($H20&lt;&gt;"",AO$5&gt;=$H20,AO$5&lt;=IF($I20="",'Incoming Quality Inspection Overview'!$B$8,$I20)),"Actual",IF(AND($F20&lt;&gt;"",$G20&lt;&gt;"",AO$5&gt;=$F20,AO$5&lt;=$G20),"■",""))))</f>
      </x:c>
    </x:row>
    <x:row r="21" ht="20" customHeight="1">
      <x:c r="A21" s="32">
        <f>IF('Incoming Quality Inspection Overview'!C20="","",'Incoming Quality Inspection Overview'!A20)</f>
        <x:v>15</x:v>
      </x:c>
      <x:c r="B21" s="33" t="str">
        <f>IF('Incoming Quality Inspection Overview'!C20="","",'Incoming Quality Inspection Overview'!C20)</f>
        <x:v>Painting</x:v>
      </x:c>
      <x:c r="C21" s="33" t="str">
        <f>IF('Incoming Quality Inspection Overview'!C20="","",'Incoming Quality Inspection Overview'!D20)</f>
        <x:v>Chuo Painting</x:v>
      </x:c>
      <x:c r="D21" s="32" t="str">
        <f>IF('Incoming Quality Inspection Overview'!C20="","",'Incoming Quality Inspection Overview'!M20)</f>
        <x:v>Not Started</x:v>
      </x:c>
      <x:c r="E21" s="34">
        <f>IF('Incoming Quality Inspection Overview'!C20="","",'Incoming Quality Inspection Overview'!E20)</f>
        <x:v>4</x:v>
      </x:c>
      <x:c r="F21" s="56">
        <f>IF('Incoming Quality Inspection Overview'!C20="","",'Incoming Quality Inspection Overview'!F20)</f>
        <x:v>46170</x:v>
      </x:c>
      <x:c r="G21" s="56">
        <f>IF('Incoming Quality Inspection Overview'!C20="","",'Incoming Quality Inspection Overview'!G20)</f>
        <x:v>46173</x:v>
      </x:c>
      <x:c r="H21" s="56">
        <f>IF('Incoming Quality Inspection Overview'!C20="","",IF('Incoming Quality Inspection Overview'!I20="","",'Incoming Quality Inspection Overview'!I20))</f>
      </x:c>
      <x:c r="I21" s="56">
        <f>IF('Incoming Quality Inspection Overview'!C20="","",IF('Incoming Quality Inspection Overview'!J20="","",'Incoming Quality Inspection Overview'!J20))</f>
      </x:c>
      <x:c r="J21" s="36">
        <f>IF('Incoming Quality Inspection Overview'!C20="","",'Incoming Quality Inspection Overview'!L20)</f>
        <x:v>0</x:v>
      </x:c>
      <x:c r="K21" s="37">
        <f>IF($B21="","",IF(K$5="","",IF(AND($H21&lt;&gt;"",K$5&gt;=$H21,K$5&lt;=IF($I21="",'Incoming Quality Inspection Overview'!$B$8,$I21)),"Actual",IF(AND($F21&lt;&gt;"",$G21&lt;&gt;"",K$5&gt;=$F21,K$5&lt;=$G21),"■",""))))</f>
      </x:c>
      <x:c r="L21" s="37">
        <f>IF($B21="","",IF(L$5="","",IF(AND($H21&lt;&gt;"",L$5&gt;=$H21,L$5&lt;=IF($I21="",'Incoming Quality Inspection Overview'!$B$8,$I21)),"Actual",IF(AND($F21&lt;&gt;"",$G21&lt;&gt;"",L$5&gt;=$F21,L$5&lt;=$G21),"■",""))))</f>
      </x:c>
      <x:c r="M21" s="37">
        <f>IF($B21="","",IF(M$5="","",IF(AND($H21&lt;&gt;"",M$5&gt;=$H21,M$5&lt;=IF($I21="",'Incoming Quality Inspection Overview'!$B$8,$I21)),"Actual",IF(AND($F21&lt;&gt;"",$G21&lt;&gt;"",M$5&gt;=$F21,M$5&lt;=$G21),"■",""))))</f>
      </x:c>
      <x:c r="N21" s="37">
        <f>IF($B21="","",IF(N$5="","",IF(AND($H21&lt;&gt;"",N$5&gt;=$H21,N$5&lt;=IF($I21="",'Incoming Quality Inspection Overview'!$B$8,$I21)),"Actual",IF(AND($F21&lt;&gt;"",$G21&lt;&gt;"",N$5&gt;=$F21,N$5&lt;=$G21),"■",""))))</f>
      </x:c>
      <x:c r="O21" s="37">
        <f>IF($B21="","",IF(O$5="","",IF(AND($H21&lt;&gt;"",O$5&gt;=$H21,O$5&lt;=IF($I21="",'Incoming Quality Inspection Overview'!$B$8,$I21)),"Actual",IF(AND($F21&lt;&gt;"",$G21&lt;&gt;"",O$5&gt;=$F21,O$5&lt;=$G21),"■",""))))</f>
      </x:c>
      <x:c r="P21" s="37">
        <f>IF($B21="","",IF(P$5="","",IF(AND($H21&lt;&gt;"",P$5&gt;=$H21,P$5&lt;=IF($I21="",'Incoming Quality Inspection Overview'!$B$8,$I21)),"Actual",IF(AND($F21&lt;&gt;"",$G21&lt;&gt;"",P$5&gt;=$F21,P$5&lt;=$G21),"■",""))))</f>
      </x:c>
      <x:c r="Q21" s="37">
        <f>IF($B21="","",IF(Q$5="","",IF(AND($H21&lt;&gt;"",Q$5&gt;=$H21,Q$5&lt;=IF($I21="",'Incoming Quality Inspection Overview'!$B$8,$I21)),"Actual",IF(AND($F21&lt;&gt;"",$G21&lt;&gt;"",Q$5&gt;=$F21,Q$5&lt;=$G21),"■",""))))</f>
      </x:c>
      <x:c r="R21" s="37">
        <f>IF($B21="","",IF(R$5="","",IF(AND($H21&lt;&gt;"",R$5&gt;=$H21,R$5&lt;=IF($I21="",'Incoming Quality Inspection Overview'!$B$8,$I21)),"Actual",IF(AND($F21&lt;&gt;"",$G21&lt;&gt;"",R$5&gt;=$F21,R$5&lt;=$G21),"■",""))))</f>
      </x:c>
      <x:c r="S21" s="37">
        <f>IF($B21="","",IF(S$5="","",IF(AND($H21&lt;&gt;"",S$5&gt;=$H21,S$5&lt;=IF($I21="",'Incoming Quality Inspection Overview'!$B$8,$I21)),"Actual",IF(AND($F21&lt;&gt;"",$G21&lt;&gt;"",S$5&gt;=$F21,S$5&lt;=$G21),"■",""))))</f>
      </x:c>
      <x:c r="T21" s="37">
        <f>IF($B21="","",IF(T$5="","",IF(AND($H21&lt;&gt;"",T$5&gt;=$H21,T$5&lt;=IF($I21="",'Incoming Quality Inspection Overview'!$B$8,$I21)),"Actual",IF(AND($F21&lt;&gt;"",$G21&lt;&gt;"",T$5&gt;=$F21,T$5&lt;=$G21),"■",""))))</f>
      </x:c>
      <x:c r="U21" s="37">
        <f>IF($B21="","",IF(U$5="","",IF(AND($H21&lt;&gt;"",U$5&gt;=$H21,U$5&lt;=IF($I21="",'Incoming Quality Inspection Overview'!$B$8,$I21)),"Actual",IF(AND($F21&lt;&gt;"",$G21&lt;&gt;"",U$5&gt;=$F21,U$5&lt;=$G21),"■",""))))</f>
      </x:c>
      <x:c r="V21" s="37">
        <f>IF($B21="","",IF(V$5="","",IF(AND($H21&lt;&gt;"",V$5&gt;=$H21,V$5&lt;=IF($I21="",'Incoming Quality Inspection Overview'!$B$8,$I21)),"Actual",IF(AND($F21&lt;&gt;"",$G21&lt;&gt;"",V$5&gt;=$F21,V$5&lt;=$G21),"■",""))))</f>
      </x:c>
      <x:c r="W21" s="37">
        <f>IF($B21="","",IF(W$5="","",IF(AND($H21&lt;&gt;"",W$5&gt;=$H21,W$5&lt;=IF($I21="",'Incoming Quality Inspection Overview'!$B$8,$I21)),"Actual",IF(AND($F21&lt;&gt;"",$G21&lt;&gt;"",W$5&gt;=$F21,W$5&lt;=$G21),"■",""))))</f>
      </x:c>
      <x:c r="X21" s="37">
        <f>IF($B21="","",IF(X$5="","",IF(AND($H21&lt;&gt;"",X$5&gt;=$H21,X$5&lt;=IF($I21="",'Incoming Quality Inspection Overview'!$B$8,$I21)),"Actual",IF(AND($F21&lt;&gt;"",$G21&lt;&gt;"",X$5&gt;=$F21,X$5&lt;=$G21),"■",""))))</f>
      </x:c>
      <x:c r="Y21" s="37">
        <f>IF($B21="","",IF(Y$5="","",IF(AND($H21&lt;&gt;"",Y$5&gt;=$H21,Y$5&lt;=IF($I21="",'Incoming Quality Inspection Overview'!$B$8,$I21)),"Actual",IF(AND($F21&lt;&gt;"",$G21&lt;&gt;"",Y$5&gt;=$F21,Y$5&lt;=$G21),"■",""))))</f>
      </x:c>
      <x:c r="Z21" s="37">
        <f>IF($B21="","",IF(Z$5="","",IF(AND($H21&lt;&gt;"",Z$5&gt;=$H21,Z$5&lt;=IF($I21="",'Incoming Quality Inspection Overview'!$B$8,$I21)),"Actual",IF(AND($F21&lt;&gt;"",$G21&lt;&gt;"",Z$5&gt;=$F21,Z$5&lt;=$G21),"■",""))))</f>
      </x:c>
      <x:c r="AA21" s="37">
        <f>IF($B21="","",IF(AA$5="","",IF(AND($H21&lt;&gt;"",AA$5&gt;=$H21,AA$5&lt;=IF($I21="",'Incoming Quality Inspection Overview'!$B$8,$I21)),"Actual",IF(AND($F21&lt;&gt;"",$G21&lt;&gt;"",AA$5&gt;=$F21,AA$5&lt;=$G21),"■",""))))</f>
      </x:c>
      <x:c r="AB21" s="37">
        <f>IF($B21="","",IF(AB$5="","",IF(AND($H21&lt;&gt;"",AB$5&gt;=$H21,AB$5&lt;=IF($I21="",'Incoming Quality Inspection Overview'!$B$8,$I21)),"Actual",IF(AND($F21&lt;&gt;"",$G21&lt;&gt;"",AB$5&gt;=$F21,AB$5&lt;=$G21),"■",""))))</f>
      </x:c>
      <x:c r="AC21" s="37">
        <f>IF($B21="","",IF(AC$5="","",IF(AND($H21&lt;&gt;"",AC$5&gt;=$H21,AC$5&lt;=IF($I21="",'Incoming Quality Inspection Overview'!$B$8,$I21)),"Actual",IF(AND($F21&lt;&gt;"",$G21&lt;&gt;"",AC$5&gt;=$F21,AC$5&lt;=$G21),"■",""))))</f>
      </x:c>
      <x:c r="AD21" s="37">
        <f>IF($B21="","",IF(AD$5="","",IF(AND($H21&lt;&gt;"",AD$5&gt;=$H21,AD$5&lt;=IF($I21="",'Incoming Quality Inspection Overview'!$B$8,$I21)),"Actual",IF(AND($F21&lt;&gt;"",$G21&lt;&gt;"",AD$5&gt;=$F21,AD$5&lt;=$G21),"■",""))))</f>
      </x:c>
      <x:c r="AE21" s="37">
        <f>IF($B21="","",IF(AE$5="","",IF(AND($H21&lt;&gt;"",AE$5&gt;=$H21,AE$5&lt;=IF($I21="",'Incoming Quality Inspection Overview'!$B$8,$I21)),"Actual",IF(AND($F21&lt;&gt;"",$G21&lt;&gt;"",AE$5&gt;=$F21,AE$5&lt;=$G21),"■",""))))</f>
      </x:c>
      <x:c r="AF21" s="37">
        <f>IF($B21="","",IF(AF$5="","",IF(AND($H21&lt;&gt;"",AF$5&gt;=$H21,AF$5&lt;=IF($I21="",'Incoming Quality Inspection Overview'!$B$8,$I21)),"Actual",IF(AND($F21&lt;&gt;"",$G21&lt;&gt;"",AF$5&gt;=$F21,AF$5&lt;=$G21),"■",""))))</f>
      </x:c>
      <x:c r="AG21" s="37">
        <f>IF($B21="","",IF(AG$5="","",IF(AND($H21&lt;&gt;"",AG$5&gt;=$H21,AG$5&lt;=IF($I21="",'Incoming Quality Inspection Overview'!$B$8,$I21)),"Actual",IF(AND($F21&lt;&gt;"",$G21&lt;&gt;"",AG$5&gt;=$F21,AG$5&lt;=$G21),"■",""))))</f>
      </x:c>
      <x:c r="AH21" s="37">
        <f>IF($B21="","",IF(AH$5="","",IF(AND($H21&lt;&gt;"",AH$5&gt;=$H21,AH$5&lt;=IF($I21="",'Incoming Quality Inspection Overview'!$B$8,$I21)),"Actual",IF(AND($F21&lt;&gt;"",$G21&lt;&gt;"",AH$5&gt;=$F21,AH$5&lt;=$G21),"■",""))))</f>
      </x:c>
      <x:c r="AI21" s="37">
        <f>IF($B21="","",IF(AI$5="","",IF(AND($H21&lt;&gt;"",AI$5&gt;=$H21,AI$5&lt;=IF($I21="",'Incoming Quality Inspection Overview'!$B$8,$I21)),"Actual",IF(AND($F21&lt;&gt;"",$G21&lt;&gt;"",AI$5&gt;=$F21,AI$5&lt;=$G21),"■",""))))</f>
      </x:c>
      <x:c r="AJ21" s="37">
        <f>IF($B21="","",IF(AJ$5="","",IF(AND($H21&lt;&gt;"",AJ$5&gt;=$H21,AJ$5&lt;=IF($I21="",'Incoming Quality Inspection Overview'!$B$8,$I21)),"Actual",IF(AND($F21&lt;&gt;"",$G21&lt;&gt;"",AJ$5&gt;=$F21,AJ$5&lt;=$G21),"■",""))))</f>
      </x:c>
      <x:c r="AK21" s="37">
        <f>IF($B21="","",IF(AK$5="","",IF(AND($H21&lt;&gt;"",AK$5&gt;=$H21,AK$5&lt;=IF($I21="",'Incoming Quality Inspection Overview'!$B$8,$I21)),"Actual",IF(AND($F21&lt;&gt;"",$G21&lt;&gt;"",AK$5&gt;=$F21,AK$5&lt;=$G21),"■",""))))</f>
      </x:c>
      <x:c r="AL21" s="37">
        <f>IF($B21="","",IF(AL$5="","",IF(AND($H21&lt;&gt;"",AL$5&gt;=$H21,AL$5&lt;=IF($I21="",'Incoming Quality Inspection Overview'!$B$8,$I21)),"Actual",IF(AND($F21&lt;&gt;"",$G21&lt;&gt;"",AL$5&gt;=$F21,AL$5&lt;=$G21),"■",""))))</f>
      </x:c>
      <x:c r="AM21" s="37">
        <f>IF($B21="","",IF(AM$5="","",IF(AND($H21&lt;&gt;"",AM$5&gt;=$H21,AM$5&lt;=IF($I21="",'Incoming Quality Inspection Overview'!$B$8,$I21)),"Actual",IF(AND($F21&lt;&gt;"",$G21&lt;&gt;"",AM$5&gt;=$F21,AM$5&lt;=$G21),"■",""))))</f>
      </x:c>
      <x:c r="AN21" s="37">
        <f>IF($B21="","",IF(AN$5="","",IF(AND($H21&lt;&gt;"",AN$5&gt;=$H21,AN$5&lt;=IF($I21="",'Incoming Quality Inspection Overview'!$B$8,$I21)),"Actual",IF(AND($F21&lt;&gt;"",$G21&lt;&gt;"",AN$5&gt;=$F21,AN$5&lt;=$G21),"■",""))))</f>
      </x:c>
      <x:c r="AO21" s="37">
        <f>IF($B21="","",IF(AO$5="","",IF(AND($H21&lt;&gt;"",AO$5&gt;=$H21,AO$5&lt;=IF($I21="",'Incoming Quality Inspection Overview'!$B$8,$I21)),"Actual",IF(AND($F21&lt;&gt;"",$G21&lt;&gt;"",AO$5&gt;=$F21,AO$5&lt;=$G21),"■",""))))</f>
      </x:c>
    </x:row>
    <x:row r="22" ht="20" customHeight="1">
      <x:c r="A22" s="32">
        <f>IF('Incoming Quality Inspection Overview'!C21="","",'Incoming Quality Inspection Overview'!A21)</f>
        <x:v>16</x:v>
      </x:c>
      <x:c r="B22" s="33" t="str">
        <f>IF('Incoming Quality Inspection Overview'!C21="","",'Incoming Quality Inspection Overview'!C21)</f>
        <x:v>Fixture installation and commissioning</x:v>
      </x:c>
      <x:c r="C22" s="33" t="str">
        <f>IF('Incoming Quality Inspection Overview'!C21="","",'Incoming Quality Inspection Overview'!D21)</f>
        <x:v>Daiichi Equipment</x:v>
      </x:c>
      <x:c r="D22" s="32" t="str">
        <f>IF('Incoming Quality Inspection Overview'!C21="","",'Incoming Quality Inspection Overview'!M21)</f>
        <x:v>Not Started</x:v>
      </x:c>
      <x:c r="E22" s="34">
        <f>IF('Incoming Quality Inspection Overview'!C21="","",'Incoming Quality Inspection Overview'!E21)</f>
        <x:v>4</x:v>
      </x:c>
      <x:c r="F22" s="56">
        <f>IF('Incoming Quality Inspection Overview'!C21="","",'Incoming Quality Inspection Overview'!F21)</f>
        <x:v>46174</x:v>
      </x:c>
      <x:c r="G22" s="56">
        <f>IF('Incoming Quality Inspection Overview'!C21="","",'Incoming Quality Inspection Overview'!G21)</f>
        <x:v>46181</x:v>
      </x:c>
      <x:c r="H22" s="56">
        <f>IF('Incoming Quality Inspection Overview'!C21="","",IF('Incoming Quality Inspection Overview'!I21="","",'Incoming Quality Inspection Overview'!I21))</f>
      </x:c>
      <x:c r="I22" s="56">
        <f>IF('Incoming Quality Inspection Overview'!C21="","",IF('Incoming Quality Inspection Overview'!J21="","",'Incoming Quality Inspection Overview'!J21))</f>
      </x:c>
      <x:c r="J22" s="36">
        <f>IF('Incoming Quality Inspection Overview'!C21="","",'Incoming Quality Inspection Overview'!L21)</f>
        <x:v>0</x:v>
      </x:c>
      <x:c r="K22" s="37">
        <f>IF($B22="","",IF(K$5="","",IF(AND($H22&lt;&gt;"",K$5&gt;=$H22,K$5&lt;=IF($I22="",'Incoming Quality Inspection Overview'!$B$8,$I22)),"Actual",IF(AND($F22&lt;&gt;"",$G22&lt;&gt;"",K$5&gt;=$F22,K$5&lt;=$G22),"■",""))))</f>
      </x:c>
      <x:c r="L22" s="37">
        <f>IF($B22="","",IF(L$5="","",IF(AND($H22&lt;&gt;"",L$5&gt;=$H22,L$5&lt;=IF($I22="",'Incoming Quality Inspection Overview'!$B$8,$I22)),"Actual",IF(AND($F22&lt;&gt;"",$G22&lt;&gt;"",L$5&gt;=$F22,L$5&lt;=$G22),"■",""))))</f>
      </x:c>
      <x:c r="M22" s="37">
        <f>IF($B22="","",IF(M$5="","",IF(AND($H22&lt;&gt;"",M$5&gt;=$H22,M$5&lt;=IF($I22="",'Incoming Quality Inspection Overview'!$B$8,$I22)),"Actual",IF(AND($F22&lt;&gt;"",$G22&lt;&gt;"",M$5&gt;=$F22,M$5&lt;=$G22),"■",""))))</f>
      </x:c>
      <x:c r="N22" s="37">
        <f>IF($B22="","",IF(N$5="","",IF(AND($H22&lt;&gt;"",N$5&gt;=$H22,N$5&lt;=IF($I22="",'Incoming Quality Inspection Overview'!$B$8,$I22)),"Actual",IF(AND($F22&lt;&gt;"",$G22&lt;&gt;"",N$5&gt;=$F22,N$5&lt;=$G22),"■",""))))</f>
      </x:c>
      <x:c r="O22" s="37">
        <f>IF($B22="","",IF(O$5="","",IF(AND($H22&lt;&gt;"",O$5&gt;=$H22,O$5&lt;=IF($I22="",'Incoming Quality Inspection Overview'!$B$8,$I22)),"Actual",IF(AND($F22&lt;&gt;"",$G22&lt;&gt;"",O$5&gt;=$F22,O$5&lt;=$G22),"■",""))))</f>
      </x:c>
      <x:c r="P22" s="37">
        <f>IF($B22="","",IF(P$5="","",IF(AND($H22&lt;&gt;"",P$5&gt;=$H22,P$5&lt;=IF($I22="",'Incoming Quality Inspection Overview'!$B$8,$I22)),"Actual",IF(AND($F22&lt;&gt;"",$G22&lt;&gt;"",P$5&gt;=$F22,P$5&lt;=$G22),"■",""))))</f>
      </x:c>
      <x:c r="Q22" s="37">
        <f>IF($B22="","",IF(Q$5="","",IF(AND($H22&lt;&gt;"",Q$5&gt;=$H22,Q$5&lt;=IF($I22="",'Incoming Quality Inspection Overview'!$B$8,$I22)),"Actual",IF(AND($F22&lt;&gt;"",$G22&lt;&gt;"",Q$5&gt;=$F22,Q$5&lt;=$G22),"■",""))))</f>
      </x:c>
      <x:c r="R22" s="37">
        <f>IF($B22="","",IF(R$5="","",IF(AND($H22&lt;&gt;"",R$5&gt;=$H22,R$5&lt;=IF($I22="",'Incoming Quality Inspection Overview'!$B$8,$I22)),"Actual",IF(AND($F22&lt;&gt;"",$G22&lt;&gt;"",R$5&gt;=$F22,R$5&lt;=$G22),"■",""))))</f>
      </x:c>
      <x:c r="S22" s="37">
        <f>IF($B22="","",IF(S$5="","",IF(AND($H22&lt;&gt;"",S$5&gt;=$H22,S$5&lt;=IF($I22="",'Incoming Quality Inspection Overview'!$B$8,$I22)),"Actual",IF(AND($F22&lt;&gt;"",$G22&lt;&gt;"",S$5&gt;=$F22,S$5&lt;=$G22),"■",""))))</f>
      </x:c>
      <x:c r="T22" s="37">
        <f>IF($B22="","",IF(T$5="","",IF(AND($H22&lt;&gt;"",T$5&gt;=$H22,T$5&lt;=IF($I22="",'Incoming Quality Inspection Overview'!$B$8,$I22)),"Actual",IF(AND($F22&lt;&gt;"",$G22&lt;&gt;"",T$5&gt;=$F22,T$5&lt;=$G22),"■",""))))</f>
      </x:c>
      <x:c r="U22" s="37">
        <f>IF($B22="","",IF(U$5="","",IF(AND($H22&lt;&gt;"",U$5&gt;=$H22,U$5&lt;=IF($I22="",'Incoming Quality Inspection Overview'!$B$8,$I22)),"Actual",IF(AND($F22&lt;&gt;"",$G22&lt;&gt;"",U$5&gt;=$F22,U$5&lt;=$G22),"■",""))))</f>
      </x:c>
      <x:c r="V22" s="37">
        <f>IF($B22="","",IF(V$5="","",IF(AND($H22&lt;&gt;"",V$5&gt;=$H22,V$5&lt;=IF($I22="",'Incoming Quality Inspection Overview'!$B$8,$I22)),"Actual",IF(AND($F22&lt;&gt;"",$G22&lt;&gt;"",V$5&gt;=$F22,V$5&lt;=$G22),"■",""))))</f>
      </x:c>
      <x:c r="W22" s="37">
        <f>IF($B22="","",IF(W$5="","",IF(AND($H22&lt;&gt;"",W$5&gt;=$H22,W$5&lt;=IF($I22="",'Incoming Quality Inspection Overview'!$B$8,$I22)),"Actual",IF(AND($F22&lt;&gt;"",$G22&lt;&gt;"",W$5&gt;=$F22,W$5&lt;=$G22),"■",""))))</f>
      </x:c>
      <x:c r="X22" s="37">
        <f>IF($B22="","",IF(X$5="","",IF(AND($H22&lt;&gt;"",X$5&gt;=$H22,X$5&lt;=IF($I22="",'Incoming Quality Inspection Overview'!$B$8,$I22)),"Actual",IF(AND($F22&lt;&gt;"",$G22&lt;&gt;"",X$5&gt;=$F22,X$5&lt;=$G22),"■",""))))</f>
      </x:c>
      <x:c r="Y22" s="37">
        <f>IF($B22="","",IF(Y$5="","",IF(AND($H22&lt;&gt;"",Y$5&gt;=$H22,Y$5&lt;=IF($I22="",'Incoming Quality Inspection Overview'!$B$8,$I22)),"Actual",IF(AND($F22&lt;&gt;"",$G22&lt;&gt;"",Y$5&gt;=$F22,Y$5&lt;=$G22),"■",""))))</f>
      </x:c>
      <x:c r="Z22" s="37">
        <f>IF($B22="","",IF(Z$5="","",IF(AND($H22&lt;&gt;"",Z$5&gt;=$H22,Z$5&lt;=IF($I22="",'Incoming Quality Inspection Overview'!$B$8,$I22)),"Actual",IF(AND($F22&lt;&gt;"",$G22&lt;&gt;"",Z$5&gt;=$F22,Z$5&lt;=$G22),"■",""))))</f>
      </x:c>
      <x:c r="AA22" s="37">
        <f>IF($B22="","",IF(AA$5="","",IF(AND($H22&lt;&gt;"",AA$5&gt;=$H22,AA$5&lt;=IF($I22="",'Incoming Quality Inspection Overview'!$B$8,$I22)),"Actual",IF(AND($F22&lt;&gt;"",$G22&lt;&gt;"",AA$5&gt;=$F22,AA$5&lt;=$G22),"■",""))))</f>
      </x:c>
      <x:c r="AB22" s="37">
        <f>IF($B22="","",IF(AB$5="","",IF(AND($H22&lt;&gt;"",AB$5&gt;=$H22,AB$5&lt;=IF($I22="",'Incoming Quality Inspection Overview'!$B$8,$I22)),"Actual",IF(AND($F22&lt;&gt;"",$G22&lt;&gt;"",AB$5&gt;=$F22,AB$5&lt;=$G22),"■",""))))</f>
      </x:c>
      <x:c r="AC22" s="37">
        <f>IF($B22="","",IF(AC$5="","",IF(AND($H22&lt;&gt;"",AC$5&gt;=$H22,AC$5&lt;=IF($I22="",'Incoming Quality Inspection Overview'!$B$8,$I22)),"Actual",IF(AND($F22&lt;&gt;"",$G22&lt;&gt;"",AC$5&gt;=$F22,AC$5&lt;=$G22),"■",""))))</f>
      </x:c>
      <x:c r="AD22" s="37">
        <f>IF($B22="","",IF(AD$5="","",IF(AND($H22&lt;&gt;"",AD$5&gt;=$H22,AD$5&lt;=IF($I22="",'Incoming Quality Inspection Overview'!$B$8,$I22)),"Actual",IF(AND($F22&lt;&gt;"",$G22&lt;&gt;"",AD$5&gt;=$F22,AD$5&lt;=$G22),"■",""))))</f>
      </x:c>
      <x:c r="AE22" s="37">
        <f>IF($B22="","",IF(AE$5="","",IF(AND($H22&lt;&gt;"",AE$5&gt;=$H22,AE$5&lt;=IF($I22="",'Incoming Quality Inspection Overview'!$B$8,$I22)),"Actual",IF(AND($F22&lt;&gt;"",$G22&lt;&gt;"",AE$5&gt;=$F22,AE$5&lt;=$G22),"■",""))))</f>
      </x:c>
      <x:c r="AF22" s="37">
        <f>IF($B22="","",IF(AF$5="","",IF(AND($H22&lt;&gt;"",AF$5&gt;=$H22,AF$5&lt;=IF($I22="",'Incoming Quality Inspection Overview'!$B$8,$I22)),"Actual",IF(AND($F22&lt;&gt;"",$G22&lt;&gt;"",AF$5&gt;=$F22,AF$5&lt;=$G22),"■",""))))</f>
      </x:c>
      <x:c r="AG22" s="37">
        <f>IF($B22="","",IF(AG$5="","",IF(AND($H22&lt;&gt;"",AG$5&gt;=$H22,AG$5&lt;=IF($I22="",'Incoming Quality Inspection Overview'!$B$8,$I22)),"Actual",IF(AND($F22&lt;&gt;"",$G22&lt;&gt;"",AG$5&gt;=$F22,AG$5&lt;=$G22),"■",""))))</f>
      </x:c>
      <x:c r="AH22" s="37">
        <f>IF($B22="","",IF(AH$5="","",IF(AND($H22&lt;&gt;"",AH$5&gt;=$H22,AH$5&lt;=IF($I22="",'Incoming Quality Inspection Overview'!$B$8,$I22)),"Actual",IF(AND($F22&lt;&gt;"",$G22&lt;&gt;"",AH$5&gt;=$F22,AH$5&lt;=$G22),"■",""))))</f>
      </x:c>
      <x:c r="AI22" s="37">
        <f>IF($B22="","",IF(AI$5="","",IF(AND($H22&lt;&gt;"",AI$5&gt;=$H22,AI$5&lt;=IF($I22="",'Incoming Quality Inspection Overview'!$B$8,$I22)),"Actual",IF(AND($F22&lt;&gt;"",$G22&lt;&gt;"",AI$5&gt;=$F22,AI$5&lt;=$G22),"■",""))))</f>
      </x:c>
      <x:c r="AJ22" s="37">
        <f>IF($B22="","",IF(AJ$5="","",IF(AND($H22&lt;&gt;"",AJ$5&gt;=$H22,AJ$5&lt;=IF($I22="",'Incoming Quality Inspection Overview'!$B$8,$I22)),"Actual",IF(AND($F22&lt;&gt;"",$G22&lt;&gt;"",AJ$5&gt;=$F22,AJ$5&lt;=$G22),"■",""))))</f>
      </x:c>
      <x:c r="AK22" s="37">
        <f>IF($B22="","",IF(AK$5="","",IF(AND($H22&lt;&gt;"",AK$5&gt;=$H22,AK$5&lt;=IF($I22="",'Incoming Quality Inspection Overview'!$B$8,$I22)),"Actual",IF(AND($F22&lt;&gt;"",$G22&lt;&gt;"",AK$5&gt;=$F22,AK$5&lt;=$G22),"■",""))))</f>
      </x:c>
      <x:c r="AL22" s="37">
        <f>IF($B22="","",IF(AL$5="","",IF(AND($H22&lt;&gt;"",AL$5&gt;=$H22,AL$5&lt;=IF($I22="",'Incoming Quality Inspection Overview'!$B$8,$I22)),"Actual",IF(AND($F22&lt;&gt;"",$G22&lt;&gt;"",AL$5&gt;=$F22,AL$5&lt;=$G22),"■",""))))</f>
      </x:c>
      <x:c r="AM22" s="37">
        <f>IF($B22="","",IF(AM$5="","",IF(AND($H22&lt;&gt;"",AM$5&gt;=$H22,AM$5&lt;=IF($I22="",'Incoming Quality Inspection Overview'!$B$8,$I22)),"Actual",IF(AND($F22&lt;&gt;"",$G22&lt;&gt;"",AM$5&gt;=$F22,AM$5&lt;=$G22),"■",""))))</f>
      </x:c>
      <x:c r="AN22" s="37">
        <f>IF($B22="","",IF(AN$5="","",IF(AND($H22&lt;&gt;"",AN$5&gt;=$H22,AN$5&lt;=IF($I22="",'Incoming Quality Inspection Overview'!$B$8,$I22)),"Actual",IF(AND($F22&lt;&gt;"",$G22&lt;&gt;"",AN$5&gt;=$F22,AN$5&lt;=$G22),"■",""))))</f>
      </x:c>
      <x:c r="AO22" s="37">
        <f>IF($B22="","",IF(AO$5="","",IF(AND($H22&lt;&gt;"",AO$5&gt;=$H22,AO$5&lt;=IF($I22="",'Incoming Quality Inspection Overview'!$B$8,$I22)),"Actual",IF(AND($F22&lt;&gt;"",$G22&lt;&gt;"",AO$5&gt;=$F22,AO$5&lt;=$G22),"■",""))))</f>
      </x:c>
    </x:row>
    <x:row r="23" ht="20" customHeight="1">
      <x:c r="A23" s="32">
        <f>IF('Incoming Quality Inspection Overview'!C22="","",'Incoming Quality Inspection Overview'!A22)</f>
        <x:v>17</x:v>
      </x:c>
      <x:c r="B23" s="33" t="str">
        <f>IF('Incoming Quality Inspection Overview'!C22="","",'Incoming Quality Inspection Overview'!C22)</f>
        <x:v>Site setup</x:v>
      </x:c>
      <x:c r="C23" s="33" t="str">
        <f>IF('Incoming Quality Inspection Overview'!C22="","",'Incoming Quality Inspection Overview'!D22)</f>
        <x:v>Partner E</x:v>
      </x:c>
      <x:c r="D23" s="32" t="str">
        <f>IF('Incoming Quality Inspection Overview'!C22="","",'Incoming Quality Inspection Overview'!M22)</f>
        <x:v>Not Started</x:v>
      </x:c>
      <x:c r="E23" s="34">
        <f>IF('Incoming Quality Inspection Overview'!C22="","",'Incoming Quality Inspection Overview'!E22)</f>
        <x:v>5</x:v>
      </x:c>
      <x:c r="F23" s="56">
        <f>IF('Incoming Quality Inspection Overview'!C22="","",'Incoming Quality Inspection Overview'!F22)</f>
        <x:v>46182</x:v>
      </x:c>
      <x:c r="G23" s="56">
        <f>IF('Incoming Quality Inspection Overview'!C22="","",'Incoming Quality Inspection Overview'!G22)</f>
        <x:v>46189</x:v>
      </x:c>
      <x:c r="H23" s="56">
        <f>IF('Incoming Quality Inspection Overview'!C22="","",IF('Incoming Quality Inspection Overview'!I22="","",'Incoming Quality Inspection Overview'!I22))</f>
      </x:c>
      <x:c r="I23" s="56">
        <f>IF('Incoming Quality Inspection Overview'!C22="","",IF('Incoming Quality Inspection Overview'!J22="","",'Incoming Quality Inspection Overview'!J22))</f>
      </x:c>
      <x:c r="J23" s="36">
        <f>IF('Incoming Quality Inspection Overview'!C22="","",'Incoming Quality Inspection Overview'!L22)</f>
        <x:v>0</x:v>
      </x:c>
      <x:c r="K23" s="37">
        <f>IF($B23="","",IF(K$5="","",IF(AND($H23&lt;&gt;"",K$5&gt;=$H23,K$5&lt;=IF($I23="",'Incoming Quality Inspection Overview'!$B$8,$I23)),"Actual",IF(AND($F23&lt;&gt;"",$G23&lt;&gt;"",K$5&gt;=$F23,K$5&lt;=$G23),"■",""))))</f>
      </x:c>
      <x:c r="L23" s="37">
        <f>IF($B23="","",IF(L$5="","",IF(AND($H23&lt;&gt;"",L$5&gt;=$H23,L$5&lt;=IF($I23="",'Incoming Quality Inspection Overview'!$B$8,$I23)),"Actual",IF(AND($F23&lt;&gt;"",$G23&lt;&gt;"",L$5&gt;=$F23,L$5&lt;=$G23),"■",""))))</f>
      </x:c>
      <x:c r="M23" s="37">
        <f>IF($B23="","",IF(M$5="","",IF(AND($H23&lt;&gt;"",M$5&gt;=$H23,M$5&lt;=IF($I23="",'Incoming Quality Inspection Overview'!$B$8,$I23)),"Actual",IF(AND($F23&lt;&gt;"",$G23&lt;&gt;"",M$5&gt;=$F23,M$5&lt;=$G23),"■",""))))</f>
      </x:c>
      <x:c r="N23" s="37">
        <f>IF($B23="","",IF(N$5="","",IF(AND($H23&lt;&gt;"",N$5&gt;=$H23,N$5&lt;=IF($I23="",'Incoming Quality Inspection Overview'!$B$8,$I23)),"Actual",IF(AND($F23&lt;&gt;"",$G23&lt;&gt;"",N$5&gt;=$F23,N$5&lt;=$G23),"■",""))))</f>
      </x:c>
      <x:c r="O23" s="37">
        <f>IF($B23="","",IF(O$5="","",IF(AND($H23&lt;&gt;"",O$5&gt;=$H23,O$5&lt;=IF($I23="",'Incoming Quality Inspection Overview'!$B$8,$I23)),"Actual",IF(AND($F23&lt;&gt;"",$G23&lt;&gt;"",O$5&gt;=$F23,O$5&lt;=$G23),"■",""))))</f>
      </x:c>
      <x:c r="P23" s="37">
        <f>IF($B23="","",IF(P$5="","",IF(AND($H23&lt;&gt;"",P$5&gt;=$H23,P$5&lt;=IF($I23="",'Incoming Quality Inspection Overview'!$B$8,$I23)),"Actual",IF(AND($F23&lt;&gt;"",$G23&lt;&gt;"",P$5&gt;=$F23,P$5&lt;=$G23),"■",""))))</f>
      </x:c>
      <x:c r="Q23" s="37">
        <f>IF($B23="","",IF(Q$5="","",IF(AND($H23&lt;&gt;"",Q$5&gt;=$H23,Q$5&lt;=IF($I23="",'Incoming Quality Inspection Overview'!$B$8,$I23)),"Actual",IF(AND($F23&lt;&gt;"",$G23&lt;&gt;"",Q$5&gt;=$F23,Q$5&lt;=$G23),"■",""))))</f>
      </x:c>
      <x:c r="R23" s="37">
        <f>IF($B23="","",IF(R$5="","",IF(AND($H23&lt;&gt;"",R$5&gt;=$H23,R$5&lt;=IF($I23="",'Incoming Quality Inspection Overview'!$B$8,$I23)),"Actual",IF(AND($F23&lt;&gt;"",$G23&lt;&gt;"",R$5&gt;=$F23,R$5&lt;=$G23),"■",""))))</f>
      </x:c>
      <x:c r="S23" s="37">
        <f>IF($B23="","",IF(S$5="","",IF(AND($H23&lt;&gt;"",S$5&gt;=$H23,S$5&lt;=IF($I23="",'Incoming Quality Inspection Overview'!$B$8,$I23)),"Actual",IF(AND($F23&lt;&gt;"",$G23&lt;&gt;"",S$5&gt;=$F23,S$5&lt;=$G23),"■",""))))</f>
      </x:c>
      <x:c r="T23" s="37">
        <f>IF($B23="","",IF(T$5="","",IF(AND($H23&lt;&gt;"",T$5&gt;=$H23,T$5&lt;=IF($I23="",'Incoming Quality Inspection Overview'!$B$8,$I23)),"Actual",IF(AND($F23&lt;&gt;"",$G23&lt;&gt;"",T$5&gt;=$F23,T$5&lt;=$G23),"■",""))))</f>
      </x:c>
      <x:c r="U23" s="37">
        <f>IF($B23="","",IF(U$5="","",IF(AND($H23&lt;&gt;"",U$5&gt;=$H23,U$5&lt;=IF($I23="",'Incoming Quality Inspection Overview'!$B$8,$I23)),"Actual",IF(AND($F23&lt;&gt;"",$G23&lt;&gt;"",U$5&gt;=$F23,U$5&lt;=$G23),"■",""))))</f>
      </x:c>
      <x:c r="V23" s="37">
        <f>IF($B23="","",IF(V$5="","",IF(AND($H23&lt;&gt;"",V$5&gt;=$H23,V$5&lt;=IF($I23="",'Incoming Quality Inspection Overview'!$B$8,$I23)),"Actual",IF(AND($F23&lt;&gt;"",$G23&lt;&gt;"",V$5&gt;=$F23,V$5&lt;=$G23),"■",""))))</f>
      </x:c>
      <x:c r="W23" s="37">
        <f>IF($B23="","",IF(W$5="","",IF(AND($H23&lt;&gt;"",W$5&gt;=$H23,W$5&lt;=IF($I23="",'Incoming Quality Inspection Overview'!$B$8,$I23)),"Actual",IF(AND($F23&lt;&gt;"",$G23&lt;&gt;"",W$5&gt;=$F23,W$5&lt;=$G23),"■",""))))</f>
      </x:c>
      <x:c r="X23" s="37">
        <f>IF($B23="","",IF(X$5="","",IF(AND($H23&lt;&gt;"",X$5&gt;=$H23,X$5&lt;=IF($I23="",'Incoming Quality Inspection Overview'!$B$8,$I23)),"Actual",IF(AND($F23&lt;&gt;"",$G23&lt;&gt;"",X$5&gt;=$F23,X$5&lt;=$G23),"■",""))))</f>
      </x:c>
      <x:c r="Y23" s="37">
        <f>IF($B23="","",IF(Y$5="","",IF(AND($H23&lt;&gt;"",Y$5&gt;=$H23,Y$5&lt;=IF($I23="",'Incoming Quality Inspection Overview'!$B$8,$I23)),"Actual",IF(AND($F23&lt;&gt;"",$G23&lt;&gt;"",Y$5&gt;=$F23,Y$5&lt;=$G23),"■",""))))</f>
      </x:c>
      <x:c r="Z23" s="37">
        <f>IF($B23="","",IF(Z$5="","",IF(AND($H23&lt;&gt;"",Z$5&gt;=$H23,Z$5&lt;=IF($I23="",'Incoming Quality Inspection Overview'!$B$8,$I23)),"Actual",IF(AND($F23&lt;&gt;"",$G23&lt;&gt;"",Z$5&gt;=$F23,Z$5&lt;=$G23),"■",""))))</f>
      </x:c>
      <x:c r="AA23" s="37">
        <f>IF($B23="","",IF(AA$5="","",IF(AND($H23&lt;&gt;"",AA$5&gt;=$H23,AA$5&lt;=IF($I23="",'Incoming Quality Inspection Overview'!$B$8,$I23)),"Actual",IF(AND($F23&lt;&gt;"",$G23&lt;&gt;"",AA$5&gt;=$F23,AA$5&lt;=$G23),"■",""))))</f>
      </x:c>
      <x:c r="AB23" s="37">
        <f>IF($B23="","",IF(AB$5="","",IF(AND($H23&lt;&gt;"",AB$5&gt;=$H23,AB$5&lt;=IF($I23="",'Incoming Quality Inspection Overview'!$B$8,$I23)),"Actual",IF(AND($F23&lt;&gt;"",$G23&lt;&gt;"",AB$5&gt;=$F23,AB$5&lt;=$G23),"■",""))))</f>
      </x:c>
      <x:c r="AC23" s="37">
        <f>IF($B23="","",IF(AC$5="","",IF(AND($H23&lt;&gt;"",AC$5&gt;=$H23,AC$5&lt;=IF($I23="",'Incoming Quality Inspection Overview'!$B$8,$I23)),"Actual",IF(AND($F23&lt;&gt;"",$G23&lt;&gt;"",AC$5&gt;=$F23,AC$5&lt;=$G23),"■",""))))</f>
      </x:c>
      <x:c r="AD23" s="37">
        <f>IF($B23="","",IF(AD$5="","",IF(AND($H23&lt;&gt;"",AD$5&gt;=$H23,AD$5&lt;=IF($I23="",'Incoming Quality Inspection Overview'!$B$8,$I23)),"Actual",IF(AND($F23&lt;&gt;"",$G23&lt;&gt;"",AD$5&gt;=$F23,AD$5&lt;=$G23),"■",""))))</f>
      </x:c>
      <x:c r="AE23" s="37">
        <f>IF($B23="","",IF(AE$5="","",IF(AND($H23&lt;&gt;"",AE$5&gt;=$H23,AE$5&lt;=IF($I23="",'Incoming Quality Inspection Overview'!$B$8,$I23)),"Actual",IF(AND($F23&lt;&gt;"",$G23&lt;&gt;"",AE$5&gt;=$F23,AE$5&lt;=$G23),"■",""))))</f>
      </x:c>
      <x:c r="AF23" s="37">
        <f>IF($B23="","",IF(AF$5="","",IF(AND($H23&lt;&gt;"",AF$5&gt;=$H23,AF$5&lt;=IF($I23="",'Incoming Quality Inspection Overview'!$B$8,$I23)),"Actual",IF(AND($F23&lt;&gt;"",$G23&lt;&gt;"",AF$5&gt;=$F23,AF$5&lt;=$G23),"■",""))))</f>
      </x:c>
      <x:c r="AG23" s="37">
        <f>IF($B23="","",IF(AG$5="","",IF(AND($H23&lt;&gt;"",AG$5&gt;=$H23,AG$5&lt;=IF($I23="",'Incoming Quality Inspection Overview'!$B$8,$I23)),"Actual",IF(AND($F23&lt;&gt;"",$G23&lt;&gt;"",AG$5&gt;=$F23,AG$5&lt;=$G23),"■",""))))</f>
      </x:c>
      <x:c r="AH23" s="37">
        <f>IF($B23="","",IF(AH$5="","",IF(AND($H23&lt;&gt;"",AH$5&gt;=$H23,AH$5&lt;=IF($I23="",'Incoming Quality Inspection Overview'!$B$8,$I23)),"Actual",IF(AND($F23&lt;&gt;"",$G23&lt;&gt;"",AH$5&gt;=$F23,AH$5&lt;=$G23),"■",""))))</f>
      </x:c>
      <x:c r="AI23" s="37">
        <f>IF($B23="","",IF(AI$5="","",IF(AND($H23&lt;&gt;"",AI$5&gt;=$H23,AI$5&lt;=IF($I23="",'Incoming Quality Inspection Overview'!$B$8,$I23)),"Actual",IF(AND($F23&lt;&gt;"",$G23&lt;&gt;"",AI$5&gt;=$F23,AI$5&lt;=$G23),"■",""))))</f>
      </x:c>
      <x:c r="AJ23" s="37">
        <f>IF($B23="","",IF(AJ$5="","",IF(AND($H23&lt;&gt;"",AJ$5&gt;=$H23,AJ$5&lt;=IF($I23="",'Incoming Quality Inspection Overview'!$B$8,$I23)),"Actual",IF(AND($F23&lt;&gt;"",$G23&lt;&gt;"",AJ$5&gt;=$F23,AJ$5&lt;=$G23),"■",""))))</f>
      </x:c>
      <x:c r="AK23" s="37">
        <f>IF($B23="","",IF(AK$5="","",IF(AND($H23&lt;&gt;"",AK$5&gt;=$H23,AK$5&lt;=IF($I23="",'Incoming Quality Inspection Overview'!$B$8,$I23)),"Actual",IF(AND($F23&lt;&gt;"",$G23&lt;&gt;"",AK$5&gt;=$F23,AK$5&lt;=$G23),"■",""))))</f>
      </x:c>
      <x:c r="AL23" s="37">
        <f>IF($B23="","",IF(AL$5="","",IF(AND($H23&lt;&gt;"",AL$5&gt;=$H23,AL$5&lt;=IF($I23="",'Incoming Quality Inspection Overview'!$B$8,$I23)),"Actual",IF(AND($F23&lt;&gt;"",$G23&lt;&gt;"",AL$5&gt;=$F23,AL$5&lt;=$G23),"■",""))))</f>
      </x:c>
      <x:c r="AM23" s="37">
        <f>IF($B23="","",IF(AM$5="","",IF(AND($H23&lt;&gt;"",AM$5&gt;=$H23,AM$5&lt;=IF($I23="",'Incoming Quality Inspection Overview'!$B$8,$I23)),"Actual",IF(AND($F23&lt;&gt;"",$G23&lt;&gt;"",AM$5&gt;=$F23,AM$5&lt;=$G23),"■",""))))</f>
      </x:c>
      <x:c r="AN23" s="37">
        <f>IF($B23="","",IF(AN$5="","",IF(AND($H23&lt;&gt;"",AN$5&gt;=$H23,AN$5&lt;=IF($I23="",'Incoming Quality Inspection Overview'!$B$8,$I23)),"Actual",IF(AND($F23&lt;&gt;"",$G23&lt;&gt;"",AN$5&gt;=$F23,AN$5&lt;=$G23),"■",""))))</f>
      </x:c>
      <x:c r="AO23" s="37">
        <f>IF($B23="","",IF(AO$5="","",IF(AND($H23&lt;&gt;"",AO$5&gt;=$H23,AO$5&lt;=IF($I23="",'Incoming Quality Inspection Overview'!$B$8,$I23)),"Actual",IF(AND($F23&lt;&gt;"",$G23&lt;&gt;"",AO$5&gt;=$F23,AO$5&lt;=$G23),"■",""))))</f>
      </x:c>
    </x:row>
    <x:row r="24" ht="20" customHeight="1">
      <x:c r="A24" s="32">
        <f>IF('Incoming Quality Inspection Overview'!C23="","",'Incoming Quality Inspection Overview'!A23)</f>
        <x:v>18</x:v>
      </x:c>
      <x:c r="B24" s="33" t="str">
        <f>IF('Incoming Quality Inspection Overview'!C23="","",'Incoming Quality Inspection Overview'!C23)</f>
        <x:v>Inspection</x:v>
      </x:c>
      <x:c r="C24" s="33" t="str">
        <f>IF('Incoming Quality Inspection Overview'!C23="","",'Incoming Quality Inspection Overview'!D23)</f>
        <x:v>Manager / HQ</x:v>
      </x:c>
      <x:c r="D24" s="32" t="str">
        <f>IF('Incoming Quality Inspection Overview'!C23="","",'Incoming Quality Inspection Overview'!M23)</f>
        <x:v>Not Started</x:v>
      </x:c>
      <x:c r="E24" s="34">
        <f>IF('Incoming Quality Inspection Overview'!C23="","",'Incoming Quality Inspection Overview'!E23)</f>
        <x:v>3</x:v>
      </x:c>
      <x:c r="F24" s="56">
        <f>IF('Incoming Quality Inspection Overview'!C23="","",'Incoming Quality Inspection Overview'!F23)</f>
        <x:v>46193</x:v>
      </x:c>
      <x:c r="G24" s="56">
        <f>IF('Incoming Quality Inspection Overview'!C23="","",'Incoming Quality Inspection Overview'!G23)</f>
        <x:v>46195</x:v>
      </x:c>
      <x:c r="H24" s="56">
        <f>IF('Incoming Quality Inspection Overview'!C23="","",IF('Incoming Quality Inspection Overview'!I23="","",'Incoming Quality Inspection Overview'!I23))</f>
      </x:c>
      <x:c r="I24" s="56">
        <f>IF('Incoming Quality Inspection Overview'!C23="","",IF('Incoming Quality Inspection Overview'!J23="","",'Incoming Quality Inspection Overview'!J23))</f>
      </x:c>
      <x:c r="J24" s="36">
        <f>IF('Incoming Quality Inspection Overview'!C23="","",'Incoming Quality Inspection Overview'!L23)</f>
        <x:v>0</x:v>
      </x:c>
      <x:c r="K24" s="37">
        <f>IF($B24="","",IF(K$5="","",IF(AND($H24&lt;&gt;"",K$5&gt;=$H24,K$5&lt;=IF($I24="",'Incoming Quality Inspection Overview'!$B$8,$I24)),"Actual",IF(AND($F24&lt;&gt;"",$G24&lt;&gt;"",K$5&gt;=$F24,K$5&lt;=$G24),"■",""))))</f>
      </x:c>
      <x:c r="L24" s="37">
        <f>IF($B24="","",IF(L$5="","",IF(AND($H24&lt;&gt;"",L$5&gt;=$H24,L$5&lt;=IF($I24="",'Incoming Quality Inspection Overview'!$B$8,$I24)),"Actual",IF(AND($F24&lt;&gt;"",$G24&lt;&gt;"",L$5&gt;=$F24,L$5&lt;=$G24),"■",""))))</f>
      </x:c>
      <x:c r="M24" s="37">
        <f>IF($B24="","",IF(M$5="","",IF(AND($H24&lt;&gt;"",M$5&gt;=$H24,M$5&lt;=IF($I24="",'Incoming Quality Inspection Overview'!$B$8,$I24)),"Actual",IF(AND($F24&lt;&gt;"",$G24&lt;&gt;"",M$5&gt;=$F24,M$5&lt;=$G24),"■",""))))</f>
      </x:c>
      <x:c r="N24" s="37">
        <f>IF($B24="","",IF(N$5="","",IF(AND($H24&lt;&gt;"",N$5&gt;=$H24,N$5&lt;=IF($I24="",'Incoming Quality Inspection Overview'!$B$8,$I24)),"Actual",IF(AND($F24&lt;&gt;"",$G24&lt;&gt;"",N$5&gt;=$F24,N$5&lt;=$G24),"■",""))))</f>
      </x:c>
      <x:c r="O24" s="37">
        <f>IF($B24="","",IF(O$5="","",IF(AND($H24&lt;&gt;"",O$5&gt;=$H24,O$5&lt;=IF($I24="",'Incoming Quality Inspection Overview'!$B$8,$I24)),"Actual",IF(AND($F24&lt;&gt;"",$G24&lt;&gt;"",O$5&gt;=$F24,O$5&lt;=$G24),"■",""))))</f>
      </x:c>
      <x:c r="P24" s="37">
        <f>IF($B24="","",IF(P$5="","",IF(AND($H24&lt;&gt;"",P$5&gt;=$H24,P$5&lt;=IF($I24="",'Incoming Quality Inspection Overview'!$B$8,$I24)),"Actual",IF(AND($F24&lt;&gt;"",$G24&lt;&gt;"",P$5&gt;=$F24,P$5&lt;=$G24),"■",""))))</f>
      </x:c>
      <x:c r="Q24" s="37">
        <f>IF($B24="","",IF(Q$5="","",IF(AND($H24&lt;&gt;"",Q$5&gt;=$H24,Q$5&lt;=IF($I24="",'Incoming Quality Inspection Overview'!$B$8,$I24)),"Actual",IF(AND($F24&lt;&gt;"",$G24&lt;&gt;"",Q$5&gt;=$F24,Q$5&lt;=$G24),"■",""))))</f>
      </x:c>
      <x:c r="R24" s="37">
        <f>IF($B24="","",IF(R$5="","",IF(AND($H24&lt;&gt;"",R$5&gt;=$H24,R$5&lt;=IF($I24="",'Incoming Quality Inspection Overview'!$B$8,$I24)),"Actual",IF(AND($F24&lt;&gt;"",$G24&lt;&gt;"",R$5&gt;=$F24,R$5&lt;=$G24),"■",""))))</f>
      </x:c>
      <x:c r="S24" s="37">
        <f>IF($B24="","",IF(S$5="","",IF(AND($H24&lt;&gt;"",S$5&gt;=$H24,S$5&lt;=IF($I24="",'Incoming Quality Inspection Overview'!$B$8,$I24)),"Actual",IF(AND($F24&lt;&gt;"",$G24&lt;&gt;"",S$5&gt;=$F24,S$5&lt;=$G24),"■",""))))</f>
      </x:c>
      <x:c r="T24" s="37">
        <f>IF($B24="","",IF(T$5="","",IF(AND($H24&lt;&gt;"",T$5&gt;=$H24,T$5&lt;=IF($I24="",'Incoming Quality Inspection Overview'!$B$8,$I24)),"Actual",IF(AND($F24&lt;&gt;"",$G24&lt;&gt;"",T$5&gt;=$F24,T$5&lt;=$G24),"■",""))))</f>
      </x:c>
      <x:c r="U24" s="37">
        <f>IF($B24="","",IF(U$5="","",IF(AND($H24&lt;&gt;"",U$5&gt;=$H24,U$5&lt;=IF($I24="",'Incoming Quality Inspection Overview'!$B$8,$I24)),"Actual",IF(AND($F24&lt;&gt;"",$G24&lt;&gt;"",U$5&gt;=$F24,U$5&lt;=$G24),"■",""))))</f>
      </x:c>
      <x:c r="V24" s="37">
        <f>IF($B24="","",IF(V$5="","",IF(AND($H24&lt;&gt;"",V$5&gt;=$H24,V$5&lt;=IF($I24="",'Incoming Quality Inspection Overview'!$B$8,$I24)),"Actual",IF(AND($F24&lt;&gt;"",$G24&lt;&gt;"",V$5&gt;=$F24,V$5&lt;=$G24),"■",""))))</f>
      </x:c>
      <x:c r="W24" s="37">
        <f>IF($B24="","",IF(W$5="","",IF(AND($H24&lt;&gt;"",W$5&gt;=$H24,W$5&lt;=IF($I24="",'Incoming Quality Inspection Overview'!$B$8,$I24)),"Actual",IF(AND($F24&lt;&gt;"",$G24&lt;&gt;"",W$5&gt;=$F24,W$5&lt;=$G24),"■",""))))</f>
      </x:c>
      <x:c r="X24" s="37">
        <f>IF($B24="","",IF(X$5="","",IF(AND($H24&lt;&gt;"",X$5&gt;=$H24,X$5&lt;=IF($I24="",'Incoming Quality Inspection Overview'!$B$8,$I24)),"Actual",IF(AND($F24&lt;&gt;"",$G24&lt;&gt;"",X$5&gt;=$F24,X$5&lt;=$G24),"■",""))))</f>
      </x:c>
      <x:c r="Y24" s="37">
        <f>IF($B24="","",IF(Y$5="","",IF(AND($H24&lt;&gt;"",Y$5&gt;=$H24,Y$5&lt;=IF($I24="",'Incoming Quality Inspection Overview'!$B$8,$I24)),"Actual",IF(AND($F24&lt;&gt;"",$G24&lt;&gt;"",Y$5&gt;=$F24,Y$5&lt;=$G24),"■",""))))</f>
      </x:c>
      <x:c r="Z24" s="37">
        <f>IF($B24="","",IF(Z$5="","",IF(AND($H24&lt;&gt;"",Z$5&gt;=$H24,Z$5&lt;=IF($I24="",'Incoming Quality Inspection Overview'!$B$8,$I24)),"Actual",IF(AND($F24&lt;&gt;"",$G24&lt;&gt;"",Z$5&gt;=$F24,Z$5&lt;=$G24),"■",""))))</f>
      </x:c>
      <x:c r="AA24" s="37">
        <f>IF($B24="","",IF(AA$5="","",IF(AND($H24&lt;&gt;"",AA$5&gt;=$H24,AA$5&lt;=IF($I24="",'Incoming Quality Inspection Overview'!$B$8,$I24)),"Actual",IF(AND($F24&lt;&gt;"",$G24&lt;&gt;"",AA$5&gt;=$F24,AA$5&lt;=$G24),"■",""))))</f>
      </x:c>
      <x:c r="AB24" s="37">
        <f>IF($B24="","",IF(AB$5="","",IF(AND($H24&lt;&gt;"",AB$5&gt;=$H24,AB$5&lt;=IF($I24="",'Incoming Quality Inspection Overview'!$B$8,$I24)),"Actual",IF(AND($F24&lt;&gt;"",$G24&lt;&gt;"",AB$5&gt;=$F24,AB$5&lt;=$G24),"■",""))))</f>
      </x:c>
      <x:c r="AC24" s="37">
        <f>IF($B24="","",IF(AC$5="","",IF(AND($H24&lt;&gt;"",AC$5&gt;=$H24,AC$5&lt;=IF($I24="",'Incoming Quality Inspection Overview'!$B$8,$I24)),"Actual",IF(AND($F24&lt;&gt;"",$G24&lt;&gt;"",AC$5&gt;=$F24,AC$5&lt;=$G24),"■",""))))</f>
      </x:c>
      <x:c r="AD24" s="37">
        <f>IF($B24="","",IF(AD$5="","",IF(AND($H24&lt;&gt;"",AD$5&gt;=$H24,AD$5&lt;=IF($I24="",'Incoming Quality Inspection Overview'!$B$8,$I24)),"Actual",IF(AND($F24&lt;&gt;"",$G24&lt;&gt;"",AD$5&gt;=$F24,AD$5&lt;=$G24),"■",""))))</f>
      </x:c>
      <x:c r="AE24" s="37">
        <f>IF($B24="","",IF(AE$5="","",IF(AND($H24&lt;&gt;"",AE$5&gt;=$H24,AE$5&lt;=IF($I24="",'Incoming Quality Inspection Overview'!$B$8,$I24)),"Actual",IF(AND($F24&lt;&gt;"",$G24&lt;&gt;"",AE$5&gt;=$F24,AE$5&lt;=$G24),"■",""))))</f>
      </x:c>
      <x:c r="AF24" s="37">
        <f>IF($B24="","",IF(AF$5="","",IF(AND($H24&lt;&gt;"",AF$5&gt;=$H24,AF$5&lt;=IF($I24="",'Incoming Quality Inspection Overview'!$B$8,$I24)),"Actual",IF(AND($F24&lt;&gt;"",$G24&lt;&gt;"",AF$5&gt;=$F24,AF$5&lt;=$G24),"■",""))))</f>
      </x:c>
      <x:c r="AG24" s="37">
        <f>IF($B24="","",IF(AG$5="","",IF(AND($H24&lt;&gt;"",AG$5&gt;=$H24,AG$5&lt;=IF($I24="",'Incoming Quality Inspection Overview'!$B$8,$I24)),"Actual",IF(AND($F24&lt;&gt;"",$G24&lt;&gt;"",AG$5&gt;=$F24,AG$5&lt;=$G24),"■",""))))</f>
      </x:c>
      <x:c r="AH24" s="37">
        <f>IF($B24="","",IF(AH$5="","",IF(AND($H24&lt;&gt;"",AH$5&gt;=$H24,AH$5&lt;=IF($I24="",'Incoming Quality Inspection Overview'!$B$8,$I24)),"Actual",IF(AND($F24&lt;&gt;"",$G24&lt;&gt;"",AH$5&gt;=$F24,AH$5&lt;=$G24),"■",""))))</f>
      </x:c>
      <x:c r="AI24" s="37">
        <f>IF($B24="","",IF(AI$5="","",IF(AND($H24&lt;&gt;"",AI$5&gt;=$H24,AI$5&lt;=IF($I24="",'Incoming Quality Inspection Overview'!$B$8,$I24)),"Actual",IF(AND($F24&lt;&gt;"",$G24&lt;&gt;"",AI$5&gt;=$F24,AI$5&lt;=$G24),"■",""))))</f>
      </x:c>
      <x:c r="AJ24" s="37">
        <f>IF($B24="","",IF(AJ$5="","",IF(AND($H24&lt;&gt;"",AJ$5&gt;=$H24,AJ$5&lt;=IF($I24="",'Incoming Quality Inspection Overview'!$B$8,$I24)),"Actual",IF(AND($F24&lt;&gt;"",$G24&lt;&gt;"",AJ$5&gt;=$F24,AJ$5&lt;=$G24),"■",""))))</f>
      </x:c>
      <x:c r="AK24" s="37">
        <f>IF($B24="","",IF(AK$5="","",IF(AND($H24&lt;&gt;"",AK$5&gt;=$H24,AK$5&lt;=IF($I24="",'Incoming Quality Inspection Overview'!$B$8,$I24)),"Actual",IF(AND($F24&lt;&gt;"",$G24&lt;&gt;"",AK$5&gt;=$F24,AK$5&lt;=$G24),"■",""))))</f>
      </x:c>
      <x:c r="AL24" s="37">
        <f>IF($B24="","",IF(AL$5="","",IF(AND($H24&lt;&gt;"",AL$5&gt;=$H24,AL$5&lt;=IF($I24="",'Incoming Quality Inspection Overview'!$B$8,$I24)),"Actual",IF(AND($F24&lt;&gt;"",$G24&lt;&gt;"",AL$5&gt;=$F24,AL$5&lt;=$G24),"■",""))))</f>
      </x:c>
      <x:c r="AM24" s="37">
        <f>IF($B24="","",IF(AM$5="","",IF(AND($H24&lt;&gt;"",AM$5&gt;=$H24,AM$5&lt;=IF($I24="",'Incoming Quality Inspection Overview'!$B$8,$I24)),"Actual",IF(AND($F24&lt;&gt;"",$G24&lt;&gt;"",AM$5&gt;=$F24,AM$5&lt;=$G24),"■",""))))</f>
      </x:c>
      <x:c r="AN24" s="37">
        <f>IF($B24="","",IF(AN$5="","",IF(AND($H24&lt;&gt;"",AN$5&gt;=$H24,AN$5&lt;=IF($I24="",'Incoming Quality Inspection Overview'!$B$8,$I24)),"Actual",IF(AND($F24&lt;&gt;"",$G24&lt;&gt;"",AN$5&gt;=$F24,AN$5&lt;=$G24),"■",""))))</f>
      </x:c>
      <x:c r="AO24" s="37">
        <f>IF($B24="","",IF(AO$5="","",IF(AND($H24&lt;&gt;"",AO$5&gt;=$H24,AO$5&lt;=IF($I24="",'Incoming Quality Inspection Overview'!$B$8,$I24)),"Actual",IF(AND($F24&lt;&gt;"",$G24&lt;&gt;"",AO$5&gt;=$F24,AO$5&lt;=$G24),"■",""))))</f>
      </x:c>
    </x:row>
    <x:row r="25" ht="20" customHeight="1">
      <x:c r="A25" s="32">
        <f>IF('Incoming Quality Inspection Overview'!C24="","",'Incoming Quality Inspection Overview'!A24)</f>
        <x:v>19</x:v>
      </x:c>
      <x:c r="B25" s="33" t="str">
        <f>IF('Incoming Quality Inspection Overview'!C24="","",'Incoming Quality Inspection Overview'!C24)</f>
        <x:v>Rework</x:v>
      </x:c>
      <x:c r="C25" s="33" t="str">
        <f>IF('Incoming Quality Inspection Overview'!C24="","",'Incoming Quality Inspection Overview'!D24)</f>
        <x:v/>
      </x:c>
      <x:c r="D25" s="32" t="str">
        <f>IF('Incoming Quality Inspection Overview'!C24="","",'Incoming Quality Inspection Overview'!M24)</f>
        <x:v>Not Started</x:v>
      </x:c>
      <x:c r="E25" s="34">
        <f>IF('Incoming Quality Inspection Overview'!C24="","",'Incoming Quality Inspection Overview'!E24)</f>
        <x:v>6</x:v>
      </x:c>
      <x:c r="F25" s="56">
        <f>IF('Incoming Quality Inspection Overview'!C24="","",'Incoming Quality Inspection Overview'!F24)</f>
        <x:v>46196</x:v>
      </x:c>
      <x:c r="G25" s="56">
        <f>IF('Incoming Quality Inspection Overview'!C24="","",'Incoming Quality Inspection Overview'!G24)</f>
        <x:v>46200</x:v>
      </x:c>
      <x:c r="H25" s="56">
        <f>IF('Incoming Quality Inspection Overview'!C24="","",IF('Incoming Quality Inspection Overview'!I24="","",'Incoming Quality Inspection Overview'!I24))</f>
      </x:c>
      <x:c r="I25" s="56">
        <f>IF('Incoming Quality Inspection Overview'!C24="","",IF('Incoming Quality Inspection Overview'!J24="","",'Incoming Quality Inspection Overview'!J24))</f>
      </x:c>
      <x:c r="J25" s="36">
        <f>IF('Incoming Quality Inspection Overview'!C24="","",'Incoming Quality Inspection Overview'!L24)</f>
        <x:v>0</x:v>
      </x:c>
      <x:c r="K25" s="37">
        <f>IF($B25="","",IF(K$5="","",IF(AND($H25&lt;&gt;"",K$5&gt;=$H25,K$5&lt;=IF($I25="",'Incoming Quality Inspection Overview'!$B$8,$I25)),"Actual",IF(AND($F25&lt;&gt;"",$G25&lt;&gt;"",K$5&gt;=$F25,K$5&lt;=$G25),"■",""))))</f>
      </x:c>
      <x:c r="L25" s="37">
        <f>IF($B25="","",IF(L$5="","",IF(AND($H25&lt;&gt;"",L$5&gt;=$H25,L$5&lt;=IF($I25="",'Incoming Quality Inspection Overview'!$B$8,$I25)),"Actual",IF(AND($F25&lt;&gt;"",$G25&lt;&gt;"",L$5&gt;=$F25,L$5&lt;=$G25),"■",""))))</f>
      </x:c>
      <x:c r="M25" s="37">
        <f>IF($B25="","",IF(M$5="","",IF(AND($H25&lt;&gt;"",M$5&gt;=$H25,M$5&lt;=IF($I25="",'Incoming Quality Inspection Overview'!$B$8,$I25)),"Actual",IF(AND($F25&lt;&gt;"",$G25&lt;&gt;"",M$5&gt;=$F25,M$5&lt;=$G25),"■",""))))</f>
      </x:c>
      <x:c r="N25" s="37">
        <f>IF($B25="","",IF(N$5="","",IF(AND($H25&lt;&gt;"",N$5&gt;=$H25,N$5&lt;=IF($I25="",'Incoming Quality Inspection Overview'!$B$8,$I25)),"Actual",IF(AND($F25&lt;&gt;"",$G25&lt;&gt;"",N$5&gt;=$F25,N$5&lt;=$G25),"■",""))))</f>
      </x:c>
      <x:c r="O25" s="37">
        <f>IF($B25="","",IF(O$5="","",IF(AND($H25&lt;&gt;"",O$5&gt;=$H25,O$5&lt;=IF($I25="",'Incoming Quality Inspection Overview'!$B$8,$I25)),"Actual",IF(AND($F25&lt;&gt;"",$G25&lt;&gt;"",O$5&gt;=$F25,O$5&lt;=$G25),"■",""))))</f>
      </x:c>
      <x:c r="P25" s="37">
        <f>IF($B25="","",IF(P$5="","",IF(AND($H25&lt;&gt;"",P$5&gt;=$H25,P$5&lt;=IF($I25="",'Incoming Quality Inspection Overview'!$B$8,$I25)),"Actual",IF(AND($F25&lt;&gt;"",$G25&lt;&gt;"",P$5&gt;=$F25,P$5&lt;=$G25),"■",""))))</f>
      </x:c>
      <x:c r="Q25" s="37">
        <f>IF($B25="","",IF(Q$5="","",IF(AND($H25&lt;&gt;"",Q$5&gt;=$H25,Q$5&lt;=IF($I25="",'Incoming Quality Inspection Overview'!$B$8,$I25)),"Actual",IF(AND($F25&lt;&gt;"",$G25&lt;&gt;"",Q$5&gt;=$F25,Q$5&lt;=$G25),"■",""))))</f>
      </x:c>
      <x:c r="R25" s="37">
        <f>IF($B25="","",IF(R$5="","",IF(AND($H25&lt;&gt;"",R$5&gt;=$H25,R$5&lt;=IF($I25="",'Incoming Quality Inspection Overview'!$B$8,$I25)),"Actual",IF(AND($F25&lt;&gt;"",$G25&lt;&gt;"",R$5&gt;=$F25,R$5&lt;=$G25),"■",""))))</f>
      </x:c>
      <x:c r="S25" s="37">
        <f>IF($B25="","",IF(S$5="","",IF(AND($H25&lt;&gt;"",S$5&gt;=$H25,S$5&lt;=IF($I25="",'Incoming Quality Inspection Overview'!$B$8,$I25)),"Actual",IF(AND($F25&lt;&gt;"",$G25&lt;&gt;"",S$5&gt;=$F25,S$5&lt;=$G25),"■",""))))</f>
      </x:c>
      <x:c r="T25" s="37">
        <f>IF($B25="","",IF(T$5="","",IF(AND($H25&lt;&gt;"",T$5&gt;=$H25,T$5&lt;=IF($I25="",'Incoming Quality Inspection Overview'!$B$8,$I25)),"Actual",IF(AND($F25&lt;&gt;"",$G25&lt;&gt;"",T$5&gt;=$F25,T$5&lt;=$G25),"■",""))))</f>
      </x:c>
      <x:c r="U25" s="37">
        <f>IF($B25="","",IF(U$5="","",IF(AND($H25&lt;&gt;"",U$5&gt;=$H25,U$5&lt;=IF($I25="",'Incoming Quality Inspection Overview'!$B$8,$I25)),"Actual",IF(AND($F25&lt;&gt;"",$G25&lt;&gt;"",U$5&gt;=$F25,U$5&lt;=$G25),"■",""))))</f>
      </x:c>
      <x:c r="V25" s="37">
        <f>IF($B25="","",IF(V$5="","",IF(AND($H25&lt;&gt;"",V$5&gt;=$H25,V$5&lt;=IF($I25="",'Incoming Quality Inspection Overview'!$B$8,$I25)),"Actual",IF(AND($F25&lt;&gt;"",$G25&lt;&gt;"",V$5&gt;=$F25,V$5&lt;=$G25),"■",""))))</f>
      </x:c>
      <x:c r="W25" s="37">
        <f>IF($B25="","",IF(W$5="","",IF(AND($H25&lt;&gt;"",W$5&gt;=$H25,W$5&lt;=IF($I25="",'Incoming Quality Inspection Overview'!$B$8,$I25)),"Actual",IF(AND($F25&lt;&gt;"",$G25&lt;&gt;"",W$5&gt;=$F25,W$5&lt;=$G25),"■",""))))</f>
      </x:c>
      <x:c r="X25" s="37">
        <f>IF($B25="","",IF(X$5="","",IF(AND($H25&lt;&gt;"",X$5&gt;=$H25,X$5&lt;=IF($I25="",'Incoming Quality Inspection Overview'!$B$8,$I25)),"Actual",IF(AND($F25&lt;&gt;"",$G25&lt;&gt;"",X$5&gt;=$F25,X$5&lt;=$G25),"■",""))))</f>
      </x:c>
      <x:c r="Y25" s="37">
        <f>IF($B25="","",IF(Y$5="","",IF(AND($H25&lt;&gt;"",Y$5&gt;=$H25,Y$5&lt;=IF($I25="",'Incoming Quality Inspection Overview'!$B$8,$I25)),"Actual",IF(AND($F25&lt;&gt;"",$G25&lt;&gt;"",Y$5&gt;=$F25,Y$5&lt;=$G25),"■",""))))</f>
      </x:c>
      <x:c r="Z25" s="37">
        <f>IF($B25="","",IF(Z$5="","",IF(AND($H25&lt;&gt;"",Z$5&gt;=$H25,Z$5&lt;=IF($I25="",'Incoming Quality Inspection Overview'!$B$8,$I25)),"Actual",IF(AND($F25&lt;&gt;"",$G25&lt;&gt;"",Z$5&gt;=$F25,Z$5&lt;=$G25),"■",""))))</f>
      </x:c>
      <x:c r="AA25" s="37">
        <f>IF($B25="","",IF(AA$5="","",IF(AND($H25&lt;&gt;"",AA$5&gt;=$H25,AA$5&lt;=IF($I25="",'Incoming Quality Inspection Overview'!$B$8,$I25)),"Actual",IF(AND($F25&lt;&gt;"",$G25&lt;&gt;"",AA$5&gt;=$F25,AA$5&lt;=$G25),"■",""))))</f>
      </x:c>
      <x:c r="AB25" s="37">
        <f>IF($B25="","",IF(AB$5="","",IF(AND($H25&lt;&gt;"",AB$5&gt;=$H25,AB$5&lt;=IF($I25="",'Incoming Quality Inspection Overview'!$B$8,$I25)),"Actual",IF(AND($F25&lt;&gt;"",$G25&lt;&gt;"",AB$5&gt;=$F25,AB$5&lt;=$G25),"■",""))))</f>
      </x:c>
      <x:c r="AC25" s="37">
        <f>IF($B25="","",IF(AC$5="","",IF(AND($H25&lt;&gt;"",AC$5&gt;=$H25,AC$5&lt;=IF($I25="",'Incoming Quality Inspection Overview'!$B$8,$I25)),"Actual",IF(AND($F25&lt;&gt;"",$G25&lt;&gt;"",AC$5&gt;=$F25,AC$5&lt;=$G25),"■",""))))</f>
      </x:c>
      <x:c r="AD25" s="37">
        <f>IF($B25="","",IF(AD$5="","",IF(AND($H25&lt;&gt;"",AD$5&gt;=$H25,AD$5&lt;=IF($I25="",'Incoming Quality Inspection Overview'!$B$8,$I25)),"Actual",IF(AND($F25&lt;&gt;"",$G25&lt;&gt;"",AD$5&gt;=$F25,AD$5&lt;=$G25),"■",""))))</f>
      </x:c>
      <x:c r="AE25" s="37">
        <f>IF($B25="","",IF(AE$5="","",IF(AND($H25&lt;&gt;"",AE$5&gt;=$H25,AE$5&lt;=IF($I25="",'Incoming Quality Inspection Overview'!$B$8,$I25)),"Actual",IF(AND($F25&lt;&gt;"",$G25&lt;&gt;"",AE$5&gt;=$F25,AE$5&lt;=$G25),"■",""))))</f>
      </x:c>
      <x:c r="AF25" s="37">
        <f>IF($B25="","",IF(AF$5="","",IF(AND($H25&lt;&gt;"",AF$5&gt;=$H25,AF$5&lt;=IF($I25="",'Incoming Quality Inspection Overview'!$B$8,$I25)),"Actual",IF(AND($F25&lt;&gt;"",$G25&lt;&gt;"",AF$5&gt;=$F25,AF$5&lt;=$G25),"■",""))))</f>
      </x:c>
      <x:c r="AG25" s="37">
        <f>IF($B25="","",IF(AG$5="","",IF(AND($H25&lt;&gt;"",AG$5&gt;=$H25,AG$5&lt;=IF($I25="",'Incoming Quality Inspection Overview'!$B$8,$I25)),"Actual",IF(AND($F25&lt;&gt;"",$G25&lt;&gt;"",AG$5&gt;=$F25,AG$5&lt;=$G25),"■",""))))</f>
      </x:c>
      <x:c r="AH25" s="37">
        <f>IF($B25="","",IF(AH$5="","",IF(AND($H25&lt;&gt;"",AH$5&gt;=$H25,AH$5&lt;=IF($I25="",'Incoming Quality Inspection Overview'!$B$8,$I25)),"Actual",IF(AND($F25&lt;&gt;"",$G25&lt;&gt;"",AH$5&gt;=$F25,AH$5&lt;=$G25),"■",""))))</f>
      </x:c>
      <x:c r="AI25" s="37">
        <f>IF($B25="","",IF(AI$5="","",IF(AND($H25&lt;&gt;"",AI$5&gt;=$H25,AI$5&lt;=IF($I25="",'Incoming Quality Inspection Overview'!$B$8,$I25)),"Actual",IF(AND($F25&lt;&gt;"",$G25&lt;&gt;"",AI$5&gt;=$F25,AI$5&lt;=$G25),"■",""))))</f>
      </x:c>
      <x:c r="AJ25" s="37">
        <f>IF($B25="","",IF(AJ$5="","",IF(AND($H25&lt;&gt;"",AJ$5&gt;=$H25,AJ$5&lt;=IF($I25="",'Incoming Quality Inspection Overview'!$B$8,$I25)),"Actual",IF(AND($F25&lt;&gt;"",$G25&lt;&gt;"",AJ$5&gt;=$F25,AJ$5&lt;=$G25),"■",""))))</f>
      </x:c>
      <x:c r="AK25" s="37">
        <f>IF($B25="","",IF(AK$5="","",IF(AND($H25&lt;&gt;"",AK$5&gt;=$H25,AK$5&lt;=IF($I25="",'Incoming Quality Inspection Overview'!$B$8,$I25)),"Actual",IF(AND($F25&lt;&gt;"",$G25&lt;&gt;"",AK$5&gt;=$F25,AK$5&lt;=$G25),"■",""))))</f>
      </x:c>
      <x:c r="AL25" s="37">
        <f>IF($B25="","",IF(AL$5="","",IF(AND($H25&lt;&gt;"",AL$5&gt;=$H25,AL$5&lt;=IF($I25="",'Incoming Quality Inspection Overview'!$B$8,$I25)),"Actual",IF(AND($F25&lt;&gt;"",$G25&lt;&gt;"",AL$5&gt;=$F25,AL$5&lt;=$G25),"■",""))))</f>
      </x:c>
      <x:c r="AM25" s="37">
        <f>IF($B25="","",IF(AM$5="","",IF(AND($H25&lt;&gt;"",AM$5&gt;=$H25,AM$5&lt;=IF($I25="",'Incoming Quality Inspection Overview'!$B$8,$I25)),"Actual",IF(AND($F25&lt;&gt;"",$G25&lt;&gt;"",AM$5&gt;=$F25,AM$5&lt;=$G25),"■",""))))</f>
      </x:c>
      <x:c r="AN25" s="37">
        <f>IF($B25="","",IF(AN$5="","",IF(AND($H25&lt;&gt;"",AN$5&gt;=$H25,AN$5&lt;=IF($I25="",'Incoming Quality Inspection Overview'!$B$8,$I25)),"Actual",IF(AND($F25&lt;&gt;"",$G25&lt;&gt;"",AN$5&gt;=$F25,AN$5&lt;=$G25),"■",""))))</f>
      </x:c>
      <x:c r="AO25" s="37">
        <f>IF($B25="","",IF(AO$5="","",IF(AND($H25&lt;&gt;"",AO$5&gt;=$H25,AO$5&lt;=IF($I25="",'Incoming Quality Inspection Overview'!$B$8,$I25)),"Actual",IF(AND($F25&lt;&gt;"",$G25&lt;&gt;"",AO$5&gt;=$F25,AO$5&lt;=$G25),"■",""))))</f>
      </x:c>
    </x:row>
    <x:row r="26" ht="20" customHeight="1">
      <x:c r="A26" s="32">
        <f>IF('Incoming Quality Inspection Overview'!C25="","",'Incoming Quality Inspection Overview'!A25)</f>
        <x:v>20</x:v>
      </x:c>
      <x:c r="B26" s="33" t="str">
        <f>IF('Incoming Quality Inspection Overview'!C25="","",'Incoming Quality Inspection Overview'!C25)</f>
        <x:v/>
      </x:c>
      <x:c r="C26" s="33" t="str">
        <f>IF('Incoming Quality Inspection Overview'!C25="","",'Incoming Quality Inspection Overview'!D25)</f>
        <x:v>Manager / HQ</x:v>
      </x:c>
      <x:c r="D26" s="32" t="str">
        <f>IF('Incoming Quality Inspection Overview'!C25="","",'Incoming Quality Inspection Overview'!M25)</f>
        <x:v>Not Started</x:v>
      </x:c>
      <x:c r="E26" s="34">
        <f>IF('Incoming Quality Inspection Overview'!C25="","",'Incoming Quality Inspection Overview'!E25)</f>
        <x:v>2</x:v>
      </x:c>
      <x:c r="F26" s="56">
        <f>IF('Incoming Quality Inspection Overview'!C25="","",'Incoming Quality Inspection Overview'!F25)</f>
        <x:v>46203</x:v>
      </x:c>
      <x:c r="G26" s="56">
        <f>IF('Incoming Quality Inspection Overview'!C25="","",'Incoming Quality Inspection Overview'!G25)</f>
        <x:v>46203</x:v>
      </x:c>
      <x:c r="H26" s="56">
        <f>IF('Incoming Quality Inspection Overview'!C25="","",IF('Incoming Quality Inspection Overview'!I25="","",'Incoming Quality Inspection Overview'!I25))</f>
      </x:c>
      <x:c r="I26" s="56">
        <f>IF('Incoming Quality Inspection Overview'!C25="","",IF('Incoming Quality Inspection Overview'!J25="","",'Incoming Quality Inspection Overview'!J25))</f>
      </x:c>
      <x:c r="J26" s="36">
        <f>IF('Incoming Quality Inspection Overview'!C25="","",'Incoming Quality Inspection Overview'!L25)</f>
        <x:v>0</x:v>
      </x:c>
      <x:c r="K26" s="37">
        <f>IF($B26="","",IF(K$5="","",IF(AND($H26&lt;&gt;"",K$5&gt;=$H26,K$5&lt;=IF($I26="",'Incoming Quality Inspection Overview'!$B$8,$I26)),"Actual",IF(AND($F26&lt;&gt;"",$G26&lt;&gt;"",K$5&gt;=$F26,K$5&lt;=$G26),"■",""))))</f>
      </x:c>
      <x:c r="L26" s="37">
        <f>IF($B26="","",IF(L$5="","",IF(AND($H26&lt;&gt;"",L$5&gt;=$H26,L$5&lt;=IF($I26="",'Incoming Quality Inspection Overview'!$B$8,$I26)),"Actual",IF(AND($F26&lt;&gt;"",$G26&lt;&gt;"",L$5&gt;=$F26,L$5&lt;=$G26),"■",""))))</f>
      </x:c>
      <x:c r="M26" s="37">
        <f>IF($B26="","",IF(M$5="","",IF(AND($H26&lt;&gt;"",M$5&gt;=$H26,M$5&lt;=IF($I26="",'Incoming Quality Inspection Overview'!$B$8,$I26)),"Actual",IF(AND($F26&lt;&gt;"",$G26&lt;&gt;"",M$5&gt;=$F26,M$5&lt;=$G26),"■",""))))</f>
      </x:c>
      <x:c r="N26" s="37">
        <f>IF($B26="","",IF(N$5="","",IF(AND($H26&lt;&gt;"",N$5&gt;=$H26,N$5&lt;=IF($I26="",'Incoming Quality Inspection Overview'!$B$8,$I26)),"Actual",IF(AND($F26&lt;&gt;"",$G26&lt;&gt;"",N$5&gt;=$F26,N$5&lt;=$G26),"■",""))))</f>
      </x:c>
      <x:c r="O26" s="37">
        <f>IF($B26="","",IF(O$5="","",IF(AND($H26&lt;&gt;"",O$5&gt;=$H26,O$5&lt;=IF($I26="",'Incoming Quality Inspection Overview'!$B$8,$I26)),"Actual",IF(AND($F26&lt;&gt;"",$G26&lt;&gt;"",O$5&gt;=$F26,O$5&lt;=$G26),"■",""))))</f>
      </x:c>
      <x:c r="P26" s="37">
        <f>IF($B26="","",IF(P$5="","",IF(AND($H26&lt;&gt;"",P$5&gt;=$H26,P$5&lt;=IF($I26="",'Incoming Quality Inspection Overview'!$B$8,$I26)),"Actual",IF(AND($F26&lt;&gt;"",$G26&lt;&gt;"",P$5&gt;=$F26,P$5&lt;=$G26),"■",""))))</f>
      </x:c>
      <x:c r="Q26" s="37">
        <f>IF($B26="","",IF(Q$5="","",IF(AND($H26&lt;&gt;"",Q$5&gt;=$H26,Q$5&lt;=IF($I26="",'Incoming Quality Inspection Overview'!$B$8,$I26)),"Actual",IF(AND($F26&lt;&gt;"",$G26&lt;&gt;"",Q$5&gt;=$F26,Q$5&lt;=$G26),"■",""))))</f>
      </x:c>
      <x:c r="R26" s="37">
        <f>IF($B26="","",IF(R$5="","",IF(AND($H26&lt;&gt;"",R$5&gt;=$H26,R$5&lt;=IF($I26="",'Incoming Quality Inspection Overview'!$B$8,$I26)),"Actual",IF(AND($F26&lt;&gt;"",$G26&lt;&gt;"",R$5&gt;=$F26,R$5&lt;=$G26),"■",""))))</f>
      </x:c>
      <x:c r="S26" s="37">
        <f>IF($B26="","",IF(S$5="","",IF(AND($H26&lt;&gt;"",S$5&gt;=$H26,S$5&lt;=IF($I26="",'Incoming Quality Inspection Overview'!$B$8,$I26)),"Actual",IF(AND($F26&lt;&gt;"",$G26&lt;&gt;"",S$5&gt;=$F26,S$5&lt;=$G26),"■",""))))</f>
      </x:c>
      <x:c r="T26" s="37">
        <f>IF($B26="","",IF(T$5="","",IF(AND($H26&lt;&gt;"",T$5&gt;=$H26,T$5&lt;=IF($I26="",'Incoming Quality Inspection Overview'!$B$8,$I26)),"Actual",IF(AND($F26&lt;&gt;"",$G26&lt;&gt;"",T$5&gt;=$F26,T$5&lt;=$G26),"■",""))))</f>
      </x:c>
      <x:c r="U26" s="37">
        <f>IF($B26="","",IF(U$5="","",IF(AND($H26&lt;&gt;"",U$5&gt;=$H26,U$5&lt;=IF($I26="",'Incoming Quality Inspection Overview'!$B$8,$I26)),"Actual",IF(AND($F26&lt;&gt;"",$G26&lt;&gt;"",U$5&gt;=$F26,U$5&lt;=$G26),"■",""))))</f>
      </x:c>
      <x:c r="V26" s="37">
        <f>IF($B26="","",IF(V$5="","",IF(AND($H26&lt;&gt;"",V$5&gt;=$H26,V$5&lt;=IF($I26="",'Incoming Quality Inspection Overview'!$B$8,$I26)),"Actual",IF(AND($F26&lt;&gt;"",$G26&lt;&gt;"",V$5&gt;=$F26,V$5&lt;=$G26),"■",""))))</f>
      </x:c>
      <x:c r="W26" s="37">
        <f>IF($B26="","",IF(W$5="","",IF(AND($H26&lt;&gt;"",W$5&gt;=$H26,W$5&lt;=IF($I26="",'Incoming Quality Inspection Overview'!$B$8,$I26)),"Actual",IF(AND($F26&lt;&gt;"",$G26&lt;&gt;"",W$5&gt;=$F26,W$5&lt;=$G26),"■",""))))</f>
      </x:c>
      <x:c r="X26" s="37">
        <f>IF($B26="","",IF(X$5="","",IF(AND($H26&lt;&gt;"",X$5&gt;=$H26,X$5&lt;=IF($I26="",'Incoming Quality Inspection Overview'!$B$8,$I26)),"Actual",IF(AND($F26&lt;&gt;"",$G26&lt;&gt;"",X$5&gt;=$F26,X$5&lt;=$G26),"■",""))))</f>
      </x:c>
      <x:c r="Y26" s="37">
        <f>IF($B26="","",IF(Y$5="","",IF(AND($H26&lt;&gt;"",Y$5&gt;=$H26,Y$5&lt;=IF($I26="",'Incoming Quality Inspection Overview'!$B$8,$I26)),"Actual",IF(AND($F26&lt;&gt;"",$G26&lt;&gt;"",Y$5&gt;=$F26,Y$5&lt;=$G26),"■",""))))</f>
      </x:c>
      <x:c r="Z26" s="37">
        <f>IF($B26="","",IF(Z$5="","",IF(AND($H26&lt;&gt;"",Z$5&gt;=$H26,Z$5&lt;=IF($I26="",'Incoming Quality Inspection Overview'!$B$8,$I26)),"Actual",IF(AND($F26&lt;&gt;"",$G26&lt;&gt;"",Z$5&gt;=$F26,Z$5&lt;=$G26),"■",""))))</f>
      </x:c>
      <x:c r="AA26" s="37">
        <f>IF($B26="","",IF(AA$5="","",IF(AND($H26&lt;&gt;"",AA$5&gt;=$H26,AA$5&lt;=IF($I26="",'Incoming Quality Inspection Overview'!$B$8,$I26)),"Actual",IF(AND($F26&lt;&gt;"",$G26&lt;&gt;"",AA$5&gt;=$F26,AA$5&lt;=$G26),"■",""))))</f>
      </x:c>
      <x:c r="AB26" s="37">
        <f>IF($B26="","",IF(AB$5="","",IF(AND($H26&lt;&gt;"",AB$5&gt;=$H26,AB$5&lt;=IF($I26="",'Incoming Quality Inspection Overview'!$B$8,$I26)),"Actual",IF(AND($F26&lt;&gt;"",$G26&lt;&gt;"",AB$5&gt;=$F26,AB$5&lt;=$G26),"■",""))))</f>
      </x:c>
      <x:c r="AC26" s="37">
        <f>IF($B26="","",IF(AC$5="","",IF(AND($H26&lt;&gt;"",AC$5&gt;=$H26,AC$5&lt;=IF($I26="",'Incoming Quality Inspection Overview'!$B$8,$I26)),"Actual",IF(AND($F26&lt;&gt;"",$G26&lt;&gt;"",AC$5&gt;=$F26,AC$5&lt;=$G26),"■",""))))</f>
      </x:c>
      <x:c r="AD26" s="37">
        <f>IF($B26="","",IF(AD$5="","",IF(AND($H26&lt;&gt;"",AD$5&gt;=$H26,AD$5&lt;=IF($I26="",'Incoming Quality Inspection Overview'!$B$8,$I26)),"Actual",IF(AND($F26&lt;&gt;"",$G26&lt;&gt;"",AD$5&gt;=$F26,AD$5&lt;=$G26),"■",""))))</f>
      </x:c>
      <x:c r="AE26" s="37">
        <f>IF($B26="","",IF(AE$5="","",IF(AND($H26&lt;&gt;"",AE$5&gt;=$H26,AE$5&lt;=IF($I26="",'Incoming Quality Inspection Overview'!$B$8,$I26)),"Actual",IF(AND($F26&lt;&gt;"",$G26&lt;&gt;"",AE$5&gt;=$F26,AE$5&lt;=$G26),"■",""))))</f>
      </x:c>
      <x:c r="AF26" s="37">
        <f>IF($B26="","",IF(AF$5="","",IF(AND($H26&lt;&gt;"",AF$5&gt;=$H26,AF$5&lt;=IF($I26="",'Incoming Quality Inspection Overview'!$B$8,$I26)),"Actual",IF(AND($F26&lt;&gt;"",$G26&lt;&gt;"",AF$5&gt;=$F26,AF$5&lt;=$G26),"■",""))))</f>
      </x:c>
      <x:c r="AG26" s="37">
        <f>IF($B26="","",IF(AG$5="","",IF(AND($H26&lt;&gt;"",AG$5&gt;=$H26,AG$5&lt;=IF($I26="",'Incoming Quality Inspection Overview'!$B$8,$I26)),"Actual",IF(AND($F26&lt;&gt;"",$G26&lt;&gt;"",AG$5&gt;=$F26,AG$5&lt;=$G26),"■",""))))</f>
      </x:c>
      <x:c r="AH26" s="37">
        <f>IF($B26="","",IF(AH$5="","",IF(AND($H26&lt;&gt;"",AH$5&gt;=$H26,AH$5&lt;=IF($I26="",'Incoming Quality Inspection Overview'!$B$8,$I26)),"Actual",IF(AND($F26&lt;&gt;"",$G26&lt;&gt;"",AH$5&gt;=$F26,AH$5&lt;=$G26),"■",""))))</f>
      </x:c>
      <x:c r="AI26" s="37">
        <f>IF($B26="","",IF(AI$5="","",IF(AND($H26&lt;&gt;"",AI$5&gt;=$H26,AI$5&lt;=IF($I26="",'Incoming Quality Inspection Overview'!$B$8,$I26)),"Actual",IF(AND($F26&lt;&gt;"",$G26&lt;&gt;"",AI$5&gt;=$F26,AI$5&lt;=$G26),"■",""))))</f>
      </x:c>
      <x:c r="AJ26" s="37">
        <f>IF($B26="","",IF(AJ$5="","",IF(AND($H26&lt;&gt;"",AJ$5&gt;=$H26,AJ$5&lt;=IF($I26="",'Incoming Quality Inspection Overview'!$B$8,$I26)),"Actual",IF(AND($F26&lt;&gt;"",$G26&lt;&gt;"",AJ$5&gt;=$F26,AJ$5&lt;=$G26),"■",""))))</f>
      </x:c>
      <x:c r="AK26" s="37">
        <f>IF($B26="","",IF(AK$5="","",IF(AND($H26&lt;&gt;"",AK$5&gt;=$H26,AK$5&lt;=IF($I26="",'Incoming Quality Inspection Overview'!$B$8,$I26)),"Actual",IF(AND($F26&lt;&gt;"",$G26&lt;&gt;"",AK$5&gt;=$F26,AK$5&lt;=$G26),"■",""))))</f>
      </x:c>
      <x:c r="AL26" s="37">
        <f>IF($B26="","",IF(AL$5="","",IF(AND($H26&lt;&gt;"",AL$5&gt;=$H26,AL$5&lt;=IF($I26="",'Incoming Quality Inspection Overview'!$B$8,$I26)),"Actual",IF(AND($F26&lt;&gt;"",$G26&lt;&gt;"",AL$5&gt;=$F26,AL$5&lt;=$G26),"■",""))))</f>
      </x:c>
      <x:c r="AM26" s="37">
        <f>IF($B26="","",IF(AM$5="","",IF(AND($H26&lt;&gt;"",AM$5&gt;=$H26,AM$5&lt;=IF($I26="",'Incoming Quality Inspection Overview'!$B$8,$I26)),"Actual",IF(AND($F26&lt;&gt;"",$G26&lt;&gt;"",AM$5&gt;=$F26,AM$5&lt;=$G26),"■",""))))</f>
      </x:c>
      <x:c r="AN26" s="37">
        <f>IF($B26="","",IF(AN$5="","",IF(AND($H26&lt;&gt;"",AN$5&gt;=$H26,AN$5&lt;=IF($I26="",'Incoming Quality Inspection Overview'!$B$8,$I26)),"Actual",IF(AND($F26&lt;&gt;"",$G26&lt;&gt;"",AN$5&gt;=$F26,AN$5&lt;=$G26),"■",""))))</f>
      </x:c>
      <x:c r="AO26" s="37">
        <f>IF($B26="","",IF(AO$5="","",IF(AND($H26&lt;&gt;"",AO$5&gt;=$H26,AO$5&lt;=IF($I26="",'Incoming Quality Inspection Overview'!$B$8,$I26)),"Actual",IF(AND($F26&lt;&gt;"",$G26&lt;&gt;"",AO$5&gt;=$F26,AO$5&lt;=$G26),"■",""))))</f>
      </x:c>
    </x:row>
    <x:row r="27" ht="20" customHeight="1">
      <x:c r="A27" s="32">
        <f>IF('Incoming Quality Inspection Overview'!C26="","",'Incoming Quality Inspection Overview'!A26)</f>
      </x:c>
      <x:c r="B27" s="33">
        <f>IF('Incoming Quality Inspection Overview'!C26="","",'Incoming Quality Inspection Overview'!C26)</f>
      </x:c>
      <x:c r="C27" s="33">
        <f>IF('Incoming Quality Inspection Overview'!C26="","",'Incoming Quality Inspection Overview'!D26)</f>
      </x:c>
      <x:c r="D27" s="32">
        <f>IF('Incoming Quality Inspection Overview'!C26="","",'Incoming Quality Inspection Overview'!M26)</f>
      </x:c>
      <x:c r="E27" s="34">
        <f>IF('Incoming Quality Inspection Overview'!C26="","",'Incoming Quality Inspection Overview'!E26)</f>
      </x:c>
      <x:c r="F27" s="56">
        <f>IF('Incoming Quality Inspection Overview'!C26="","",'Incoming Quality Inspection Overview'!F26)</f>
      </x:c>
      <x:c r="G27" s="56">
        <f>IF('Incoming Quality Inspection Overview'!C26="","",'Incoming Quality Inspection Overview'!G26)</f>
      </x:c>
      <x:c r="H27" s="56">
        <f>IF('Incoming Quality Inspection Overview'!C26="","",IF('Incoming Quality Inspection Overview'!I26="","",'Incoming Quality Inspection Overview'!I26))</f>
      </x:c>
      <x:c r="I27" s="56">
        <f>IF('Incoming Quality Inspection Overview'!C26="","",IF('Incoming Quality Inspection Overview'!J26="","",'Incoming Quality Inspection Overview'!J26))</f>
      </x:c>
      <x:c r="J27" s="36">
        <f>IF('Incoming Quality Inspection Overview'!C26="","",'Incoming Quality Inspection Overview'!L26)</f>
      </x:c>
      <x:c r="K27" s="37">
        <f>IF($B27="","",IF(K$5="","",IF(AND($H27&lt;&gt;"",K$5&gt;=$H27,K$5&lt;=IF($I27="",'Incoming Quality Inspection Overview'!$B$8,$I27)),"Actual",IF(AND($F27&lt;&gt;"",$G27&lt;&gt;"",K$5&gt;=$F27,K$5&lt;=$G27),"■",""))))</f>
      </x:c>
      <x:c r="L27" s="37">
        <f>IF($B27="","",IF(L$5="","",IF(AND($H27&lt;&gt;"",L$5&gt;=$H27,L$5&lt;=IF($I27="",'Incoming Quality Inspection Overview'!$B$8,$I27)),"Actual",IF(AND($F27&lt;&gt;"",$G27&lt;&gt;"",L$5&gt;=$F27,L$5&lt;=$G27),"■",""))))</f>
      </x:c>
      <x:c r="M27" s="37">
        <f>IF($B27="","",IF(M$5="","",IF(AND($H27&lt;&gt;"",M$5&gt;=$H27,M$5&lt;=IF($I27="",'Incoming Quality Inspection Overview'!$B$8,$I27)),"Actual",IF(AND($F27&lt;&gt;"",$G27&lt;&gt;"",M$5&gt;=$F27,M$5&lt;=$G27),"■",""))))</f>
      </x:c>
      <x:c r="N27" s="37">
        <f>IF($B27="","",IF(N$5="","",IF(AND($H27&lt;&gt;"",N$5&gt;=$H27,N$5&lt;=IF($I27="",'Incoming Quality Inspection Overview'!$B$8,$I27)),"Actual",IF(AND($F27&lt;&gt;"",$G27&lt;&gt;"",N$5&gt;=$F27,N$5&lt;=$G27),"■",""))))</f>
      </x:c>
      <x:c r="O27" s="37">
        <f>IF($B27="","",IF(O$5="","",IF(AND($H27&lt;&gt;"",O$5&gt;=$H27,O$5&lt;=IF($I27="",'Incoming Quality Inspection Overview'!$B$8,$I27)),"Actual",IF(AND($F27&lt;&gt;"",$G27&lt;&gt;"",O$5&gt;=$F27,O$5&lt;=$G27),"■",""))))</f>
      </x:c>
      <x:c r="P27" s="37">
        <f>IF($B27="","",IF(P$5="","",IF(AND($H27&lt;&gt;"",P$5&gt;=$H27,P$5&lt;=IF($I27="",'Incoming Quality Inspection Overview'!$B$8,$I27)),"Actual",IF(AND($F27&lt;&gt;"",$G27&lt;&gt;"",P$5&gt;=$F27,P$5&lt;=$G27),"■",""))))</f>
      </x:c>
      <x:c r="Q27" s="37">
        <f>IF($B27="","",IF(Q$5="","",IF(AND($H27&lt;&gt;"",Q$5&gt;=$H27,Q$5&lt;=IF($I27="",'Incoming Quality Inspection Overview'!$B$8,$I27)),"Actual",IF(AND($F27&lt;&gt;"",$G27&lt;&gt;"",Q$5&gt;=$F27,Q$5&lt;=$G27),"■",""))))</f>
      </x:c>
      <x:c r="R27" s="37">
        <f>IF($B27="","",IF(R$5="","",IF(AND($H27&lt;&gt;"",R$5&gt;=$H27,R$5&lt;=IF($I27="",'Incoming Quality Inspection Overview'!$B$8,$I27)),"Actual",IF(AND($F27&lt;&gt;"",$G27&lt;&gt;"",R$5&gt;=$F27,R$5&lt;=$G27),"■",""))))</f>
      </x:c>
      <x:c r="S27" s="37">
        <f>IF($B27="","",IF(S$5="","",IF(AND($H27&lt;&gt;"",S$5&gt;=$H27,S$5&lt;=IF($I27="",'Incoming Quality Inspection Overview'!$B$8,$I27)),"Actual",IF(AND($F27&lt;&gt;"",$G27&lt;&gt;"",S$5&gt;=$F27,S$5&lt;=$G27),"■",""))))</f>
      </x:c>
      <x:c r="T27" s="37">
        <f>IF($B27="","",IF(T$5="","",IF(AND($H27&lt;&gt;"",T$5&gt;=$H27,T$5&lt;=IF($I27="",'Incoming Quality Inspection Overview'!$B$8,$I27)),"Actual",IF(AND($F27&lt;&gt;"",$G27&lt;&gt;"",T$5&gt;=$F27,T$5&lt;=$G27),"■",""))))</f>
      </x:c>
      <x:c r="U27" s="37">
        <f>IF($B27="","",IF(U$5="","",IF(AND($H27&lt;&gt;"",U$5&gt;=$H27,U$5&lt;=IF($I27="",'Incoming Quality Inspection Overview'!$B$8,$I27)),"Actual",IF(AND($F27&lt;&gt;"",$G27&lt;&gt;"",U$5&gt;=$F27,U$5&lt;=$G27),"■",""))))</f>
      </x:c>
      <x:c r="V27" s="37">
        <f>IF($B27="","",IF(V$5="","",IF(AND($H27&lt;&gt;"",V$5&gt;=$H27,V$5&lt;=IF($I27="",'Incoming Quality Inspection Overview'!$B$8,$I27)),"Actual",IF(AND($F27&lt;&gt;"",$G27&lt;&gt;"",V$5&gt;=$F27,V$5&lt;=$G27),"■",""))))</f>
      </x:c>
      <x:c r="W27" s="37">
        <f>IF($B27="","",IF(W$5="","",IF(AND($H27&lt;&gt;"",W$5&gt;=$H27,W$5&lt;=IF($I27="",'Incoming Quality Inspection Overview'!$B$8,$I27)),"Actual",IF(AND($F27&lt;&gt;"",$G27&lt;&gt;"",W$5&gt;=$F27,W$5&lt;=$G27),"■",""))))</f>
      </x:c>
      <x:c r="X27" s="37">
        <f>IF($B27="","",IF(X$5="","",IF(AND($H27&lt;&gt;"",X$5&gt;=$H27,X$5&lt;=IF($I27="",'Incoming Quality Inspection Overview'!$B$8,$I27)),"Actual",IF(AND($F27&lt;&gt;"",$G27&lt;&gt;"",X$5&gt;=$F27,X$5&lt;=$G27),"■",""))))</f>
      </x:c>
      <x:c r="Y27" s="37">
        <f>IF($B27="","",IF(Y$5="","",IF(AND($H27&lt;&gt;"",Y$5&gt;=$H27,Y$5&lt;=IF($I27="",'Incoming Quality Inspection Overview'!$B$8,$I27)),"Actual",IF(AND($F27&lt;&gt;"",$G27&lt;&gt;"",Y$5&gt;=$F27,Y$5&lt;=$G27),"■",""))))</f>
      </x:c>
      <x:c r="Z27" s="37">
        <f>IF($B27="","",IF(Z$5="","",IF(AND($H27&lt;&gt;"",Z$5&gt;=$H27,Z$5&lt;=IF($I27="",'Incoming Quality Inspection Overview'!$B$8,$I27)),"Actual",IF(AND($F27&lt;&gt;"",$G27&lt;&gt;"",Z$5&gt;=$F27,Z$5&lt;=$G27),"■",""))))</f>
      </x:c>
      <x:c r="AA27" s="37">
        <f>IF($B27="","",IF(AA$5="","",IF(AND($H27&lt;&gt;"",AA$5&gt;=$H27,AA$5&lt;=IF($I27="",'Incoming Quality Inspection Overview'!$B$8,$I27)),"Actual",IF(AND($F27&lt;&gt;"",$G27&lt;&gt;"",AA$5&gt;=$F27,AA$5&lt;=$G27),"■",""))))</f>
      </x:c>
      <x:c r="AB27" s="37">
        <f>IF($B27="","",IF(AB$5="","",IF(AND($H27&lt;&gt;"",AB$5&gt;=$H27,AB$5&lt;=IF($I27="",'Incoming Quality Inspection Overview'!$B$8,$I27)),"Actual",IF(AND($F27&lt;&gt;"",$G27&lt;&gt;"",AB$5&gt;=$F27,AB$5&lt;=$G27),"■",""))))</f>
      </x:c>
      <x:c r="AC27" s="37">
        <f>IF($B27="","",IF(AC$5="","",IF(AND($H27&lt;&gt;"",AC$5&gt;=$H27,AC$5&lt;=IF($I27="",'Incoming Quality Inspection Overview'!$B$8,$I27)),"Actual",IF(AND($F27&lt;&gt;"",$G27&lt;&gt;"",AC$5&gt;=$F27,AC$5&lt;=$G27),"■",""))))</f>
      </x:c>
      <x:c r="AD27" s="37">
        <f>IF($B27="","",IF(AD$5="","",IF(AND($H27&lt;&gt;"",AD$5&gt;=$H27,AD$5&lt;=IF($I27="",'Incoming Quality Inspection Overview'!$B$8,$I27)),"Actual",IF(AND($F27&lt;&gt;"",$G27&lt;&gt;"",AD$5&gt;=$F27,AD$5&lt;=$G27),"■",""))))</f>
      </x:c>
      <x:c r="AE27" s="37">
        <f>IF($B27="","",IF(AE$5="","",IF(AND($H27&lt;&gt;"",AE$5&gt;=$H27,AE$5&lt;=IF($I27="",'Incoming Quality Inspection Overview'!$B$8,$I27)),"Actual",IF(AND($F27&lt;&gt;"",$G27&lt;&gt;"",AE$5&gt;=$F27,AE$5&lt;=$G27),"■",""))))</f>
      </x:c>
      <x:c r="AF27" s="37">
        <f>IF($B27="","",IF(AF$5="","",IF(AND($H27&lt;&gt;"",AF$5&gt;=$H27,AF$5&lt;=IF($I27="",'Incoming Quality Inspection Overview'!$B$8,$I27)),"Actual",IF(AND($F27&lt;&gt;"",$G27&lt;&gt;"",AF$5&gt;=$F27,AF$5&lt;=$G27),"■",""))))</f>
      </x:c>
      <x:c r="AG27" s="37">
        <f>IF($B27="","",IF(AG$5="","",IF(AND($H27&lt;&gt;"",AG$5&gt;=$H27,AG$5&lt;=IF($I27="",'Incoming Quality Inspection Overview'!$B$8,$I27)),"Actual",IF(AND($F27&lt;&gt;"",$G27&lt;&gt;"",AG$5&gt;=$F27,AG$5&lt;=$G27),"■",""))))</f>
      </x:c>
      <x:c r="AH27" s="37">
        <f>IF($B27="","",IF(AH$5="","",IF(AND($H27&lt;&gt;"",AH$5&gt;=$H27,AH$5&lt;=IF($I27="",'Incoming Quality Inspection Overview'!$B$8,$I27)),"Actual",IF(AND($F27&lt;&gt;"",$G27&lt;&gt;"",AH$5&gt;=$F27,AH$5&lt;=$G27),"■",""))))</f>
      </x:c>
      <x:c r="AI27" s="37">
        <f>IF($B27="","",IF(AI$5="","",IF(AND($H27&lt;&gt;"",AI$5&gt;=$H27,AI$5&lt;=IF($I27="",'Incoming Quality Inspection Overview'!$B$8,$I27)),"Actual",IF(AND($F27&lt;&gt;"",$G27&lt;&gt;"",AI$5&gt;=$F27,AI$5&lt;=$G27),"■",""))))</f>
      </x:c>
      <x:c r="AJ27" s="37">
        <f>IF($B27="","",IF(AJ$5="","",IF(AND($H27&lt;&gt;"",AJ$5&gt;=$H27,AJ$5&lt;=IF($I27="",'Incoming Quality Inspection Overview'!$B$8,$I27)),"Actual",IF(AND($F27&lt;&gt;"",$G27&lt;&gt;"",AJ$5&gt;=$F27,AJ$5&lt;=$G27),"■",""))))</f>
      </x:c>
      <x:c r="AK27" s="37">
        <f>IF($B27="","",IF(AK$5="","",IF(AND($H27&lt;&gt;"",AK$5&gt;=$H27,AK$5&lt;=IF($I27="",'Incoming Quality Inspection Overview'!$B$8,$I27)),"Actual",IF(AND($F27&lt;&gt;"",$G27&lt;&gt;"",AK$5&gt;=$F27,AK$5&lt;=$G27),"■",""))))</f>
      </x:c>
      <x:c r="AL27" s="37">
        <f>IF($B27="","",IF(AL$5="","",IF(AND($H27&lt;&gt;"",AL$5&gt;=$H27,AL$5&lt;=IF($I27="",'Incoming Quality Inspection Overview'!$B$8,$I27)),"Actual",IF(AND($F27&lt;&gt;"",$G27&lt;&gt;"",AL$5&gt;=$F27,AL$5&lt;=$G27),"■",""))))</f>
      </x:c>
      <x:c r="AM27" s="37">
        <f>IF($B27="","",IF(AM$5="","",IF(AND($H27&lt;&gt;"",AM$5&gt;=$H27,AM$5&lt;=IF($I27="",'Incoming Quality Inspection Overview'!$B$8,$I27)),"Actual",IF(AND($F27&lt;&gt;"",$G27&lt;&gt;"",AM$5&gt;=$F27,AM$5&lt;=$G27),"■",""))))</f>
      </x:c>
      <x:c r="AN27" s="37">
        <f>IF($B27="","",IF(AN$5="","",IF(AND($H27&lt;&gt;"",AN$5&gt;=$H27,AN$5&lt;=IF($I27="",'Incoming Quality Inspection Overview'!$B$8,$I27)),"Actual",IF(AND($F27&lt;&gt;"",$G27&lt;&gt;"",AN$5&gt;=$F27,AN$5&lt;=$G27),"■",""))))</f>
      </x:c>
      <x:c r="AO27" s="37">
        <f>IF($B27="","",IF(AO$5="","",IF(AND($H27&lt;&gt;"",AO$5&gt;=$H27,AO$5&lt;=IF($I27="",'Incoming Quality Inspection Overview'!$B$8,$I27)),"Actual",IF(AND($F27&lt;&gt;"",$G27&lt;&gt;"",AO$5&gt;=$F27,AO$5&lt;=$G27),"■",""))))</f>
      </x:c>
    </x:row>
    <x:row r="28" ht="20" customHeight="1">
      <x:c r="A28" s="32">
        <f>IF('Incoming Quality Inspection Overview'!C27="","",'Incoming Quality Inspection Overview'!A27)</f>
      </x:c>
      <x:c r="B28" s="33">
        <f>IF('Incoming Quality Inspection Overview'!C27="","",'Incoming Quality Inspection Overview'!C27)</f>
      </x:c>
      <x:c r="C28" s="33">
        <f>IF('Incoming Quality Inspection Overview'!C27="","",'Incoming Quality Inspection Overview'!D27)</f>
      </x:c>
      <x:c r="D28" s="32">
        <f>IF('Incoming Quality Inspection Overview'!C27="","",'Incoming Quality Inspection Overview'!M27)</f>
      </x:c>
      <x:c r="E28" s="34">
        <f>IF('Incoming Quality Inspection Overview'!C27="","",'Incoming Quality Inspection Overview'!E27)</f>
      </x:c>
      <x:c r="F28" s="56">
        <f>IF('Incoming Quality Inspection Overview'!C27="","",'Incoming Quality Inspection Overview'!F27)</f>
      </x:c>
      <x:c r="G28" s="56">
        <f>IF('Incoming Quality Inspection Overview'!C27="","",'Incoming Quality Inspection Overview'!G27)</f>
      </x:c>
      <x:c r="H28" s="56">
        <f>IF('Incoming Quality Inspection Overview'!C27="","",IF('Incoming Quality Inspection Overview'!I27="","",'Incoming Quality Inspection Overview'!I27))</f>
      </x:c>
      <x:c r="I28" s="56">
        <f>IF('Incoming Quality Inspection Overview'!C27="","",IF('Incoming Quality Inspection Overview'!J27="","",'Incoming Quality Inspection Overview'!J27))</f>
      </x:c>
      <x:c r="J28" s="36">
        <f>IF('Incoming Quality Inspection Overview'!C27="","",'Incoming Quality Inspection Overview'!L27)</f>
      </x:c>
      <x:c r="K28" s="37">
        <f>IF($B28="","",IF(K$5="","",IF(AND($H28&lt;&gt;"",K$5&gt;=$H28,K$5&lt;=IF($I28="",'Incoming Quality Inspection Overview'!$B$8,$I28)),"Actual",IF(AND($F28&lt;&gt;"",$G28&lt;&gt;"",K$5&gt;=$F28,K$5&lt;=$G28),"■",""))))</f>
      </x:c>
      <x:c r="L28" s="37">
        <f>IF($B28="","",IF(L$5="","",IF(AND($H28&lt;&gt;"",L$5&gt;=$H28,L$5&lt;=IF($I28="",'Incoming Quality Inspection Overview'!$B$8,$I28)),"Actual",IF(AND($F28&lt;&gt;"",$G28&lt;&gt;"",L$5&gt;=$F28,L$5&lt;=$G28),"■",""))))</f>
      </x:c>
      <x:c r="M28" s="37">
        <f>IF($B28="","",IF(M$5="","",IF(AND($H28&lt;&gt;"",M$5&gt;=$H28,M$5&lt;=IF($I28="",'Incoming Quality Inspection Overview'!$B$8,$I28)),"Actual",IF(AND($F28&lt;&gt;"",$G28&lt;&gt;"",M$5&gt;=$F28,M$5&lt;=$G28),"■",""))))</f>
      </x:c>
      <x:c r="N28" s="37">
        <f>IF($B28="","",IF(N$5="","",IF(AND($H28&lt;&gt;"",N$5&gt;=$H28,N$5&lt;=IF($I28="",'Incoming Quality Inspection Overview'!$B$8,$I28)),"Actual",IF(AND($F28&lt;&gt;"",$G28&lt;&gt;"",N$5&gt;=$F28,N$5&lt;=$G28),"■",""))))</f>
      </x:c>
      <x:c r="O28" s="37">
        <f>IF($B28="","",IF(O$5="","",IF(AND($H28&lt;&gt;"",O$5&gt;=$H28,O$5&lt;=IF($I28="",'Incoming Quality Inspection Overview'!$B$8,$I28)),"Actual",IF(AND($F28&lt;&gt;"",$G28&lt;&gt;"",O$5&gt;=$F28,O$5&lt;=$G28),"■",""))))</f>
      </x:c>
      <x:c r="P28" s="37">
        <f>IF($B28="","",IF(P$5="","",IF(AND($H28&lt;&gt;"",P$5&gt;=$H28,P$5&lt;=IF($I28="",'Incoming Quality Inspection Overview'!$B$8,$I28)),"Actual",IF(AND($F28&lt;&gt;"",$G28&lt;&gt;"",P$5&gt;=$F28,P$5&lt;=$G28),"■",""))))</f>
      </x:c>
      <x:c r="Q28" s="37">
        <f>IF($B28="","",IF(Q$5="","",IF(AND($H28&lt;&gt;"",Q$5&gt;=$H28,Q$5&lt;=IF($I28="",'Incoming Quality Inspection Overview'!$B$8,$I28)),"Actual",IF(AND($F28&lt;&gt;"",$G28&lt;&gt;"",Q$5&gt;=$F28,Q$5&lt;=$G28),"■",""))))</f>
      </x:c>
      <x:c r="R28" s="37">
        <f>IF($B28="","",IF(R$5="","",IF(AND($H28&lt;&gt;"",R$5&gt;=$H28,R$5&lt;=IF($I28="",'Incoming Quality Inspection Overview'!$B$8,$I28)),"Actual",IF(AND($F28&lt;&gt;"",$G28&lt;&gt;"",R$5&gt;=$F28,R$5&lt;=$G28),"■",""))))</f>
      </x:c>
      <x:c r="S28" s="37">
        <f>IF($B28="","",IF(S$5="","",IF(AND($H28&lt;&gt;"",S$5&gt;=$H28,S$5&lt;=IF($I28="",'Incoming Quality Inspection Overview'!$B$8,$I28)),"Actual",IF(AND($F28&lt;&gt;"",$G28&lt;&gt;"",S$5&gt;=$F28,S$5&lt;=$G28),"■",""))))</f>
      </x:c>
      <x:c r="T28" s="37">
        <f>IF($B28="","",IF(T$5="","",IF(AND($H28&lt;&gt;"",T$5&gt;=$H28,T$5&lt;=IF($I28="",'Incoming Quality Inspection Overview'!$B$8,$I28)),"Actual",IF(AND($F28&lt;&gt;"",$G28&lt;&gt;"",T$5&gt;=$F28,T$5&lt;=$G28),"■",""))))</f>
      </x:c>
      <x:c r="U28" s="37">
        <f>IF($B28="","",IF(U$5="","",IF(AND($H28&lt;&gt;"",U$5&gt;=$H28,U$5&lt;=IF($I28="",'Incoming Quality Inspection Overview'!$B$8,$I28)),"Actual",IF(AND($F28&lt;&gt;"",$G28&lt;&gt;"",U$5&gt;=$F28,U$5&lt;=$G28),"■",""))))</f>
      </x:c>
      <x:c r="V28" s="37">
        <f>IF($B28="","",IF(V$5="","",IF(AND($H28&lt;&gt;"",V$5&gt;=$H28,V$5&lt;=IF($I28="",'Incoming Quality Inspection Overview'!$B$8,$I28)),"Actual",IF(AND($F28&lt;&gt;"",$G28&lt;&gt;"",V$5&gt;=$F28,V$5&lt;=$G28),"■",""))))</f>
      </x:c>
      <x:c r="W28" s="37">
        <f>IF($B28="","",IF(W$5="","",IF(AND($H28&lt;&gt;"",W$5&gt;=$H28,W$5&lt;=IF($I28="",'Incoming Quality Inspection Overview'!$B$8,$I28)),"Actual",IF(AND($F28&lt;&gt;"",$G28&lt;&gt;"",W$5&gt;=$F28,W$5&lt;=$G28),"■",""))))</f>
      </x:c>
      <x:c r="X28" s="37">
        <f>IF($B28="","",IF(X$5="","",IF(AND($H28&lt;&gt;"",X$5&gt;=$H28,X$5&lt;=IF($I28="",'Incoming Quality Inspection Overview'!$B$8,$I28)),"Actual",IF(AND($F28&lt;&gt;"",$G28&lt;&gt;"",X$5&gt;=$F28,X$5&lt;=$G28),"■",""))))</f>
      </x:c>
      <x:c r="Y28" s="37">
        <f>IF($B28="","",IF(Y$5="","",IF(AND($H28&lt;&gt;"",Y$5&gt;=$H28,Y$5&lt;=IF($I28="",'Incoming Quality Inspection Overview'!$B$8,$I28)),"Actual",IF(AND($F28&lt;&gt;"",$G28&lt;&gt;"",Y$5&gt;=$F28,Y$5&lt;=$G28),"■",""))))</f>
      </x:c>
      <x:c r="Z28" s="37">
        <f>IF($B28="","",IF(Z$5="","",IF(AND($H28&lt;&gt;"",Z$5&gt;=$H28,Z$5&lt;=IF($I28="",'Incoming Quality Inspection Overview'!$B$8,$I28)),"Actual",IF(AND($F28&lt;&gt;"",$G28&lt;&gt;"",Z$5&gt;=$F28,Z$5&lt;=$G28),"■",""))))</f>
      </x:c>
      <x:c r="AA28" s="37">
        <f>IF($B28="","",IF(AA$5="","",IF(AND($H28&lt;&gt;"",AA$5&gt;=$H28,AA$5&lt;=IF($I28="",'Incoming Quality Inspection Overview'!$B$8,$I28)),"Actual",IF(AND($F28&lt;&gt;"",$G28&lt;&gt;"",AA$5&gt;=$F28,AA$5&lt;=$G28),"■",""))))</f>
      </x:c>
      <x:c r="AB28" s="37">
        <f>IF($B28="","",IF(AB$5="","",IF(AND($H28&lt;&gt;"",AB$5&gt;=$H28,AB$5&lt;=IF($I28="",'Incoming Quality Inspection Overview'!$B$8,$I28)),"Actual",IF(AND($F28&lt;&gt;"",$G28&lt;&gt;"",AB$5&gt;=$F28,AB$5&lt;=$G28),"■",""))))</f>
      </x:c>
      <x:c r="AC28" s="37">
        <f>IF($B28="","",IF(AC$5="","",IF(AND($H28&lt;&gt;"",AC$5&gt;=$H28,AC$5&lt;=IF($I28="",'Incoming Quality Inspection Overview'!$B$8,$I28)),"Actual",IF(AND($F28&lt;&gt;"",$G28&lt;&gt;"",AC$5&gt;=$F28,AC$5&lt;=$G28),"■",""))))</f>
      </x:c>
      <x:c r="AD28" s="37">
        <f>IF($B28="","",IF(AD$5="","",IF(AND($H28&lt;&gt;"",AD$5&gt;=$H28,AD$5&lt;=IF($I28="",'Incoming Quality Inspection Overview'!$B$8,$I28)),"Actual",IF(AND($F28&lt;&gt;"",$G28&lt;&gt;"",AD$5&gt;=$F28,AD$5&lt;=$G28),"■",""))))</f>
      </x:c>
      <x:c r="AE28" s="37">
        <f>IF($B28="","",IF(AE$5="","",IF(AND($H28&lt;&gt;"",AE$5&gt;=$H28,AE$5&lt;=IF($I28="",'Incoming Quality Inspection Overview'!$B$8,$I28)),"Actual",IF(AND($F28&lt;&gt;"",$G28&lt;&gt;"",AE$5&gt;=$F28,AE$5&lt;=$G28),"■",""))))</f>
      </x:c>
      <x:c r="AF28" s="37">
        <f>IF($B28="","",IF(AF$5="","",IF(AND($H28&lt;&gt;"",AF$5&gt;=$H28,AF$5&lt;=IF($I28="",'Incoming Quality Inspection Overview'!$B$8,$I28)),"Actual",IF(AND($F28&lt;&gt;"",$G28&lt;&gt;"",AF$5&gt;=$F28,AF$5&lt;=$G28),"■",""))))</f>
      </x:c>
      <x:c r="AG28" s="37">
        <f>IF($B28="","",IF(AG$5="","",IF(AND($H28&lt;&gt;"",AG$5&gt;=$H28,AG$5&lt;=IF($I28="",'Incoming Quality Inspection Overview'!$B$8,$I28)),"Actual",IF(AND($F28&lt;&gt;"",$G28&lt;&gt;"",AG$5&gt;=$F28,AG$5&lt;=$G28),"■",""))))</f>
      </x:c>
      <x:c r="AH28" s="37">
        <f>IF($B28="","",IF(AH$5="","",IF(AND($H28&lt;&gt;"",AH$5&gt;=$H28,AH$5&lt;=IF($I28="",'Incoming Quality Inspection Overview'!$B$8,$I28)),"Actual",IF(AND($F28&lt;&gt;"",$G28&lt;&gt;"",AH$5&gt;=$F28,AH$5&lt;=$G28),"■",""))))</f>
      </x:c>
      <x:c r="AI28" s="37">
        <f>IF($B28="","",IF(AI$5="","",IF(AND($H28&lt;&gt;"",AI$5&gt;=$H28,AI$5&lt;=IF($I28="",'Incoming Quality Inspection Overview'!$B$8,$I28)),"Actual",IF(AND($F28&lt;&gt;"",$G28&lt;&gt;"",AI$5&gt;=$F28,AI$5&lt;=$G28),"■",""))))</f>
      </x:c>
      <x:c r="AJ28" s="37">
        <f>IF($B28="","",IF(AJ$5="","",IF(AND($H28&lt;&gt;"",AJ$5&gt;=$H28,AJ$5&lt;=IF($I28="",'Incoming Quality Inspection Overview'!$B$8,$I28)),"Actual",IF(AND($F28&lt;&gt;"",$G28&lt;&gt;"",AJ$5&gt;=$F28,AJ$5&lt;=$G28),"■",""))))</f>
      </x:c>
      <x:c r="AK28" s="37">
        <f>IF($B28="","",IF(AK$5="","",IF(AND($H28&lt;&gt;"",AK$5&gt;=$H28,AK$5&lt;=IF($I28="",'Incoming Quality Inspection Overview'!$B$8,$I28)),"Actual",IF(AND($F28&lt;&gt;"",$G28&lt;&gt;"",AK$5&gt;=$F28,AK$5&lt;=$G28),"■",""))))</f>
      </x:c>
      <x:c r="AL28" s="37">
        <f>IF($B28="","",IF(AL$5="","",IF(AND($H28&lt;&gt;"",AL$5&gt;=$H28,AL$5&lt;=IF($I28="",'Incoming Quality Inspection Overview'!$B$8,$I28)),"Actual",IF(AND($F28&lt;&gt;"",$G28&lt;&gt;"",AL$5&gt;=$F28,AL$5&lt;=$G28),"■",""))))</f>
      </x:c>
      <x:c r="AM28" s="37">
        <f>IF($B28="","",IF(AM$5="","",IF(AND($H28&lt;&gt;"",AM$5&gt;=$H28,AM$5&lt;=IF($I28="",'Incoming Quality Inspection Overview'!$B$8,$I28)),"Actual",IF(AND($F28&lt;&gt;"",$G28&lt;&gt;"",AM$5&gt;=$F28,AM$5&lt;=$G28),"■",""))))</f>
      </x:c>
      <x:c r="AN28" s="37">
        <f>IF($B28="","",IF(AN$5="","",IF(AND($H28&lt;&gt;"",AN$5&gt;=$H28,AN$5&lt;=IF($I28="",'Incoming Quality Inspection Overview'!$B$8,$I28)),"Actual",IF(AND($F28&lt;&gt;"",$G28&lt;&gt;"",AN$5&gt;=$F28,AN$5&lt;=$G28),"■",""))))</f>
      </x:c>
      <x:c r="AO28" s="37">
        <f>IF($B28="","",IF(AO$5="","",IF(AND($H28&lt;&gt;"",AO$5&gt;=$H28,AO$5&lt;=IF($I28="",'Incoming Quality Inspection Overview'!$B$8,$I28)),"Actual",IF(AND($F28&lt;&gt;"",$G28&lt;&gt;"",AO$5&gt;=$F28,AO$5&lt;=$G28),"■",""))))</f>
      </x:c>
    </x:row>
    <x:row r="29" ht="20" customHeight="1">
      <x:c r="A29" s="32">
        <f>IF('Incoming Quality Inspection Overview'!C28="","",'Incoming Quality Inspection Overview'!A28)</f>
      </x:c>
      <x:c r="B29" s="33">
        <f>IF('Incoming Quality Inspection Overview'!C28="","",'Incoming Quality Inspection Overview'!C28)</f>
      </x:c>
      <x:c r="C29" s="33">
        <f>IF('Incoming Quality Inspection Overview'!C28="","",'Incoming Quality Inspection Overview'!D28)</f>
      </x:c>
      <x:c r="D29" s="32">
        <f>IF('Incoming Quality Inspection Overview'!C28="","",'Incoming Quality Inspection Overview'!M28)</f>
      </x:c>
      <x:c r="E29" s="34">
        <f>IF('Incoming Quality Inspection Overview'!C28="","",'Incoming Quality Inspection Overview'!E28)</f>
      </x:c>
      <x:c r="F29" s="56">
        <f>IF('Incoming Quality Inspection Overview'!C28="","",'Incoming Quality Inspection Overview'!F28)</f>
      </x:c>
      <x:c r="G29" s="56">
        <f>IF('Incoming Quality Inspection Overview'!C28="","",'Incoming Quality Inspection Overview'!G28)</f>
      </x:c>
      <x:c r="H29" s="56">
        <f>IF('Incoming Quality Inspection Overview'!C28="","",IF('Incoming Quality Inspection Overview'!I28="","",'Incoming Quality Inspection Overview'!I28))</f>
      </x:c>
      <x:c r="I29" s="56">
        <f>IF('Incoming Quality Inspection Overview'!C28="","",IF('Incoming Quality Inspection Overview'!J28="","",'Incoming Quality Inspection Overview'!J28))</f>
      </x:c>
      <x:c r="J29" s="36">
        <f>IF('Incoming Quality Inspection Overview'!C28="","",'Incoming Quality Inspection Overview'!L28)</f>
      </x:c>
      <x:c r="K29" s="37">
        <f>IF($B29="","",IF(K$5="","",IF(AND($H29&lt;&gt;"",K$5&gt;=$H29,K$5&lt;=IF($I29="",'Incoming Quality Inspection Overview'!$B$8,$I29)),"Actual",IF(AND($F29&lt;&gt;"",$G29&lt;&gt;"",K$5&gt;=$F29,K$5&lt;=$G29),"■",""))))</f>
      </x:c>
      <x:c r="L29" s="37">
        <f>IF($B29="","",IF(L$5="","",IF(AND($H29&lt;&gt;"",L$5&gt;=$H29,L$5&lt;=IF($I29="",'Incoming Quality Inspection Overview'!$B$8,$I29)),"Actual",IF(AND($F29&lt;&gt;"",$G29&lt;&gt;"",L$5&gt;=$F29,L$5&lt;=$G29),"■",""))))</f>
      </x:c>
      <x:c r="M29" s="37">
        <f>IF($B29="","",IF(M$5="","",IF(AND($H29&lt;&gt;"",M$5&gt;=$H29,M$5&lt;=IF($I29="",'Incoming Quality Inspection Overview'!$B$8,$I29)),"Actual",IF(AND($F29&lt;&gt;"",$G29&lt;&gt;"",M$5&gt;=$F29,M$5&lt;=$G29),"■",""))))</f>
      </x:c>
      <x:c r="N29" s="37">
        <f>IF($B29="","",IF(N$5="","",IF(AND($H29&lt;&gt;"",N$5&gt;=$H29,N$5&lt;=IF($I29="",'Incoming Quality Inspection Overview'!$B$8,$I29)),"Actual",IF(AND($F29&lt;&gt;"",$G29&lt;&gt;"",N$5&gt;=$F29,N$5&lt;=$G29),"■",""))))</f>
      </x:c>
      <x:c r="O29" s="37">
        <f>IF($B29="","",IF(O$5="","",IF(AND($H29&lt;&gt;"",O$5&gt;=$H29,O$5&lt;=IF($I29="",'Incoming Quality Inspection Overview'!$B$8,$I29)),"Actual",IF(AND($F29&lt;&gt;"",$G29&lt;&gt;"",O$5&gt;=$F29,O$5&lt;=$G29),"■",""))))</f>
      </x:c>
      <x:c r="P29" s="37">
        <f>IF($B29="","",IF(P$5="","",IF(AND($H29&lt;&gt;"",P$5&gt;=$H29,P$5&lt;=IF($I29="",'Incoming Quality Inspection Overview'!$B$8,$I29)),"Actual",IF(AND($F29&lt;&gt;"",$G29&lt;&gt;"",P$5&gt;=$F29,P$5&lt;=$G29),"■",""))))</f>
      </x:c>
      <x:c r="Q29" s="37">
        <f>IF($B29="","",IF(Q$5="","",IF(AND($H29&lt;&gt;"",Q$5&gt;=$H29,Q$5&lt;=IF($I29="",'Incoming Quality Inspection Overview'!$B$8,$I29)),"Actual",IF(AND($F29&lt;&gt;"",$G29&lt;&gt;"",Q$5&gt;=$F29,Q$5&lt;=$G29),"■",""))))</f>
      </x:c>
      <x:c r="R29" s="37">
        <f>IF($B29="","",IF(R$5="","",IF(AND($H29&lt;&gt;"",R$5&gt;=$H29,R$5&lt;=IF($I29="",'Incoming Quality Inspection Overview'!$B$8,$I29)),"Actual",IF(AND($F29&lt;&gt;"",$G29&lt;&gt;"",R$5&gt;=$F29,R$5&lt;=$G29),"■",""))))</f>
      </x:c>
      <x:c r="S29" s="37">
        <f>IF($B29="","",IF(S$5="","",IF(AND($H29&lt;&gt;"",S$5&gt;=$H29,S$5&lt;=IF($I29="",'Incoming Quality Inspection Overview'!$B$8,$I29)),"Actual",IF(AND($F29&lt;&gt;"",$G29&lt;&gt;"",S$5&gt;=$F29,S$5&lt;=$G29),"■",""))))</f>
      </x:c>
      <x:c r="T29" s="37">
        <f>IF($B29="","",IF(T$5="","",IF(AND($H29&lt;&gt;"",T$5&gt;=$H29,T$5&lt;=IF($I29="",'Incoming Quality Inspection Overview'!$B$8,$I29)),"Actual",IF(AND($F29&lt;&gt;"",$G29&lt;&gt;"",T$5&gt;=$F29,T$5&lt;=$G29),"■",""))))</f>
      </x:c>
      <x:c r="U29" s="37">
        <f>IF($B29="","",IF(U$5="","",IF(AND($H29&lt;&gt;"",U$5&gt;=$H29,U$5&lt;=IF($I29="",'Incoming Quality Inspection Overview'!$B$8,$I29)),"Actual",IF(AND($F29&lt;&gt;"",$G29&lt;&gt;"",U$5&gt;=$F29,U$5&lt;=$G29),"■",""))))</f>
      </x:c>
      <x:c r="V29" s="37">
        <f>IF($B29="","",IF(V$5="","",IF(AND($H29&lt;&gt;"",V$5&gt;=$H29,V$5&lt;=IF($I29="",'Incoming Quality Inspection Overview'!$B$8,$I29)),"Actual",IF(AND($F29&lt;&gt;"",$G29&lt;&gt;"",V$5&gt;=$F29,V$5&lt;=$G29),"■",""))))</f>
      </x:c>
      <x:c r="W29" s="37">
        <f>IF($B29="","",IF(W$5="","",IF(AND($H29&lt;&gt;"",W$5&gt;=$H29,W$5&lt;=IF($I29="",'Incoming Quality Inspection Overview'!$B$8,$I29)),"Actual",IF(AND($F29&lt;&gt;"",$G29&lt;&gt;"",W$5&gt;=$F29,W$5&lt;=$G29),"■",""))))</f>
      </x:c>
      <x:c r="X29" s="37">
        <f>IF($B29="","",IF(X$5="","",IF(AND($H29&lt;&gt;"",X$5&gt;=$H29,X$5&lt;=IF($I29="",'Incoming Quality Inspection Overview'!$B$8,$I29)),"Actual",IF(AND($F29&lt;&gt;"",$G29&lt;&gt;"",X$5&gt;=$F29,X$5&lt;=$G29),"■",""))))</f>
      </x:c>
      <x:c r="Y29" s="37">
        <f>IF($B29="","",IF(Y$5="","",IF(AND($H29&lt;&gt;"",Y$5&gt;=$H29,Y$5&lt;=IF($I29="",'Incoming Quality Inspection Overview'!$B$8,$I29)),"Actual",IF(AND($F29&lt;&gt;"",$G29&lt;&gt;"",Y$5&gt;=$F29,Y$5&lt;=$G29),"■",""))))</f>
      </x:c>
      <x:c r="Z29" s="37">
        <f>IF($B29="","",IF(Z$5="","",IF(AND($H29&lt;&gt;"",Z$5&gt;=$H29,Z$5&lt;=IF($I29="",'Incoming Quality Inspection Overview'!$B$8,$I29)),"Actual",IF(AND($F29&lt;&gt;"",$G29&lt;&gt;"",Z$5&gt;=$F29,Z$5&lt;=$G29),"■",""))))</f>
      </x:c>
      <x:c r="AA29" s="37">
        <f>IF($B29="","",IF(AA$5="","",IF(AND($H29&lt;&gt;"",AA$5&gt;=$H29,AA$5&lt;=IF($I29="",'Incoming Quality Inspection Overview'!$B$8,$I29)),"Actual",IF(AND($F29&lt;&gt;"",$G29&lt;&gt;"",AA$5&gt;=$F29,AA$5&lt;=$G29),"■",""))))</f>
      </x:c>
      <x:c r="AB29" s="37">
        <f>IF($B29="","",IF(AB$5="","",IF(AND($H29&lt;&gt;"",AB$5&gt;=$H29,AB$5&lt;=IF($I29="",'Incoming Quality Inspection Overview'!$B$8,$I29)),"Actual",IF(AND($F29&lt;&gt;"",$G29&lt;&gt;"",AB$5&gt;=$F29,AB$5&lt;=$G29),"■",""))))</f>
      </x:c>
      <x:c r="AC29" s="37">
        <f>IF($B29="","",IF(AC$5="","",IF(AND($H29&lt;&gt;"",AC$5&gt;=$H29,AC$5&lt;=IF($I29="",'Incoming Quality Inspection Overview'!$B$8,$I29)),"Actual",IF(AND($F29&lt;&gt;"",$G29&lt;&gt;"",AC$5&gt;=$F29,AC$5&lt;=$G29),"■",""))))</f>
      </x:c>
      <x:c r="AD29" s="37">
        <f>IF($B29="","",IF(AD$5="","",IF(AND($H29&lt;&gt;"",AD$5&gt;=$H29,AD$5&lt;=IF($I29="",'Incoming Quality Inspection Overview'!$B$8,$I29)),"Actual",IF(AND($F29&lt;&gt;"",$G29&lt;&gt;"",AD$5&gt;=$F29,AD$5&lt;=$G29),"■",""))))</f>
      </x:c>
      <x:c r="AE29" s="37">
        <f>IF($B29="","",IF(AE$5="","",IF(AND($H29&lt;&gt;"",AE$5&gt;=$H29,AE$5&lt;=IF($I29="",'Incoming Quality Inspection Overview'!$B$8,$I29)),"Actual",IF(AND($F29&lt;&gt;"",$G29&lt;&gt;"",AE$5&gt;=$F29,AE$5&lt;=$G29),"■",""))))</f>
      </x:c>
      <x:c r="AF29" s="37">
        <f>IF($B29="","",IF(AF$5="","",IF(AND($H29&lt;&gt;"",AF$5&gt;=$H29,AF$5&lt;=IF($I29="",'Incoming Quality Inspection Overview'!$B$8,$I29)),"Actual",IF(AND($F29&lt;&gt;"",$G29&lt;&gt;"",AF$5&gt;=$F29,AF$5&lt;=$G29),"■",""))))</f>
      </x:c>
      <x:c r="AG29" s="37">
        <f>IF($B29="","",IF(AG$5="","",IF(AND($H29&lt;&gt;"",AG$5&gt;=$H29,AG$5&lt;=IF($I29="",'Incoming Quality Inspection Overview'!$B$8,$I29)),"Actual",IF(AND($F29&lt;&gt;"",$G29&lt;&gt;"",AG$5&gt;=$F29,AG$5&lt;=$G29),"■",""))))</f>
      </x:c>
      <x:c r="AH29" s="37">
        <f>IF($B29="","",IF(AH$5="","",IF(AND($H29&lt;&gt;"",AH$5&gt;=$H29,AH$5&lt;=IF($I29="",'Incoming Quality Inspection Overview'!$B$8,$I29)),"Actual",IF(AND($F29&lt;&gt;"",$G29&lt;&gt;"",AH$5&gt;=$F29,AH$5&lt;=$G29),"■",""))))</f>
      </x:c>
      <x:c r="AI29" s="37">
        <f>IF($B29="","",IF(AI$5="","",IF(AND($H29&lt;&gt;"",AI$5&gt;=$H29,AI$5&lt;=IF($I29="",'Incoming Quality Inspection Overview'!$B$8,$I29)),"Actual",IF(AND($F29&lt;&gt;"",$G29&lt;&gt;"",AI$5&gt;=$F29,AI$5&lt;=$G29),"■",""))))</f>
      </x:c>
      <x:c r="AJ29" s="37">
        <f>IF($B29="","",IF(AJ$5="","",IF(AND($H29&lt;&gt;"",AJ$5&gt;=$H29,AJ$5&lt;=IF($I29="",'Incoming Quality Inspection Overview'!$B$8,$I29)),"Actual",IF(AND($F29&lt;&gt;"",$G29&lt;&gt;"",AJ$5&gt;=$F29,AJ$5&lt;=$G29),"■",""))))</f>
      </x:c>
      <x:c r="AK29" s="37">
        <f>IF($B29="","",IF(AK$5="","",IF(AND($H29&lt;&gt;"",AK$5&gt;=$H29,AK$5&lt;=IF($I29="",'Incoming Quality Inspection Overview'!$B$8,$I29)),"Actual",IF(AND($F29&lt;&gt;"",$G29&lt;&gt;"",AK$5&gt;=$F29,AK$5&lt;=$G29),"■",""))))</f>
      </x:c>
      <x:c r="AL29" s="37">
        <f>IF($B29="","",IF(AL$5="","",IF(AND($H29&lt;&gt;"",AL$5&gt;=$H29,AL$5&lt;=IF($I29="",'Incoming Quality Inspection Overview'!$B$8,$I29)),"Actual",IF(AND($F29&lt;&gt;"",$G29&lt;&gt;"",AL$5&gt;=$F29,AL$5&lt;=$G29),"■",""))))</f>
      </x:c>
      <x:c r="AM29" s="37">
        <f>IF($B29="","",IF(AM$5="","",IF(AND($H29&lt;&gt;"",AM$5&gt;=$H29,AM$5&lt;=IF($I29="",'Incoming Quality Inspection Overview'!$B$8,$I29)),"Actual",IF(AND($F29&lt;&gt;"",$G29&lt;&gt;"",AM$5&gt;=$F29,AM$5&lt;=$G29),"■",""))))</f>
      </x:c>
      <x:c r="AN29" s="37">
        <f>IF($B29="","",IF(AN$5="","",IF(AND($H29&lt;&gt;"",AN$5&gt;=$H29,AN$5&lt;=IF($I29="",'Incoming Quality Inspection Overview'!$B$8,$I29)),"Actual",IF(AND($F29&lt;&gt;"",$G29&lt;&gt;"",AN$5&gt;=$F29,AN$5&lt;=$G29),"■",""))))</f>
      </x:c>
      <x:c r="AO29" s="37">
        <f>IF($B29="","",IF(AO$5="","",IF(AND($H29&lt;&gt;"",AO$5&gt;=$H29,AO$5&lt;=IF($I29="",'Incoming Quality Inspection Overview'!$B$8,$I29)),"Actual",IF(AND($F29&lt;&gt;"",$G29&lt;&gt;"",AO$5&gt;=$F29,AO$5&lt;=$G29),"■",""))))</f>
      </x:c>
    </x:row>
    <x:row r="30" ht="20" customHeight="1">
      <x:c r="A30" s="32">
        <f>IF('Incoming Quality Inspection Overview'!C29="","",'Incoming Quality Inspection Overview'!A29)</f>
      </x:c>
      <x:c r="B30" s="33">
        <f>IF('Incoming Quality Inspection Overview'!C29="","",'Incoming Quality Inspection Overview'!C29)</f>
      </x:c>
      <x:c r="C30" s="33">
        <f>IF('Incoming Quality Inspection Overview'!C29="","",'Incoming Quality Inspection Overview'!D29)</f>
      </x:c>
      <x:c r="D30" s="32">
        <f>IF('Incoming Quality Inspection Overview'!C29="","",'Incoming Quality Inspection Overview'!M29)</f>
      </x:c>
      <x:c r="E30" s="34">
        <f>IF('Incoming Quality Inspection Overview'!C29="","",'Incoming Quality Inspection Overview'!E29)</f>
      </x:c>
      <x:c r="F30" s="56">
        <f>IF('Incoming Quality Inspection Overview'!C29="","",'Incoming Quality Inspection Overview'!F29)</f>
      </x:c>
      <x:c r="G30" s="56">
        <f>IF('Incoming Quality Inspection Overview'!C29="","",'Incoming Quality Inspection Overview'!G29)</f>
      </x:c>
      <x:c r="H30" s="56">
        <f>IF('Incoming Quality Inspection Overview'!C29="","",IF('Incoming Quality Inspection Overview'!I29="","",'Incoming Quality Inspection Overview'!I29))</f>
      </x:c>
      <x:c r="I30" s="56">
        <f>IF('Incoming Quality Inspection Overview'!C29="","",IF('Incoming Quality Inspection Overview'!J29="","",'Incoming Quality Inspection Overview'!J29))</f>
      </x:c>
      <x:c r="J30" s="36">
        <f>IF('Incoming Quality Inspection Overview'!C29="","",'Incoming Quality Inspection Overview'!L29)</f>
      </x:c>
      <x:c r="K30" s="37">
        <f>IF($B30="","",IF(K$5="","",IF(AND($H30&lt;&gt;"",K$5&gt;=$H30,K$5&lt;=IF($I30="",'Incoming Quality Inspection Overview'!$B$8,$I30)),"Actual",IF(AND($F30&lt;&gt;"",$G30&lt;&gt;"",K$5&gt;=$F30,K$5&lt;=$G30),"■",""))))</f>
      </x:c>
      <x:c r="L30" s="37">
        <f>IF($B30="","",IF(L$5="","",IF(AND($H30&lt;&gt;"",L$5&gt;=$H30,L$5&lt;=IF($I30="",'Incoming Quality Inspection Overview'!$B$8,$I30)),"Actual",IF(AND($F30&lt;&gt;"",$G30&lt;&gt;"",L$5&gt;=$F30,L$5&lt;=$G30),"■",""))))</f>
      </x:c>
      <x:c r="M30" s="37">
        <f>IF($B30="","",IF(M$5="","",IF(AND($H30&lt;&gt;"",M$5&gt;=$H30,M$5&lt;=IF($I30="",'Incoming Quality Inspection Overview'!$B$8,$I30)),"Actual",IF(AND($F30&lt;&gt;"",$G30&lt;&gt;"",M$5&gt;=$F30,M$5&lt;=$G30),"■",""))))</f>
      </x:c>
      <x:c r="N30" s="37">
        <f>IF($B30="","",IF(N$5="","",IF(AND($H30&lt;&gt;"",N$5&gt;=$H30,N$5&lt;=IF($I30="",'Incoming Quality Inspection Overview'!$B$8,$I30)),"Actual",IF(AND($F30&lt;&gt;"",$G30&lt;&gt;"",N$5&gt;=$F30,N$5&lt;=$G30),"■",""))))</f>
      </x:c>
      <x:c r="O30" s="37">
        <f>IF($B30="","",IF(O$5="","",IF(AND($H30&lt;&gt;"",O$5&gt;=$H30,O$5&lt;=IF($I30="",'Incoming Quality Inspection Overview'!$B$8,$I30)),"Actual",IF(AND($F30&lt;&gt;"",$G30&lt;&gt;"",O$5&gt;=$F30,O$5&lt;=$G30),"■",""))))</f>
      </x:c>
      <x:c r="P30" s="37">
        <f>IF($B30="","",IF(P$5="","",IF(AND($H30&lt;&gt;"",P$5&gt;=$H30,P$5&lt;=IF($I30="",'Incoming Quality Inspection Overview'!$B$8,$I30)),"Actual",IF(AND($F30&lt;&gt;"",$G30&lt;&gt;"",P$5&gt;=$F30,P$5&lt;=$G30),"■",""))))</f>
      </x:c>
      <x:c r="Q30" s="37">
        <f>IF($B30="","",IF(Q$5="","",IF(AND($H30&lt;&gt;"",Q$5&gt;=$H30,Q$5&lt;=IF($I30="",'Incoming Quality Inspection Overview'!$B$8,$I30)),"Actual",IF(AND($F30&lt;&gt;"",$G30&lt;&gt;"",Q$5&gt;=$F30,Q$5&lt;=$G30),"■",""))))</f>
      </x:c>
      <x:c r="R30" s="37">
        <f>IF($B30="","",IF(R$5="","",IF(AND($H30&lt;&gt;"",R$5&gt;=$H30,R$5&lt;=IF($I30="",'Incoming Quality Inspection Overview'!$B$8,$I30)),"Actual",IF(AND($F30&lt;&gt;"",$G30&lt;&gt;"",R$5&gt;=$F30,R$5&lt;=$G30),"■",""))))</f>
      </x:c>
      <x:c r="S30" s="37">
        <f>IF($B30="","",IF(S$5="","",IF(AND($H30&lt;&gt;"",S$5&gt;=$H30,S$5&lt;=IF($I30="",'Incoming Quality Inspection Overview'!$B$8,$I30)),"Actual",IF(AND($F30&lt;&gt;"",$G30&lt;&gt;"",S$5&gt;=$F30,S$5&lt;=$G30),"■",""))))</f>
      </x:c>
      <x:c r="T30" s="37">
        <f>IF($B30="","",IF(T$5="","",IF(AND($H30&lt;&gt;"",T$5&gt;=$H30,T$5&lt;=IF($I30="",'Incoming Quality Inspection Overview'!$B$8,$I30)),"Actual",IF(AND($F30&lt;&gt;"",$G30&lt;&gt;"",T$5&gt;=$F30,T$5&lt;=$G30),"■",""))))</f>
      </x:c>
      <x:c r="U30" s="37">
        <f>IF($B30="","",IF(U$5="","",IF(AND($H30&lt;&gt;"",U$5&gt;=$H30,U$5&lt;=IF($I30="",'Incoming Quality Inspection Overview'!$B$8,$I30)),"Actual",IF(AND($F30&lt;&gt;"",$G30&lt;&gt;"",U$5&gt;=$F30,U$5&lt;=$G30),"■",""))))</f>
      </x:c>
      <x:c r="V30" s="37">
        <f>IF($B30="","",IF(V$5="","",IF(AND($H30&lt;&gt;"",V$5&gt;=$H30,V$5&lt;=IF($I30="",'Incoming Quality Inspection Overview'!$B$8,$I30)),"Actual",IF(AND($F30&lt;&gt;"",$G30&lt;&gt;"",V$5&gt;=$F30,V$5&lt;=$G30),"■",""))))</f>
      </x:c>
      <x:c r="W30" s="37">
        <f>IF($B30="","",IF(W$5="","",IF(AND($H30&lt;&gt;"",W$5&gt;=$H30,W$5&lt;=IF($I30="",'Incoming Quality Inspection Overview'!$B$8,$I30)),"Actual",IF(AND($F30&lt;&gt;"",$G30&lt;&gt;"",W$5&gt;=$F30,W$5&lt;=$G30),"■",""))))</f>
      </x:c>
      <x:c r="X30" s="37">
        <f>IF($B30="","",IF(X$5="","",IF(AND($H30&lt;&gt;"",X$5&gt;=$H30,X$5&lt;=IF($I30="",'Incoming Quality Inspection Overview'!$B$8,$I30)),"Actual",IF(AND($F30&lt;&gt;"",$G30&lt;&gt;"",X$5&gt;=$F30,X$5&lt;=$G30),"■",""))))</f>
      </x:c>
      <x:c r="Y30" s="37">
        <f>IF($B30="","",IF(Y$5="","",IF(AND($H30&lt;&gt;"",Y$5&gt;=$H30,Y$5&lt;=IF($I30="",'Incoming Quality Inspection Overview'!$B$8,$I30)),"Actual",IF(AND($F30&lt;&gt;"",$G30&lt;&gt;"",Y$5&gt;=$F30,Y$5&lt;=$G30),"■",""))))</f>
      </x:c>
      <x:c r="Z30" s="37">
        <f>IF($B30="","",IF(Z$5="","",IF(AND($H30&lt;&gt;"",Z$5&gt;=$H30,Z$5&lt;=IF($I30="",'Incoming Quality Inspection Overview'!$B$8,$I30)),"Actual",IF(AND($F30&lt;&gt;"",$G30&lt;&gt;"",Z$5&gt;=$F30,Z$5&lt;=$G30),"■",""))))</f>
      </x:c>
      <x:c r="AA30" s="37">
        <f>IF($B30="","",IF(AA$5="","",IF(AND($H30&lt;&gt;"",AA$5&gt;=$H30,AA$5&lt;=IF($I30="",'Incoming Quality Inspection Overview'!$B$8,$I30)),"Actual",IF(AND($F30&lt;&gt;"",$G30&lt;&gt;"",AA$5&gt;=$F30,AA$5&lt;=$G30),"■",""))))</f>
      </x:c>
      <x:c r="AB30" s="37">
        <f>IF($B30="","",IF(AB$5="","",IF(AND($H30&lt;&gt;"",AB$5&gt;=$H30,AB$5&lt;=IF($I30="",'Incoming Quality Inspection Overview'!$B$8,$I30)),"Actual",IF(AND($F30&lt;&gt;"",$G30&lt;&gt;"",AB$5&gt;=$F30,AB$5&lt;=$G30),"■",""))))</f>
      </x:c>
      <x:c r="AC30" s="37">
        <f>IF($B30="","",IF(AC$5="","",IF(AND($H30&lt;&gt;"",AC$5&gt;=$H30,AC$5&lt;=IF($I30="",'Incoming Quality Inspection Overview'!$B$8,$I30)),"Actual",IF(AND($F30&lt;&gt;"",$G30&lt;&gt;"",AC$5&gt;=$F30,AC$5&lt;=$G30),"■",""))))</f>
      </x:c>
      <x:c r="AD30" s="37">
        <f>IF($B30="","",IF(AD$5="","",IF(AND($H30&lt;&gt;"",AD$5&gt;=$H30,AD$5&lt;=IF($I30="",'Incoming Quality Inspection Overview'!$B$8,$I30)),"Actual",IF(AND($F30&lt;&gt;"",$G30&lt;&gt;"",AD$5&gt;=$F30,AD$5&lt;=$G30),"■",""))))</f>
      </x:c>
      <x:c r="AE30" s="37">
        <f>IF($B30="","",IF(AE$5="","",IF(AND($H30&lt;&gt;"",AE$5&gt;=$H30,AE$5&lt;=IF($I30="",'Incoming Quality Inspection Overview'!$B$8,$I30)),"Actual",IF(AND($F30&lt;&gt;"",$G30&lt;&gt;"",AE$5&gt;=$F30,AE$5&lt;=$G30),"■",""))))</f>
      </x:c>
      <x:c r="AF30" s="37">
        <f>IF($B30="","",IF(AF$5="","",IF(AND($H30&lt;&gt;"",AF$5&gt;=$H30,AF$5&lt;=IF($I30="",'Incoming Quality Inspection Overview'!$B$8,$I30)),"Actual",IF(AND($F30&lt;&gt;"",$G30&lt;&gt;"",AF$5&gt;=$F30,AF$5&lt;=$G30),"■",""))))</f>
      </x:c>
      <x:c r="AG30" s="37">
        <f>IF($B30="","",IF(AG$5="","",IF(AND($H30&lt;&gt;"",AG$5&gt;=$H30,AG$5&lt;=IF($I30="",'Incoming Quality Inspection Overview'!$B$8,$I30)),"Actual",IF(AND($F30&lt;&gt;"",$G30&lt;&gt;"",AG$5&gt;=$F30,AG$5&lt;=$G30),"■",""))))</f>
      </x:c>
      <x:c r="AH30" s="37">
        <f>IF($B30="","",IF(AH$5="","",IF(AND($H30&lt;&gt;"",AH$5&gt;=$H30,AH$5&lt;=IF($I30="",'Incoming Quality Inspection Overview'!$B$8,$I30)),"Actual",IF(AND($F30&lt;&gt;"",$G30&lt;&gt;"",AH$5&gt;=$F30,AH$5&lt;=$G30),"■",""))))</f>
      </x:c>
      <x:c r="AI30" s="37">
        <f>IF($B30="","",IF(AI$5="","",IF(AND($H30&lt;&gt;"",AI$5&gt;=$H30,AI$5&lt;=IF($I30="",'Incoming Quality Inspection Overview'!$B$8,$I30)),"Actual",IF(AND($F30&lt;&gt;"",$G30&lt;&gt;"",AI$5&gt;=$F30,AI$5&lt;=$G30),"■",""))))</f>
      </x:c>
      <x:c r="AJ30" s="37">
        <f>IF($B30="","",IF(AJ$5="","",IF(AND($H30&lt;&gt;"",AJ$5&gt;=$H30,AJ$5&lt;=IF($I30="",'Incoming Quality Inspection Overview'!$B$8,$I30)),"Actual",IF(AND($F30&lt;&gt;"",$G30&lt;&gt;"",AJ$5&gt;=$F30,AJ$5&lt;=$G30),"■",""))))</f>
      </x:c>
      <x:c r="AK30" s="37">
        <f>IF($B30="","",IF(AK$5="","",IF(AND($H30&lt;&gt;"",AK$5&gt;=$H30,AK$5&lt;=IF($I30="",'Incoming Quality Inspection Overview'!$B$8,$I30)),"Actual",IF(AND($F30&lt;&gt;"",$G30&lt;&gt;"",AK$5&gt;=$F30,AK$5&lt;=$G30),"■",""))))</f>
      </x:c>
      <x:c r="AL30" s="37">
        <f>IF($B30="","",IF(AL$5="","",IF(AND($H30&lt;&gt;"",AL$5&gt;=$H30,AL$5&lt;=IF($I30="",'Incoming Quality Inspection Overview'!$B$8,$I30)),"Actual",IF(AND($F30&lt;&gt;"",$G30&lt;&gt;"",AL$5&gt;=$F30,AL$5&lt;=$G30),"■",""))))</f>
      </x:c>
      <x:c r="AM30" s="37">
        <f>IF($B30="","",IF(AM$5="","",IF(AND($H30&lt;&gt;"",AM$5&gt;=$H30,AM$5&lt;=IF($I30="",'Incoming Quality Inspection Overview'!$B$8,$I30)),"Actual",IF(AND($F30&lt;&gt;"",$G30&lt;&gt;"",AM$5&gt;=$F30,AM$5&lt;=$G30),"■",""))))</f>
      </x:c>
      <x:c r="AN30" s="37">
        <f>IF($B30="","",IF(AN$5="","",IF(AND($H30&lt;&gt;"",AN$5&gt;=$H30,AN$5&lt;=IF($I30="",'Incoming Quality Inspection Overview'!$B$8,$I30)),"Actual",IF(AND($F30&lt;&gt;"",$G30&lt;&gt;"",AN$5&gt;=$F30,AN$5&lt;=$G30),"■",""))))</f>
      </x:c>
      <x:c r="AO30" s="37">
        <f>IF($B30="","",IF(AO$5="","",IF(AND($H30&lt;&gt;"",AO$5&gt;=$H30,AO$5&lt;=IF($I30="",'Incoming Quality Inspection Overview'!$B$8,$I30)),"Actual",IF(AND($F30&lt;&gt;"",$G30&lt;&gt;"",AO$5&gt;=$F30,AO$5&lt;=$G30),"■",""))))</f>
      </x:c>
    </x:row>
    <x:row r="31" ht="20" customHeight="1">
      <x:c r="A31" s="32">
        <f>IF('Incoming Quality Inspection Overview'!C30="","",'Incoming Quality Inspection Overview'!A30)</f>
      </x:c>
      <x:c r="B31" s="33">
        <f>IF('Incoming Quality Inspection Overview'!C30="","",'Incoming Quality Inspection Overview'!C30)</f>
      </x:c>
      <x:c r="C31" s="33">
        <f>IF('Incoming Quality Inspection Overview'!C30="","",'Incoming Quality Inspection Overview'!D30)</f>
      </x:c>
      <x:c r="D31" s="32">
        <f>IF('Incoming Quality Inspection Overview'!C30="","",'Incoming Quality Inspection Overview'!M30)</f>
      </x:c>
      <x:c r="E31" s="34">
        <f>IF('Incoming Quality Inspection Overview'!C30="","",'Incoming Quality Inspection Overview'!E30)</f>
      </x:c>
      <x:c r="F31" s="56">
        <f>IF('Incoming Quality Inspection Overview'!C30="","",'Incoming Quality Inspection Overview'!F30)</f>
      </x:c>
      <x:c r="G31" s="56">
        <f>IF('Incoming Quality Inspection Overview'!C30="","",'Incoming Quality Inspection Overview'!G30)</f>
      </x:c>
      <x:c r="H31" s="56">
        <f>IF('Incoming Quality Inspection Overview'!C30="","",IF('Incoming Quality Inspection Overview'!I30="","",'Incoming Quality Inspection Overview'!I30))</f>
      </x:c>
      <x:c r="I31" s="56">
        <f>IF('Incoming Quality Inspection Overview'!C30="","",IF('Incoming Quality Inspection Overview'!J30="","",'Incoming Quality Inspection Overview'!J30))</f>
      </x:c>
      <x:c r="J31" s="36">
        <f>IF('Incoming Quality Inspection Overview'!C30="","",'Incoming Quality Inspection Overview'!L30)</f>
      </x:c>
      <x:c r="K31" s="37">
        <f>IF($B31="","",IF(K$5="","",IF(AND($H31&lt;&gt;"",K$5&gt;=$H31,K$5&lt;=IF($I31="",'Incoming Quality Inspection Overview'!$B$8,$I31)),"Actual",IF(AND($F31&lt;&gt;"",$G31&lt;&gt;"",K$5&gt;=$F31,K$5&lt;=$G31),"■",""))))</f>
      </x:c>
      <x:c r="L31" s="37">
        <f>IF($B31="","",IF(L$5="","",IF(AND($H31&lt;&gt;"",L$5&gt;=$H31,L$5&lt;=IF($I31="",'Incoming Quality Inspection Overview'!$B$8,$I31)),"Actual",IF(AND($F31&lt;&gt;"",$G31&lt;&gt;"",L$5&gt;=$F31,L$5&lt;=$G31),"■",""))))</f>
      </x:c>
      <x:c r="M31" s="37">
        <f>IF($B31="","",IF(M$5="","",IF(AND($H31&lt;&gt;"",M$5&gt;=$H31,M$5&lt;=IF($I31="",'Incoming Quality Inspection Overview'!$B$8,$I31)),"Actual",IF(AND($F31&lt;&gt;"",$G31&lt;&gt;"",M$5&gt;=$F31,M$5&lt;=$G31),"■",""))))</f>
      </x:c>
      <x:c r="N31" s="37">
        <f>IF($B31="","",IF(N$5="","",IF(AND($H31&lt;&gt;"",N$5&gt;=$H31,N$5&lt;=IF($I31="",'Incoming Quality Inspection Overview'!$B$8,$I31)),"Actual",IF(AND($F31&lt;&gt;"",$G31&lt;&gt;"",N$5&gt;=$F31,N$5&lt;=$G31),"■",""))))</f>
      </x:c>
      <x:c r="O31" s="37">
        <f>IF($B31="","",IF(O$5="","",IF(AND($H31&lt;&gt;"",O$5&gt;=$H31,O$5&lt;=IF($I31="",'Incoming Quality Inspection Overview'!$B$8,$I31)),"Actual",IF(AND($F31&lt;&gt;"",$G31&lt;&gt;"",O$5&gt;=$F31,O$5&lt;=$G31),"■",""))))</f>
      </x:c>
      <x:c r="P31" s="37">
        <f>IF($B31="","",IF(P$5="","",IF(AND($H31&lt;&gt;"",P$5&gt;=$H31,P$5&lt;=IF($I31="",'Incoming Quality Inspection Overview'!$B$8,$I31)),"Actual",IF(AND($F31&lt;&gt;"",$G31&lt;&gt;"",P$5&gt;=$F31,P$5&lt;=$G31),"■",""))))</f>
      </x:c>
      <x:c r="Q31" s="37">
        <f>IF($B31="","",IF(Q$5="","",IF(AND($H31&lt;&gt;"",Q$5&gt;=$H31,Q$5&lt;=IF($I31="",'Incoming Quality Inspection Overview'!$B$8,$I31)),"Actual",IF(AND($F31&lt;&gt;"",$G31&lt;&gt;"",Q$5&gt;=$F31,Q$5&lt;=$G31),"■",""))))</f>
      </x:c>
      <x:c r="R31" s="37">
        <f>IF($B31="","",IF(R$5="","",IF(AND($H31&lt;&gt;"",R$5&gt;=$H31,R$5&lt;=IF($I31="",'Incoming Quality Inspection Overview'!$B$8,$I31)),"Actual",IF(AND($F31&lt;&gt;"",$G31&lt;&gt;"",R$5&gt;=$F31,R$5&lt;=$G31),"■",""))))</f>
      </x:c>
      <x:c r="S31" s="37">
        <f>IF($B31="","",IF(S$5="","",IF(AND($H31&lt;&gt;"",S$5&gt;=$H31,S$5&lt;=IF($I31="",'Incoming Quality Inspection Overview'!$B$8,$I31)),"Actual",IF(AND($F31&lt;&gt;"",$G31&lt;&gt;"",S$5&gt;=$F31,S$5&lt;=$G31),"■",""))))</f>
      </x:c>
      <x:c r="T31" s="37">
        <f>IF($B31="","",IF(T$5="","",IF(AND($H31&lt;&gt;"",T$5&gt;=$H31,T$5&lt;=IF($I31="",'Incoming Quality Inspection Overview'!$B$8,$I31)),"Actual",IF(AND($F31&lt;&gt;"",$G31&lt;&gt;"",T$5&gt;=$F31,T$5&lt;=$G31),"■",""))))</f>
      </x:c>
      <x:c r="U31" s="37">
        <f>IF($B31="","",IF(U$5="","",IF(AND($H31&lt;&gt;"",U$5&gt;=$H31,U$5&lt;=IF($I31="",'Incoming Quality Inspection Overview'!$B$8,$I31)),"Actual",IF(AND($F31&lt;&gt;"",$G31&lt;&gt;"",U$5&gt;=$F31,U$5&lt;=$G31),"■",""))))</f>
      </x:c>
      <x:c r="V31" s="37">
        <f>IF($B31="","",IF(V$5="","",IF(AND($H31&lt;&gt;"",V$5&gt;=$H31,V$5&lt;=IF($I31="",'Incoming Quality Inspection Overview'!$B$8,$I31)),"Actual",IF(AND($F31&lt;&gt;"",$G31&lt;&gt;"",V$5&gt;=$F31,V$5&lt;=$G31),"■",""))))</f>
      </x:c>
      <x:c r="W31" s="37">
        <f>IF($B31="","",IF(W$5="","",IF(AND($H31&lt;&gt;"",W$5&gt;=$H31,W$5&lt;=IF($I31="",'Incoming Quality Inspection Overview'!$B$8,$I31)),"Actual",IF(AND($F31&lt;&gt;"",$G31&lt;&gt;"",W$5&gt;=$F31,W$5&lt;=$G31),"■",""))))</f>
      </x:c>
      <x:c r="X31" s="37">
        <f>IF($B31="","",IF(X$5="","",IF(AND($H31&lt;&gt;"",X$5&gt;=$H31,X$5&lt;=IF($I31="",'Incoming Quality Inspection Overview'!$B$8,$I31)),"Actual",IF(AND($F31&lt;&gt;"",$G31&lt;&gt;"",X$5&gt;=$F31,X$5&lt;=$G31),"■",""))))</f>
      </x:c>
      <x:c r="Y31" s="37">
        <f>IF($B31="","",IF(Y$5="","",IF(AND($H31&lt;&gt;"",Y$5&gt;=$H31,Y$5&lt;=IF($I31="",'Incoming Quality Inspection Overview'!$B$8,$I31)),"Actual",IF(AND($F31&lt;&gt;"",$G31&lt;&gt;"",Y$5&gt;=$F31,Y$5&lt;=$G31),"■",""))))</f>
      </x:c>
      <x:c r="Z31" s="37">
        <f>IF($B31="","",IF(Z$5="","",IF(AND($H31&lt;&gt;"",Z$5&gt;=$H31,Z$5&lt;=IF($I31="",'Incoming Quality Inspection Overview'!$B$8,$I31)),"Actual",IF(AND($F31&lt;&gt;"",$G31&lt;&gt;"",Z$5&gt;=$F31,Z$5&lt;=$G31),"■",""))))</f>
      </x:c>
      <x:c r="AA31" s="37">
        <f>IF($B31="","",IF(AA$5="","",IF(AND($H31&lt;&gt;"",AA$5&gt;=$H31,AA$5&lt;=IF($I31="",'Incoming Quality Inspection Overview'!$B$8,$I31)),"Actual",IF(AND($F31&lt;&gt;"",$G31&lt;&gt;"",AA$5&gt;=$F31,AA$5&lt;=$G31),"■",""))))</f>
      </x:c>
      <x:c r="AB31" s="37">
        <f>IF($B31="","",IF(AB$5="","",IF(AND($H31&lt;&gt;"",AB$5&gt;=$H31,AB$5&lt;=IF($I31="",'Incoming Quality Inspection Overview'!$B$8,$I31)),"Actual",IF(AND($F31&lt;&gt;"",$G31&lt;&gt;"",AB$5&gt;=$F31,AB$5&lt;=$G31),"■",""))))</f>
      </x:c>
      <x:c r="AC31" s="37">
        <f>IF($B31="","",IF(AC$5="","",IF(AND($H31&lt;&gt;"",AC$5&gt;=$H31,AC$5&lt;=IF($I31="",'Incoming Quality Inspection Overview'!$B$8,$I31)),"Actual",IF(AND($F31&lt;&gt;"",$G31&lt;&gt;"",AC$5&gt;=$F31,AC$5&lt;=$G31),"■",""))))</f>
      </x:c>
      <x:c r="AD31" s="37">
        <f>IF($B31="","",IF(AD$5="","",IF(AND($H31&lt;&gt;"",AD$5&gt;=$H31,AD$5&lt;=IF($I31="",'Incoming Quality Inspection Overview'!$B$8,$I31)),"Actual",IF(AND($F31&lt;&gt;"",$G31&lt;&gt;"",AD$5&gt;=$F31,AD$5&lt;=$G31),"■",""))))</f>
      </x:c>
      <x:c r="AE31" s="37">
        <f>IF($B31="","",IF(AE$5="","",IF(AND($H31&lt;&gt;"",AE$5&gt;=$H31,AE$5&lt;=IF($I31="",'Incoming Quality Inspection Overview'!$B$8,$I31)),"Actual",IF(AND($F31&lt;&gt;"",$G31&lt;&gt;"",AE$5&gt;=$F31,AE$5&lt;=$G31),"■",""))))</f>
      </x:c>
      <x:c r="AF31" s="37">
        <f>IF($B31="","",IF(AF$5="","",IF(AND($H31&lt;&gt;"",AF$5&gt;=$H31,AF$5&lt;=IF($I31="",'Incoming Quality Inspection Overview'!$B$8,$I31)),"Actual",IF(AND($F31&lt;&gt;"",$G31&lt;&gt;"",AF$5&gt;=$F31,AF$5&lt;=$G31),"■",""))))</f>
      </x:c>
      <x:c r="AG31" s="37">
        <f>IF($B31="","",IF(AG$5="","",IF(AND($H31&lt;&gt;"",AG$5&gt;=$H31,AG$5&lt;=IF($I31="",'Incoming Quality Inspection Overview'!$B$8,$I31)),"Actual",IF(AND($F31&lt;&gt;"",$G31&lt;&gt;"",AG$5&gt;=$F31,AG$5&lt;=$G31),"■",""))))</f>
      </x:c>
      <x:c r="AH31" s="37">
        <f>IF($B31="","",IF(AH$5="","",IF(AND($H31&lt;&gt;"",AH$5&gt;=$H31,AH$5&lt;=IF($I31="",'Incoming Quality Inspection Overview'!$B$8,$I31)),"Actual",IF(AND($F31&lt;&gt;"",$G31&lt;&gt;"",AH$5&gt;=$F31,AH$5&lt;=$G31),"■",""))))</f>
      </x:c>
      <x:c r="AI31" s="37">
        <f>IF($B31="","",IF(AI$5="","",IF(AND($H31&lt;&gt;"",AI$5&gt;=$H31,AI$5&lt;=IF($I31="",'Incoming Quality Inspection Overview'!$B$8,$I31)),"Actual",IF(AND($F31&lt;&gt;"",$G31&lt;&gt;"",AI$5&gt;=$F31,AI$5&lt;=$G31),"■",""))))</f>
      </x:c>
      <x:c r="AJ31" s="37">
        <f>IF($B31="","",IF(AJ$5="","",IF(AND($H31&lt;&gt;"",AJ$5&gt;=$H31,AJ$5&lt;=IF($I31="",'Incoming Quality Inspection Overview'!$B$8,$I31)),"Actual",IF(AND($F31&lt;&gt;"",$G31&lt;&gt;"",AJ$5&gt;=$F31,AJ$5&lt;=$G31),"■",""))))</f>
      </x:c>
      <x:c r="AK31" s="37">
        <f>IF($B31="","",IF(AK$5="","",IF(AND($H31&lt;&gt;"",AK$5&gt;=$H31,AK$5&lt;=IF($I31="",'Incoming Quality Inspection Overview'!$B$8,$I31)),"Actual",IF(AND($F31&lt;&gt;"",$G31&lt;&gt;"",AK$5&gt;=$F31,AK$5&lt;=$G31),"■",""))))</f>
      </x:c>
      <x:c r="AL31" s="37">
        <f>IF($B31="","",IF(AL$5="","",IF(AND($H31&lt;&gt;"",AL$5&gt;=$H31,AL$5&lt;=IF($I31="",'Incoming Quality Inspection Overview'!$B$8,$I31)),"Actual",IF(AND($F31&lt;&gt;"",$G31&lt;&gt;"",AL$5&gt;=$F31,AL$5&lt;=$G31),"■",""))))</f>
      </x:c>
      <x:c r="AM31" s="37">
        <f>IF($B31="","",IF(AM$5="","",IF(AND($H31&lt;&gt;"",AM$5&gt;=$H31,AM$5&lt;=IF($I31="",'Incoming Quality Inspection Overview'!$B$8,$I31)),"Actual",IF(AND($F31&lt;&gt;"",$G31&lt;&gt;"",AM$5&gt;=$F31,AM$5&lt;=$G31),"■",""))))</f>
      </x:c>
      <x:c r="AN31" s="37">
        <f>IF($B31="","",IF(AN$5="","",IF(AND($H31&lt;&gt;"",AN$5&gt;=$H31,AN$5&lt;=IF($I31="",'Incoming Quality Inspection Overview'!$B$8,$I31)),"Actual",IF(AND($F31&lt;&gt;"",$G31&lt;&gt;"",AN$5&gt;=$F31,AN$5&lt;=$G31),"■",""))))</f>
      </x:c>
      <x:c r="AO31" s="37">
        <f>IF($B31="","",IF(AO$5="","",IF(AND($H31&lt;&gt;"",AO$5&gt;=$H31,AO$5&lt;=IF($I31="",'Incoming Quality Inspection Overview'!$B$8,$I31)),"Actual",IF(AND($F31&lt;&gt;"",$G31&lt;&gt;"",AO$5&gt;=$F31,AO$5&lt;=$G31),"■",""))))</f>
      </x:c>
    </x:row>
    <x:row r="32" ht="20" customHeight="1">
      <x:c r="A32" s="32">
        <f>IF('Incoming Quality Inspection Overview'!C31="","",'Incoming Quality Inspection Overview'!A31)</f>
      </x:c>
      <x:c r="B32" s="33">
        <f>IF('Incoming Quality Inspection Overview'!C31="","",'Incoming Quality Inspection Overview'!C31)</f>
      </x:c>
      <x:c r="C32" s="33">
        <f>IF('Incoming Quality Inspection Overview'!C31="","",'Incoming Quality Inspection Overview'!D31)</f>
      </x:c>
      <x:c r="D32" s="32">
        <f>IF('Incoming Quality Inspection Overview'!C31="","",'Incoming Quality Inspection Overview'!M31)</f>
      </x:c>
      <x:c r="E32" s="34">
        <f>IF('Incoming Quality Inspection Overview'!C31="","",'Incoming Quality Inspection Overview'!E31)</f>
      </x:c>
      <x:c r="F32" s="56">
        <f>IF('Incoming Quality Inspection Overview'!C31="","",'Incoming Quality Inspection Overview'!F31)</f>
      </x:c>
      <x:c r="G32" s="56">
        <f>IF('Incoming Quality Inspection Overview'!C31="","",'Incoming Quality Inspection Overview'!G31)</f>
      </x:c>
      <x:c r="H32" s="56">
        <f>IF('Incoming Quality Inspection Overview'!C31="","",IF('Incoming Quality Inspection Overview'!I31="","",'Incoming Quality Inspection Overview'!I31))</f>
      </x:c>
      <x:c r="I32" s="56">
        <f>IF('Incoming Quality Inspection Overview'!C31="","",IF('Incoming Quality Inspection Overview'!J31="","",'Incoming Quality Inspection Overview'!J31))</f>
      </x:c>
      <x:c r="J32" s="36">
        <f>IF('Incoming Quality Inspection Overview'!C31="","",'Incoming Quality Inspection Overview'!L31)</f>
      </x:c>
      <x:c r="K32" s="37">
        <f>IF($B32="","",IF(K$5="","",IF(AND($H32&lt;&gt;"",K$5&gt;=$H32,K$5&lt;=IF($I32="",'Incoming Quality Inspection Overview'!$B$8,$I32)),"Actual",IF(AND($F32&lt;&gt;"",$G32&lt;&gt;"",K$5&gt;=$F32,K$5&lt;=$G32),"■",""))))</f>
      </x:c>
      <x:c r="L32" s="37">
        <f>IF($B32="","",IF(L$5="","",IF(AND($H32&lt;&gt;"",L$5&gt;=$H32,L$5&lt;=IF($I32="",'Incoming Quality Inspection Overview'!$B$8,$I32)),"Actual",IF(AND($F32&lt;&gt;"",$G32&lt;&gt;"",L$5&gt;=$F32,L$5&lt;=$G32),"■",""))))</f>
      </x:c>
      <x:c r="M32" s="37">
        <f>IF($B32="","",IF(M$5="","",IF(AND($H32&lt;&gt;"",M$5&gt;=$H32,M$5&lt;=IF($I32="",'Incoming Quality Inspection Overview'!$B$8,$I32)),"Actual",IF(AND($F32&lt;&gt;"",$G32&lt;&gt;"",M$5&gt;=$F32,M$5&lt;=$G32),"■",""))))</f>
      </x:c>
      <x:c r="N32" s="37">
        <f>IF($B32="","",IF(N$5="","",IF(AND($H32&lt;&gt;"",N$5&gt;=$H32,N$5&lt;=IF($I32="",'Incoming Quality Inspection Overview'!$B$8,$I32)),"Actual",IF(AND($F32&lt;&gt;"",$G32&lt;&gt;"",N$5&gt;=$F32,N$5&lt;=$G32),"■",""))))</f>
      </x:c>
      <x:c r="O32" s="37">
        <f>IF($B32="","",IF(O$5="","",IF(AND($H32&lt;&gt;"",O$5&gt;=$H32,O$5&lt;=IF($I32="",'Incoming Quality Inspection Overview'!$B$8,$I32)),"Actual",IF(AND($F32&lt;&gt;"",$G32&lt;&gt;"",O$5&gt;=$F32,O$5&lt;=$G32),"■",""))))</f>
      </x:c>
      <x:c r="P32" s="37">
        <f>IF($B32="","",IF(P$5="","",IF(AND($H32&lt;&gt;"",P$5&gt;=$H32,P$5&lt;=IF($I32="",'Incoming Quality Inspection Overview'!$B$8,$I32)),"Actual",IF(AND($F32&lt;&gt;"",$G32&lt;&gt;"",P$5&gt;=$F32,P$5&lt;=$G32),"■",""))))</f>
      </x:c>
      <x:c r="Q32" s="37">
        <f>IF($B32="","",IF(Q$5="","",IF(AND($H32&lt;&gt;"",Q$5&gt;=$H32,Q$5&lt;=IF($I32="",'Incoming Quality Inspection Overview'!$B$8,$I32)),"Actual",IF(AND($F32&lt;&gt;"",$G32&lt;&gt;"",Q$5&gt;=$F32,Q$5&lt;=$G32),"■",""))))</f>
      </x:c>
      <x:c r="R32" s="37">
        <f>IF($B32="","",IF(R$5="","",IF(AND($H32&lt;&gt;"",R$5&gt;=$H32,R$5&lt;=IF($I32="",'Incoming Quality Inspection Overview'!$B$8,$I32)),"Actual",IF(AND($F32&lt;&gt;"",$G32&lt;&gt;"",R$5&gt;=$F32,R$5&lt;=$G32),"■",""))))</f>
      </x:c>
      <x:c r="S32" s="37">
        <f>IF($B32="","",IF(S$5="","",IF(AND($H32&lt;&gt;"",S$5&gt;=$H32,S$5&lt;=IF($I32="",'Incoming Quality Inspection Overview'!$B$8,$I32)),"Actual",IF(AND($F32&lt;&gt;"",$G32&lt;&gt;"",S$5&gt;=$F32,S$5&lt;=$G32),"■",""))))</f>
      </x:c>
      <x:c r="T32" s="37">
        <f>IF($B32="","",IF(T$5="","",IF(AND($H32&lt;&gt;"",T$5&gt;=$H32,T$5&lt;=IF($I32="",'Incoming Quality Inspection Overview'!$B$8,$I32)),"Actual",IF(AND($F32&lt;&gt;"",$G32&lt;&gt;"",T$5&gt;=$F32,T$5&lt;=$G32),"■",""))))</f>
      </x:c>
      <x:c r="U32" s="37">
        <f>IF($B32="","",IF(U$5="","",IF(AND($H32&lt;&gt;"",U$5&gt;=$H32,U$5&lt;=IF($I32="",'Incoming Quality Inspection Overview'!$B$8,$I32)),"Actual",IF(AND($F32&lt;&gt;"",$G32&lt;&gt;"",U$5&gt;=$F32,U$5&lt;=$G32),"■",""))))</f>
      </x:c>
      <x:c r="V32" s="37">
        <f>IF($B32="","",IF(V$5="","",IF(AND($H32&lt;&gt;"",V$5&gt;=$H32,V$5&lt;=IF($I32="",'Incoming Quality Inspection Overview'!$B$8,$I32)),"Actual",IF(AND($F32&lt;&gt;"",$G32&lt;&gt;"",V$5&gt;=$F32,V$5&lt;=$G32),"■",""))))</f>
      </x:c>
      <x:c r="W32" s="37">
        <f>IF($B32="","",IF(W$5="","",IF(AND($H32&lt;&gt;"",W$5&gt;=$H32,W$5&lt;=IF($I32="",'Incoming Quality Inspection Overview'!$B$8,$I32)),"Actual",IF(AND($F32&lt;&gt;"",$G32&lt;&gt;"",W$5&gt;=$F32,W$5&lt;=$G32),"■",""))))</f>
      </x:c>
      <x:c r="X32" s="37">
        <f>IF($B32="","",IF(X$5="","",IF(AND($H32&lt;&gt;"",X$5&gt;=$H32,X$5&lt;=IF($I32="",'Incoming Quality Inspection Overview'!$B$8,$I32)),"Actual",IF(AND($F32&lt;&gt;"",$G32&lt;&gt;"",X$5&gt;=$F32,X$5&lt;=$G32),"■",""))))</f>
      </x:c>
      <x:c r="Y32" s="37">
        <f>IF($B32="","",IF(Y$5="","",IF(AND($H32&lt;&gt;"",Y$5&gt;=$H32,Y$5&lt;=IF($I32="",'Incoming Quality Inspection Overview'!$B$8,$I32)),"Actual",IF(AND($F32&lt;&gt;"",$G32&lt;&gt;"",Y$5&gt;=$F32,Y$5&lt;=$G32),"■",""))))</f>
      </x:c>
      <x:c r="Z32" s="37">
        <f>IF($B32="","",IF(Z$5="","",IF(AND($H32&lt;&gt;"",Z$5&gt;=$H32,Z$5&lt;=IF($I32="",'Incoming Quality Inspection Overview'!$B$8,$I32)),"Actual",IF(AND($F32&lt;&gt;"",$G32&lt;&gt;"",Z$5&gt;=$F32,Z$5&lt;=$G32),"■",""))))</f>
      </x:c>
      <x:c r="AA32" s="37">
        <f>IF($B32="","",IF(AA$5="","",IF(AND($H32&lt;&gt;"",AA$5&gt;=$H32,AA$5&lt;=IF($I32="",'Incoming Quality Inspection Overview'!$B$8,$I32)),"Actual",IF(AND($F32&lt;&gt;"",$G32&lt;&gt;"",AA$5&gt;=$F32,AA$5&lt;=$G32),"■",""))))</f>
      </x:c>
      <x:c r="AB32" s="37">
        <f>IF($B32="","",IF(AB$5="","",IF(AND($H32&lt;&gt;"",AB$5&gt;=$H32,AB$5&lt;=IF($I32="",'Incoming Quality Inspection Overview'!$B$8,$I32)),"Actual",IF(AND($F32&lt;&gt;"",$G32&lt;&gt;"",AB$5&gt;=$F32,AB$5&lt;=$G32),"■",""))))</f>
      </x:c>
      <x:c r="AC32" s="37">
        <f>IF($B32="","",IF(AC$5="","",IF(AND($H32&lt;&gt;"",AC$5&gt;=$H32,AC$5&lt;=IF($I32="",'Incoming Quality Inspection Overview'!$B$8,$I32)),"Actual",IF(AND($F32&lt;&gt;"",$G32&lt;&gt;"",AC$5&gt;=$F32,AC$5&lt;=$G32),"■",""))))</f>
      </x:c>
      <x:c r="AD32" s="37">
        <f>IF($B32="","",IF(AD$5="","",IF(AND($H32&lt;&gt;"",AD$5&gt;=$H32,AD$5&lt;=IF($I32="",'Incoming Quality Inspection Overview'!$B$8,$I32)),"Actual",IF(AND($F32&lt;&gt;"",$G32&lt;&gt;"",AD$5&gt;=$F32,AD$5&lt;=$G32),"■",""))))</f>
      </x:c>
      <x:c r="AE32" s="37">
        <f>IF($B32="","",IF(AE$5="","",IF(AND($H32&lt;&gt;"",AE$5&gt;=$H32,AE$5&lt;=IF($I32="",'Incoming Quality Inspection Overview'!$B$8,$I32)),"Actual",IF(AND($F32&lt;&gt;"",$G32&lt;&gt;"",AE$5&gt;=$F32,AE$5&lt;=$G32),"■",""))))</f>
      </x:c>
      <x:c r="AF32" s="37">
        <f>IF($B32="","",IF(AF$5="","",IF(AND($H32&lt;&gt;"",AF$5&gt;=$H32,AF$5&lt;=IF($I32="",'Incoming Quality Inspection Overview'!$B$8,$I32)),"Actual",IF(AND($F32&lt;&gt;"",$G32&lt;&gt;"",AF$5&gt;=$F32,AF$5&lt;=$G32),"■",""))))</f>
      </x:c>
      <x:c r="AG32" s="37">
        <f>IF($B32="","",IF(AG$5="","",IF(AND($H32&lt;&gt;"",AG$5&gt;=$H32,AG$5&lt;=IF($I32="",'Incoming Quality Inspection Overview'!$B$8,$I32)),"Actual",IF(AND($F32&lt;&gt;"",$G32&lt;&gt;"",AG$5&gt;=$F32,AG$5&lt;=$G32),"■",""))))</f>
      </x:c>
      <x:c r="AH32" s="37">
        <f>IF($B32="","",IF(AH$5="","",IF(AND($H32&lt;&gt;"",AH$5&gt;=$H32,AH$5&lt;=IF($I32="",'Incoming Quality Inspection Overview'!$B$8,$I32)),"Actual",IF(AND($F32&lt;&gt;"",$G32&lt;&gt;"",AH$5&gt;=$F32,AH$5&lt;=$G32),"■",""))))</f>
      </x:c>
      <x:c r="AI32" s="37">
        <f>IF($B32="","",IF(AI$5="","",IF(AND($H32&lt;&gt;"",AI$5&gt;=$H32,AI$5&lt;=IF($I32="",'Incoming Quality Inspection Overview'!$B$8,$I32)),"Actual",IF(AND($F32&lt;&gt;"",$G32&lt;&gt;"",AI$5&gt;=$F32,AI$5&lt;=$G32),"■",""))))</f>
      </x:c>
      <x:c r="AJ32" s="37">
        <f>IF($B32="","",IF(AJ$5="","",IF(AND($H32&lt;&gt;"",AJ$5&gt;=$H32,AJ$5&lt;=IF($I32="",'Incoming Quality Inspection Overview'!$B$8,$I32)),"Actual",IF(AND($F32&lt;&gt;"",$G32&lt;&gt;"",AJ$5&gt;=$F32,AJ$5&lt;=$G32),"■",""))))</f>
      </x:c>
      <x:c r="AK32" s="37">
        <f>IF($B32="","",IF(AK$5="","",IF(AND($H32&lt;&gt;"",AK$5&gt;=$H32,AK$5&lt;=IF($I32="",'Incoming Quality Inspection Overview'!$B$8,$I32)),"Actual",IF(AND($F32&lt;&gt;"",$G32&lt;&gt;"",AK$5&gt;=$F32,AK$5&lt;=$G32),"■",""))))</f>
      </x:c>
      <x:c r="AL32" s="37">
        <f>IF($B32="","",IF(AL$5="","",IF(AND($H32&lt;&gt;"",AL$5&gt;=$H32,AL$5&lt;=IF($I32="",'Incoming Quality Inspection Overview'!$B$8,$I32)),"Actual",IF(AND($F32&lt;&gt;"",$G32&lt;&gt;"",AL$5&gt;=$F32,AL$5&lt;=$G32),"■",""))))</f>
      </x:c>
      <x:c r="AM32" s="37">
        <f>IF($B32="","",IF(AM$5="","",IF(AND($H32&lt;&gt;"",AM$5&gt;=$H32,AM$5&lt;=IF($I32="",'Incoming Quality Inspection Overview'!$B$8,$I32)),"Actual",IF(AND($F32&lt;&gt;"",$G32&lt;&gt;"",AM$5&gt;=$F32,AM$5&lt;=$G32),"■",""))))</f>
      </x:c>
      <x:c r="AN32" s="37">
        <f>IF($B32="","",IF(AN$5="","",IF(AND($H32&lt;&gt;"",AN$5&gt;=$H32,AN$5&lt;=IF($I32="",'Incoming Quality Inspection Overview'!$B$8,$I32)),"Actual",IF(AND($F32&lt;&gt;"",$G32&lt;&gt;"",AN$5&gt;=$F32,AN$5&lt;=$G32),"■",""))))</f>
      </x:c>
      <x:c r="AO32" s="37">
        <f>IF($B32="","",IF(AO$5="","",IF(AND($H32&lt;&gt;"",AO$5&gt;=$H32,AO$5&lt;=IF($I32="",'Incoming Quality Inspection Overview'!$B$8,$I32)),"Actual",IF(AND($F32&lt;&gt;"",$G32&lt;&gt;"",AO$5&gt;=$F32,AO$5&lt;=$G32),"■",""))))</f>
      </x:c>
    </x:row>
    <x:row r="33" ht="20" customHeight="1">
      <x:c r="A33" s="32">
        <f>IF('Incoming Quality Inspection Overview'!C32="","",'Incoming Quality Inspection Overview'!A32)</f>
      </x:c>
      <x:c r="B33" s="33">
        <f>IF('Incoming Quality Inspection Overview'!C32="","",'Incoming Quality Inspection Overview'!C32)</f>
      </x:c>
      <x:c r="C33" s="33">
        <f>IF('Incoming Quality Inspection Overview'!C32="","",'Incoming Quality Inspection Overview'!D32)</f>
      </x:c>
      <x:c r="D33" s="32">
        <f>IF('Incoming Quality Inspection Overview'!C32="","",'Incoming Quality Inspection Overview'!M32)</f>
      </x:c>
      <x:c r="E33" s="34">
        <f>IF('Incoming Quality Inspection Overview'!C32="","",'Incoming Quality Inspection Overview'!E32)</f>
      </x:c>
      <x:c r="F33" s="56">
        <f>IF('Incoming Quality Inspection Overview'!C32="","",'Incoming Quality Inspection Overview'!F32)</f>
      </x:c>
      <x:c r="G33" s="56">
        <f>IF('Incoming Quality Inspection Overview'!C32="","",'Incoming Quality Inspection Overview'!G32)</f>
      </x:c>
      <x:c r="H33" s="56">
        <f>IF('Incoming Quality Inspection Overview'!C32="","",IF('Incoming Quality Inspection Overview'!I32="","",'Incoming Quality Inspection Overview'!I32))</f>
      </x:c>
      <x:c r="I33" s="56">
        <f>IF('Incoming Quality Inspection Overview'!C32="","",IF('Incoming Quality Inspection Overview'!J32="","",'Incoming Quality Inspection Overview'!J32))</f>
      </x:c>
      <x:c r="J33" s="36">
        <f>IF('Incoming Quality Inspection Overview'!C32="","",'Incoming Quality Inspection Overview'!L32)</f>
      </x:c>
      <x:c r="K33" s="37">
        <f>IF($B33="","",IF(K$5="","",IF(AND($H33&lt;&gt;"",K$5&gt;=$H33,K$5&lt;=IF($I33="",'Incoming Quality Inspection Overview'!$B$8,$I33)),"Actual",IF(AND($F33&lt;&gt;"",$G33&lt;&gt;"",K$5&gt;=$F33,K$5&lt;=$G33),"■",""))))</f>
      </x:c>
      <x:c r="L33" s="37">
        <f>IF($B33="","",IF(L$5="","",IF(AND($H33&lt;&gt;"",L$5&gt;=$H33,L$5&lt;=IF($I33="",'Incoming Quality Inspection Overview'!$B$8,$I33)),"Actual",IF(AND($F33&lt;&gt;"",$G33&lt;&gt;"",L$5&gt;=$F33,L$5&lt;=$G33),"■",""))))</f>
      </x:c>
      <x:c r="M33" s="37">
        <f>IF($B33="","",IF(M$5="","",IF(AND($H33&lt;&gt;"",M$5&gt;=$H33,M$5&lt;=IF($I33="",'Incoming Quality Inspection Overview'!$B$8,$I33)),"Actual",IF(AND($F33&lt;&gt;"",$G33&lt;&gt;"",M$5&gt;=$F33,M$5&lt;=$G33),"■",""))))</f>
      </x:c>
      <x:c r="N33" s="37">
        <f>IF($B33="","",IF(N$5="","",IF(AND($H33&lt;&gt;"",N$5&gt;=$H33,N$5&lt;=IF($I33="",'Incoming Quality Inspection Overview'!$B$8,$I33)),"Actual",IF(AND($F33&lt;&gt;"",$G33&lt;&gt;"",N$5&gt;=$F33,N$5&lt;=$G33),"■",""))))</f>
      </x:c>
      <x:c r="O33" s="37">
        <f>IF($B33="","",IF(O$5="","",IF(AND($H33&lt;&gt;"",O$5&gt;=$H33,O$5&lt;=IF($I33="",'Incoming Quality Inspection Overview'!$B$8,$I33)),"Actual",IF(AND($F33&lt;&gt;"",$G33&lt;&gt;"",O$5&gt;=$F33,O$5&lt;=$G33),"■",""))))</f>
      </x:c>
      <x:c r="P33" s="37">
        <f>IF($B33="","",IF(P$5="","",IF(AND($H33&lt;&gt;"",P$5&gt;=$H33,P$5&lt;=IF($I33="",'Incoming Quality Inspection Overview'!$B$8,$I33)),"Actual",IF(AND($F33&lt;&gt;"",$G33&lt;&gt;"",P$5&gt;=$F33,P$5&lt;=$G33),"■",""))))</f>
      </x:c>
      <x:c r="Q33" s="37">
        <f>IF($B33="","",IF(Q$5="","",IF(AND($H33&lt;&gt;"",Q$5&gt;=$H33,Q$5&lt;=IF($I33="",'Incoming Quality Inspection Overview'!$B$8,$I33)),"Actual",IF(AND($F33&lt;&gt;"",$G33&lt;&gt;"",Q$5&gt;=$F33,Q$5&lt;=$G33),"■",""))))</f>
      </x:c>
      <x:c r="R33" s="37">
        <f>IF($B33="","",IF(R$5="","",IF(AND($H33&lt;&gt;"",R$5&gt;=$H33,R$5&lt;=IF($I33="",'Incoming Quality Inspection Overview'!$B$8,$I33)),"Actual",IF(AND($F33&lt;&gt;"",$G33&lt;&gt;"",R$5&gt;=$F33,R$5&lt;=$G33),"■",""))))</f>
      </x:c>
      <x:c r="S33" s="37">
        <f>IF($B33="","",IF(S$5="","",IF(AND($H33&lt;&gt;"",S$5&gt;=$H33,S$5&lt;=IF($I33="",'Incoming Quality Inspection Overview'!$B$8,$I33)),"Actual",IF(AND($F33&lt;&gt;"",$G33&lt;&gt;"",S$5&gt;=$F33,S$5&lt;=$G33),"■",""))))</f>
      </x:c>
      <x:c r="T33" s="37">
        <f>IF($B33="","",IF(T$5="","",IF(AND($H33&lt;&gt;"",T$5&gt;=$H33,T$5&lt;=IF($I33="",'Incoming Quality Inspection Overview'!$B$8,$I33)),"Actual",IF(AND($F33&lt;&gt;"",$G33&lt;&gt;"",T$5&gt;=$F33,T$5&lt;=$G33),"■",""))))</f>
      </x:c>
      <x:c r="U33" s="37">
        <f>IF($B33="","",IF(U$5="","",IF(AND($H33&lt;&gt;"",U$5&gt;=$H33,U$5&lt;=IF($I33="",'Incoming Quality Inspection Overview'!$B$8,$I33)),"Actual",IF(AND($F33&lt;&gt;"",$G33&lt;&gt;"",U$5&gt;=$F33,U$5&lt;=$G33),"■",""))))</f>
      </x:c>
      <x:c r="V33" s="37">
        <f>IF($B33="","",IF(V$5="","",IF(AND($H33&lt;&gt;"",V$5&gt;=$H33,V$5&lt;=IF($I33="",'Incoming Quality Inspection Overview'!$B$8,$I33)),"Actual",IF(AND($F33&lt;&gt;"",$G33&lt;&gt;"",V$5&gt;=$F33,V$5&lt;=$G33),"■",""))))</f>
      </x:c>
      <x:c r="W33" s="37">
        <f>IF($B33="","",IF(W$5="","",IF(AND($H33&lt;&gt;"",W$5&gt;=$H33,W$5&lt;=IF($I33="",'Incoming Quality Inspection Overview'!$B$8,$I33)),"Actual",IF(AND($F33&lt;&gt;"",$G33&lt;&gt;"",W$5&gt;=$F33,W$5&lt;=$G33),"■",""))))</f>
      </x:c>
      <x:c r="X33" s="37">
        <f>IF($B33="","",IF(X$5="","",IF(AND($H33&lt;&gt;"",X$5&gt;=$H33,X$5&lt;=IF($I33="",'Incoming Quality Inspection Overview'!$B$8,$I33)),"Actual",IF(AND($F33&lt;&gt;"",$G33&lt;&gt;"",X$5&gt;=$F33,X$5&lt;=$G33),"■",""))))</f>
      </x:c>
      <x:c r="Y33" s="37">
        <f>IF($B33="","",IF(Y$5="","",IF(AND($H33&lt;&gt;"",Y$5&gt;=$H33,Y$5&lt;=IF($I33="",'Incoming Quality Inspection Overview'!$B$8,$I33)),"Actual",IF(AND($F33&lt;&gt;"",$G33&lt;&gt;"",Y$5&gt;=$F33,Y$5&lt;=$G33),"■",""))))</f>
      </x:c>
      <x:c r="Z33" s="37">
        <f>IF($B33="","",IF(Z$5="","",IF(AND($H33&lt;&gt;"",Z$5&gt;=$H33,Z$5&lt;=IF($I33="",'Incoming Quality Inspection Overview'!$B$8,$I33)),"Actual",IF(AND($F33&lt;&gt;"",$G33&lt;&gt;"",Z$5&gt;=$F33,Z$5&lt;=$G33),"■",""))))</f>
      </x:c>
      <x:c r="AA33" s="37">
        <f>IF($B33="","",IF(AA$5="","",IF(AND($H33&lt;&gt;"",AA$5&gt;=$H33,AA$5&lt;=IF($I33="",'Incoming Quality Inspection Overview'!$B$8,$I33)),"Actual",IF(AND($F33&lt;&gt;"",$G33&lt;&gt;"",AA$5&gt;=$F33,AA$5&lt;=$G33),"■",""))))</f>
      </x:c>
      <x:c r="AB33" s="37">
        <f>IF($B33="","",IF(AB$5="","",IF(AND($H33&lt;&gt;"",AB$5&gt;=$H33,AB$5&lt;=IF($I33="",'Incoming Quality Inspection Overview'!$B$8,$I33)),"Actual",IF(AND($F33&lt;&gt;"",$G33&lt;&gt;"",AB$5&gt;=$F33,AB$5&lt;=$G33),"■",""))))</f>
      </x:c>
      <x:c r="AC33" s="37">
        <f>IF($B33="","",IF(AC$5="","",IF(AND($H33&lt;&gt;"",AC$5&gt;=$H33,AC$5&lt;=IF($I33="",'Incoming Quality Inspection Overview'!$B$8,$I33)),"Actual",IF(AND($F33&lt;&gt;"",$G33&lt;&gt;"",AC$5&gt;=$F33,AC$5&lt;=$G33),"■",""))))</f>
      </x:c>
      <x:c r="AD33" s="37">
        <f>IF($B33="","",IF(AD$5="","",IF(AND($H33&lt;&gt;"",AD$5&gt;=$H33,AD$5&lt;=IF($I33="",'Incoming Quality Inspection Overview'!$B$8,$I33)),"Actual",IF(AND($F33&lt;&gt;"",$G33&lt;&gt;"",AD$5&gt;=$F33,AD$5&lt;=$G33),"■",""))))</f>
      </x:c>
      <x:c r="AE33" s="37">
        <f>IF($B33="","",IF(AE$5="","",IF(AND($H33&lt;&gt;"",AE$5&gt;=$H33,AE$5&lt;=IF($I33="",'Incoming Quality Inspection Overview'!$B$8,$I33)),"Actual",IF(AND($F33&lt;&gt;"",$G33&lt;&gt;"",AE$5&gt;=$F33,AE$5&lt;=$G33),"■",""))))</f>
      </x:c>
      <x:c r="AF33" s="37">
        <f>IF($B33="","",IF(AF$5="","",IF(AND($H33&lt;&gt;"",AF$5&gt;=$H33,AF$5&lt;=IF($I33="",'Incoming Quality Inspection Overview'!$B$8,$I33)),"Actual",IF(AND($F33&lt;&gt;"",$G33&lt;&gt;"",AF$5&gt;=$F33,AF$5&lt;=$G33),"■",""))))</f>
      </x:c>
      <x:c r="AG33" s="37">
        <f>IF($B33="","",IF(AG$5="","",IF(AND($H33&lt;&gt;"",AG$5&gt;=$H33,AG$5&lt;=IF($I33="",'Incoming Quality Inspection Overview'!$B$8,$I33)),"Actual",IF(AND($F33&lt;&gt;"",$G33&lt;&gt;"",AG$5&gt;=$F33,AG$5&lt;=$G33),"■",""))))</f>
      </x:c>
      <x:c r="AH33" s="37">
        <f>IF($B33="","",IF(AH$5="","",IF(AND($H33&lt;&gt;"",AH$5&gt;=$H33,AH$5&lt;=IF($I33="",'Incoming Quality Inspection Overview'!$B$8,$I33)),"Actual",IF(AND($F33&lt;&gt;"",$G33&lt;&gt;"",AH$5&gt;=$F33,AH$5&lt;=$G33),"■",""))))</f>
      </x:c>
      <x:c r="AI33" s="37">
        <f>IF($B33="","",IF(AI$5="","",IF(AND($H33&lt;&gt;"",AI$5&gt;=$H33,AI$5&lt;=IF($I33="",'Incoming Quality Inspection Overview'!$B$8,$I33)),"Actual",IF(AND($F33&lt;&gt;"",$G33&lt;&gt;"",AI$5&gt;=$F33,AI$5&lt;=$G33),"■",""))))</f>
      </x:c>
      <x:c r="AJ33" s="37">
        <f>IF($B33="","",IF(AJ$5="","",IF(AND($H33&lt;&gt;"",AJ$5&gt;=$H33,AJ$5&lt;=IF($I33="",'Incoming Quality Inspection Overview'!$B$8,$I33)),"Actual",IF(AND($F33&lt;&gt;"",$G33&lt;&gt;"",AJ$5&gt;=$F33,AJ$5&lt;=$G33),"■",""))))</f>
      </x:c>
      <x:c r="AK33" s="37">
        <f>IF($B33="","",IF(AK$5="","",IF(AND($H33&lt;&gt;"",AK$5&gt;=$H33,AK$5&lt;=IF($I33="",'Incoming Quality Inspection Overview'!$B$8,$I33)),"Actual",IF(AND($F33&lt;&gt;"",$G33&lt;&gt;"",AK$5&gt;=$F33,AK$5&lt;=$G33),"■",""))))</f>
      </x:c>
      <x:c r="AL33" s="37">
        <f>IF($B33="","",IF(AL$5="","",IF(AND($H33&lt;&gt;"",AL$5&gt;=$H33,AL$5&lt;=IF($I33="",'Incoming Quality Inspection Overview'!$B$8,$I33)),"Actual",IF(AND($F33&lt;&gt;"",$G33&lt;&gt;"",AL$5&gt;=$F33,AL$5&lt;=$G33),"■",""))))</f>
      </x:c>
      <x:c r="AM33" s="37">
        <f>IF($B33="","",IF(AM$5="","",IF(AND($H33&lt;&gt;"",AM$5&gt;=$H33,AM$5&lt;=IF($I33="",'Incoming Quality Inspection Overview'!$B$8,$I33)),"Actual",IF(AND($F33&lt;&gt;"",$G33&lt;&gt;"",AM$5&gt;=$F33,AM$5&lt;=$G33),"■",""))))</f>
      </x:c>
      <x:c r="AN33" s="37">
        <f>IF($B33="","",IF(AN$5="","",IF(AND($H33&lt;&gt;"",AN$5&gt;=$H33,AN$5&lt;=IF($I33="",'Incoming Quality Inspection Overview'!$B$8,$I33)),"Actual",IF(AND($F33&lt;&gt;"",$G33&lt;&gt;"",AN$5&gt;=$F33,AN$5&lt;=$G33),"■",""))))</f>
      </x:c>
      <x:c r="AO33" s="37">
        <f>IF($B33="","",IF(AO$5="","",IF(AND($H33&lt;&gt;"",AO$5&gt;=$H33,AO$5&lt;=IF($I33="",'Incoming Quality Inspection Overview'!$B$8,$I33)),"Actual",IF(AND($F33&lt;&gt;"",$G33&lt;&gt;"",AO$5&gt;=$F33,AO$5&lt;=$G33),"■",""))))</f>
      </x:c>
    </x:row>
    <x:row r="34" ht="20" customHeight="1">
      <x:c r="A34" s="32">
        <f>IF('Incoming Quality Inspection Overview'!C33="","",'Incoming Quality Inspection Overview'!A33)</f>
      </x:c>
      <x:c r="B34" s="33">
        <f>IF('Incoming Quality Inspection Overview'!C33="","",'Incoming Quality Inspection Overview'!C33)</f>
      </x:c>
      <x:c r="C34" s="33">
        <f>IF('Incoming Quality Inspection Overview'!C33="","",'Incoming Quality Inspection Overview'!D33)</f>
      </x:c>
      <x:c r="D34" s="32">
        <f>IF('Incoming Quality Inspection Overview'!C33="","",'Incoming Quality Inspection Overview'!M33)</f>
      </x:c>
      <x:c r="E34" s="34">
        <f>IF('Incoming Quality Inspection Overview'!C33="","",'Incoming Quality Inspection Overview'!E33)</f>
      </x:c>
      <x:c r="F34" s="56">
        <f>IF('Incoming Quality Inspection Overview'!C33="","",'Incoming Quality Inspection Overview'!F33)</f>
      </x:c>
      <x:c r="G34" s="56">
        <f>IF('Incoming Quality Inspection Overview'!C33="","",'Incoming Quality Inspection Overview'!G33)</f>
      </x:c>
      <x:c r="H34" s="56">
        <f>IF('Incoming Quality Inspection Overview'!C33="","",IF('Incoming Quality Inspection Overview'!I33="","",'Incoming Quality Inspection Overview'!I33))</f>
      </x:c>
      <x:c r="I34" s="56">
        <f>IF('Incoming Quality Inspection Overview'!C33="","",IF('Incoming Quality Inspection Overview'!J33="","",'Incoming Quality Inspection Overview'!J33))</f>
      </x:c>
      <x:c r="J34" s="36">
        <f>IF('Incoming Quality Inspection Overview'!C33="","",'Incoming Quality Inspection Overview'!L33)</f>
      </x:c>
      <x:c r="K34" s="37">
        <f>IF($B34="","",IF(K$5="","",IF(AND($H34&lt;&gt;"",K$5&gt;=$H34,K$5&lt;=IF($I34="",'Incoming Quality Inspection Overview'!$B$8,$I34)),"Actual",IF(AND($F34&lt;&gt;"",$G34&lt;&gt;"",K$5&gt;=$F34,K$5&lt;=$G34),"■",""))))</f>
      </x:c>
      <x:c r="L34" s="37">
        <f>IF($B34="","",IF(L$5="","",IF(AND($H34&lt;&gt;"",L$5&gt;=$H34,L$5&lt;=IF($I34="",'Incoming Quality Inspection Overview'!$B$8,$I34)),"Actual",IF(AND($F34&lt;&gt;"",$G34&lt;&gt;"",L$5&gt;=$F34,L$5&lt;=$G34),"■",""))))</f>
      </x:c>
      <x:c r="M34" s="37">
        <f>IF($B34="","",IF(M$5="","",IF(AND($H34&lt;&gt;"",M$5&gt;=$H34,M$5&lt;=IF($I34="",'Incoming Quality Inspection Overview'!$B$8,$I34)),"Actual",IF(AND($F34&lt;&gt;"",$G34&lt;&gt;"",M$5&gt;=$F34,M$5&lt;=$G34),"■",""))))</f>
      </x:c>
      <x:c r="N34" s="37">
        <f>IF($B34="","",IF(N$5="","",IF(AND($H34&lt;&gt;"",N$5&gt;=$H34,N$5&lt;=IF($I34="",'Incoming Quality Inspection Overview'!$B$8,$I34)),"Actual",IF(AND($F34&lt;&gt;"",$G34&lt;&gt;"",N$5&gt;=$F34,N$5&lt;=$G34),"■",""))))</f>
      </x:c>
      <x:c r="O34" s="37">
        <f>IF($B34="","",IF(O$5="","",IF(AND($H34&lt;&gt;"",O$5&gt;=$H34,O$5&lt;=IF($I34="",'Incoming Quality Inspection Overview'!$B$8,$I34)),"Actual",IF(AND($F34&lt;&gt;"",$G34&lt;&gt;"",O$5&gt;=$F34,O$5&lt;=$G34),"■",""))))</f>
      </x:c>
      <x:c r="P34" s="37">
        <f>IF($B34="","",IF(P$5="","",IF(AND($H34&lt;&gt;"",P$5&gt;=$H34,P$5&lt;=IF($I34="",'Incoming Quality Inspection Overview'!$B$8,$I34)),"Actual",IF(AND($F34&lt;&gt;"",$G34&lt;&gt;"",P$5&gt;=$F34,P$5&lt;=$G34),"■",""))))</f>
      </x:c>
      <x:c r="Q34" s="37">
        <f>IF($B34="","",IF(Q$5="","",IF(AND($H34&lt;&gt;"",Q$5&gt;=$H34,Q$5&lt;=IF($I34="",'Incoming Quality Inspection Overview'!$B$8,$I34)),"Actual",IF(AND($F34&lt;&gt;"",$G34&lt;&gt;"",Q$5&gt;=$F34,Q$5&lt;=$G34),"■",""))))</f>
      </x:c>
      <x:c r="R34" s="37">
        <f>IF($B34="","",IF(R$5="","",IF(AND($H34&lt;&gt;"",R$5&gt;=$H34,R$5&lt;=IF($I34="",'Incoming Quality Inspection Overview'!$B$8,$I34)),"Actual",IF(AND($F34&lt;&gt;"",$G34&lt;&gt;"",R$5&gt;=$F34,R$5&lt;=$G34),"■",""))))</f>
      </x:c>
      <x:c r="S34" s="37">
        <f>IF($B34="","",IF(S$5="","",IF(AND($H34&lt;&gt;"",S$5&gt;=$H34,S$5&lt;=IF($I34="",'Incoming Quality Inspection Overview'!$B$8,$I34)),"Actual",IF(AND($F34&lt;&gt;"",$G34&lt;&gt;"",S$5&gt;=$F34,S$5&lt;=$G34),"■",""))))</f>
      </x:c>
      <x:c r="T34" s="37">
        <f>IF($B34="","",IF(T$5="","",IF(AND($H34&lt;&gt;"",T$5&gt;=$H34,T$5&lt;=IF($I34="",'Incoming Quality Inspection Overview'!$B$8,$I34)),"Actual",IF(AND($F34&lt;&gt;"",$G34&lt;&gt;"",T$5&gt;=$F34,T$5&lt;=$G34),"■",""))))</f>
      </x:c>
      <x:c r="U34" s="37">
        <f>IF($B34="","",IF(U$5="","",IF(AND($H34&lt;&gt;"",U$5&gt;=$H34,U$5&lt;=IF($I34="",'Incoming Quality Inspection Overview'!$B$8,$I34)),"Actual",IF(AND($F34&lt;&gt;"",$G34&lt;&gt;"",U$5&gt;=$F34,U$5&lt;=$G34),"■",""))))</f>
      </x:c>
      <x:c r="V34" s="37">
        <f>IF($B34="","",IF(V$5="","",IF(AND($H34&lt;&gt;"",V$5&gt;=$H34,V$5&lt;=IF($I34="",'Incoming Quality Inspection Overview'!$B$8,$I34)),"Actual",IF(AND($F34&lt;&gt;"",$G34&lt;&gt;"",V$5&gt;=$F34,V$5&lt;=$G34),"■",""))))</f>
      </x:c>
      <x:c r="W34" s="37">
        <f>IF($B34="","",IF(W$5="","",IF(AND($H34&lt;&gt;"",W$5&gt;=$H34,W$5&lt;=IF($I34="",'Incoming Quality Inspection Overview'!$B$8,$I34)),"Actual",IF(AND($F34&lt;&gt;"",$G34&lt;&gt;"",W$5&gt;=$F34,W$5&lt;=$G34),"■",""))))</f>
      </x:c>
      <x:c r="X34" s="37">
        <f>IF($B34="","",IF(X$5="","",IF(AND($H34&lt;&gt;"",X$5&gt;=$H34,X$5&lt;=IF($I34="",'Incoming Quality Inspection Overview'!$B$8,$I34)),"Actual",IF(AND($F34&lt;&gt;"",$G34&lt;&gt;"",X$5&gt;=$F34,X$5&lt;=$G34),"■",""))))</f>
      </x:c>
      <x:c r="Y34" s="37">
        <f>IF($B34="","",IF(Y$5="","",IF(AND($H34&lt;&gt;"",Y$5&gt;=$H34,Y$5&lt;=IF($I34="",'Incoming Quality Inspection Overview'!$B$8,$I34)),"Actual",IF(AND($F34&lt;&gt;"",$G34&lt;&gt;"",Y$5&gt;=$F34,Y$5&lt;=$G34),"■",""))))</f>
      </x:c>
      <x:c r="Z34" s="37">
        <f>IF($B34="","",IF(Z$5="","",IF(AND($H34&lt;&gt;"",Z$5&gt;=$H34,Z$5&lt;=IF($I34="",'Incoming Quality Inspection Overview'!$B$8,$I34)),"Actual",IF(AND($F34&lt;&gt;"",$G34&lt;&gt;"",Z$5&gt;=$F34,Z$5&lt;=$G34),"■",""))))</f>
      </x:c>
      <x:c r="AA34" s="37">
        <f>IF($B34="","",IF(AA$5="","",IF(AND($H34&lt;&gt;"",AA$5&gt;=$H34,AA$5&lt;=IF($I34="",'Incoming Quality Inspection Overview'!$B$8,$I34)),"Actual",IF(AND($F34&lt;&gt;"",$G34&lt;&gt;"",AA$5&gt;=$F34,AA$5&lt;=$G34),"■",""))))</f>
      </x:c>
      <x:c r="AB34" s="37">
        <f>IF($B34="","",IF(AB$5="","",IF(AND($H34&lt;&gt;"",AB$5&gt;=$H34,AB$5&lt;=IF($I34="",'Incoming Quality Inspection Overview'!$B$8,$I34)),"Actual",IF(AND($F34&lt;&gt;"",$G34&lt;&gt;"",AB$5&gt;=$F34,AB$5&lt;=$G34),"■",""))))</f>
      </x:c>
      <x:c r="AC34" s="37">
        <f>IF($B34="","",IF(AC$5="","",IF(AND($H34&lt;&gt;"",AC$5&gt;=$H34,AC$5&lt;=IF($I34="",'Incoming Quality Inspection Overview'!$B$8,$I34)),"Actual",IF(AND($F34&lt;&gt;"",$G34&lt;&gt;"",AC$5&gt;=$F34,AC$5&lt;=$G34),"■",""))))</f>
      </x:c>
      <x:c r="AD34" s="37">
        <f>IF($B34="","",IF(AD$5="","",IF(AND($H34&lt;&gt;"",AD$5&gt;=$H34,AD$5&lt;=IF($I34="",'Incoming Quality Inspection Overview'!$B$8,$I34)),"Actual",IF(AND($F34&lt;&gt;"",$G34&lt;&gt;"",AD$5&gt;=$F34,AD$5&lt;=$G34),"■",""))))</f>
      </x:c>
      <x:c r="AE34" s="37">
        <f>IF($B34="","",IF(AE$5="","",IF(AND($H34&lt;&gt;"",AE$5&gt;=$H34,AE$5&lt;=IF($I34="",'Incoming Quality Inspection Overview'!$B$8,$I34)),"Actual",IF(AND($F34&lt;&gt;"",$G34&lt;&gt;"",AE$5&gt;=$F34,AE$5&lt;=$G34),"■",""))))</f>
      </x:c>
      <x:c r="AF34" s="37">
        <f>IF($B34="","",IF(AF$5="","",IF(AND($H34&lt;&gt;"",AF$5&gt;=$H34,AF$5&lt;=IF($I34="",'Incoming Quality Inspection Overview'!$B$8,$I34)),"Actual",IF(AND($F34&lt;&gt;"",$G34&lt;&gt;"",AF$5&gt;=$F34,AF$5&lt;=$G34),"■",""))))</f>
      </x:c>
      <x:c r="AG34" s="37">
        <f>IF($B34="","",IF(AG$5="","",IF(AND($H34&lt;&gt;"",AG$5&gt;=$H34,AG$5&lt;=IF($I34="",'Incoming Quality Inspection Overview'!$B$8,$I34)),"Actual",IF(AND($F34&lt;&gt;"",$G34&lt;&gt;"",AG$5&gt;=$F34,AG$5&lt;=$G34),"■",""))))</f>
      </x:c>
      <x:c r="AH34" s="37">
        <f>IF($B34="","",IF(AH$5="","",IF(AND($H34&lt;&gt;"",AH$5&gt;=$H34,AH$5&lt;=IF($I34="",'Incoming Quality Inspection Overview'!$B$8,$I34)),"Actual",IF(AND($F34&lt;&gt;"",$G34&lt;&gt;"",AH$5&gt;=$F34,AH$5&lt;=$G34),"■",""))))</f>
      </x:c>
      <x:c r="AI34" s="37">
        <f>IF($B34="","",IF(AI$5="","",IF(AND($H34&lt;&gt;"",AI$5&gt;=$H34,AI$5&lt;=IF($I34="",'Incoming Quality Inspection Overview'!$B$8,$I34)),"Actual",IF(AND($F34&lt;&gt;"",$G34&lt;&gt;"",AI$5&gt;=$F34,AI$5&lt;=$G34),"■",""))))</f>
      </x:c>
      <x:c r="AJ34" s="37">
        <f>IF($B34="","",IF(AJ$5="","",IF(AND($H34&lt;&gt;"",AJ$5&gt;=$H34,AJ$5&lt;=IF($I34="",'Incoming Quality Inspection Overview'!$B$8,$I34)),"Actual",IF(AND($F34&lt;&gt;"",$G34&lt;&gt;"",AJ$5&gt;=$F34,AJ$5&lt;=$G34),"■",""))))</f>
      </x:c>
      <x:c r="AK34" s="37">
        <f>IF($B34="","",IF(AK$5="","",IF(AND($H34&lt;&gt;"",AK$5&gt;=$H34,AK$5&lt;=IF($I34="",'Incoming Quality Inspection Overview'!$B$8,$I34)),"Actual",IF(AND($F34&lt;&gt;"",$G34&lt;&gt;"",AK$5&gt;=$F34,AK$5&lt;=$G34),"■",""))))</f>
      </x:c>
      <x:c r="AL34" s="37">
        <f>IF($B34="","",IF(AL$5="","",IF(AND($H34&lt;&gt;"",AL$5&gt;=$H34,AL$5&lt;=IF($I34="",'Incoming Quality Inspection Overview'!$B$8,$I34)),"Actual",IF(AND($F34&lt;&gt;"",$G34&lt;&gt;"",AL$5&gt;=$F34,AL$5&lt;=$G34),"■",""))))</f>
      </x:c>
      <x:c r="AM34" s="37">
        <f>IF($B34="","",IF(AM$5="","",IF(AND($H34&lt;&gt;"",AM$5&gt;=$H34,AM$5&lt;=IF($I34="",'Incoming Quality Inspection Overview'!$B$8,$I34)),"Actual",IF(AND($F34&lt;&gt;"",$G34&lt;&gt;"",AM$5&gt;=$F34,AM$5&lt;=$G34),"■",""))))</f>
      </x:c>
      <x:c r="AN34" s="37">
        <f>IF($B34="","",IF(AN$5="","",IF(AND($H34&lt;&gt;"",AN$5&gt;=$H34,AN$5&lt;=IF($I34="",'Incoming Quality Inspection Overview'!$B$8,$I34)),"Actual",IF(AND($F34&lt;&gt;"",$G34&lt;&gt;"",AN$5&gt;=$F34,AN$5&lt;=$G34),"■",""))))</f>
      </x:c>
      <x:c r="AO34" s="37">
        <f>IF($B34="","",IF(AO$5="","",IF(AND($H34&lt;&gt;"",AO$5&gt;=$H34,AO$5&lt;=IF($I34="",'Incoming Quality Inspection Overview'!$B$8,$I34)),"Actual",IF(AND($F34&lt;&gt;"",$G34&lt;&gt;"",AO$5&gt;=$F34,AO$5&lt;=$G34),"■",""))))</f>
      </x:c>
    </x:row>
    <x:row r="35" ht="20" customHeight="1">
      <x:c r="A35" s="32">
        <f>IF('Incoming Quality Inspection Overview'!C34="","",'Incoming Quality Inspection Overview'!A34)</f>
      </x:c>
      <x:c r="B35" s="33">
        <f>IF('Incoming Quality Inspection Overview'!C34="","",'Incoming Quality Inspection Overview'!C34)</f>
      </x:c>
      <x:c r="C35" s="33">
        <f>IF('Incoming Quality Inspection Overview'!C34="","",'Incoming Quality Inspection Overview'!D34)</f>
      </x:c>
      <x:c r="D35" s="32">
        <f>IF('Incoming Quality Inspection Overview'!C34="","",'Incoming Quality Inspection Overview'!M34)</f>
      </x:c>
      <x:c r="E35" s="34">
        <f>IF('Incoming Quality Inspection Overview'!C34="","",'Incoming Quality Inspection Overview'!E34)</f>
      </x:c>
      <x:c r="F35" s="56">
        <f>IF('Incoming Quality Inspection Overview'!C34="","",'Incoming Quality Inspection Overview'!F34)</f>
      </x:c>
      <x:c r="G35" s="56">
        <f>IF('Incoming Quality Inspection Overview'!C34="","",'Incoming Quality Inspection Overview'!G34)</f>
      </x:c>
      <x:c r="H35" s="56">
        <f>IF('Incoming Quality Inspection Overview'!C34="","",IF('Incoming Quality Inspection Overview'!I34="","",'Incoming Quality Inspection Overview'!I34))</f>
      </x:c>
      <x:c r="I35" s="56">
        <f>IF('Incoming Quality Inspection Overview'!C34="","",IF('Incoming Quality Inspection Overview'!J34="","",'Incoming Quality Inspection Overview'!J34))</f>
      </x:c>
      <x:c r="J35" s="36">
        <f>IF('Incoming Quality Inspection Overview'!C34="","",'Incoming Quality Inspection Overview'!L34)</f>
      </x:c>
      <x:c r="K35" s="37">
        <f>IF($B35="","",IF(K$5="","",IF(AND($H35&lt;&gt;"",K$5&gt;=$H35,K$5&lt;=IF($I35="",'Incoming Quality Inspection Overview'!$B$8,$I35)),"Actual",IF(AND($F35&lt;&gt;"",$G35&lt;&gt;"",K$5&gt;=$F35,K$5&lt;=$G35),"■",""))))</f>
      </x:c>
      <x:c r="L35" s="37">
        <f>IF($B35="","",IF(L$5="","",IF(AND($H35&lt;&gt;"",L$5&gt;=$H35,L$5&lt;=IF($I35="",'Incoming Quality Inspection Overview'!$B$8,$I35)),"Actual",IF(AND($F35&lt;&gt;"",$G35&lt;&gt;"",L$5&gt;=$F35,L$5&lt;=$G35),"■",""))))</f>
      </x:c>
      <x:c r="M35" s="37">
        <f>IF($B35="","",IF(M$5="","",IF(AND($H35&lt;&gt;"",M$5&gt;=$H35,M$5&lt;=IF($I35="",'Incoming Quality Inspection Overview'!$B$8,$I35)),"Actual",IF(AND($F35&lt;&gt;"",$G35&lt;&gt;"",M$5&gt;=$F35,M$5&lt;=$G35),"■",""))))</f>
      </x:c>
      <x:c r="N35" s="37">
        <f>IF($B35="","",IF(N$5="","",IF(AND($H35&lt;&gt;"",N$5&gt;=$H35,N$5&lt;=IF($I35="",'Incoming Quality Inspection Overview'!$B$8,$I35)),"Actual",IF(AND($F35&lt;&gt;"",$G35&lt;&gt;"",N$5&gt;=$F35,N$5&lt;=$G35),"■",""))))</f>
      </x:c>
      <x:c r="O35" s="37">
        <f>IF($B35="","",IF(O$5="","",IF(AND($H35&lt;&gt;"",O$5&gt;=$H35,O$5&lt;=IF($I35="",'Incoming Quality Inspection Overview'!$B$8,$I35)),"Actual",IF(AND($F35&lt;&gt;"",$G35&lt;&gt;"",O$5&gt;=$F35,O$5&lt;=$G35),"■",""))))</f>
      </x:c>
      <x:c r="P35" s="37">
        <f>IF($B35="","",IF(P$5="","",IF(AND($H35&lt;&gt;"",P$5&gt;=$H35,P$5&lt;=IF($I35="",'Incoming Quality Inspection Overview'!$B$8,$I35)),"Actual",IF(AND($F35&lt;&gt;"",$G35&lt;&gt;"",P$5&gt;=$F35,P$5&lt;=$G35),"■",""))))</f>
      </x:c>
      <x:c r="Q35" s="37">
        <f>IF($B35="","",IF(Q$5="","",IF(AND($H35&lt;&gt;"",Q$5&gt;=$H35,Q$5&lt;=IF($I35="",'Incoming Quality Inspection Overview'!$B$8,$I35)),"Actual",IF(AND($F35&lt;&gt;"",$G35&lt;&gt;"",Q$5&gt;=$F35,Q$5&lt;=$G35),"■",""))))</f>
      </x:c>
      <x:c r="R35" s="37">
        <f>IF($B35="","",IF(R$5="","",IF(AND($H35&lt;&gt;"",R$5&gt;=$H35,R$5&lt;=IF($I35="",'Incoming Quality Inspection Overview'!$B$8,$I35)),"Actual",IF(AND($F35&lt;&gt;"",$G35&lt;&gt;"",R$5&gt;=$F35,R$5&lt;=$G35),"■",""))))</f>
      </x:c>
      <x:c r="S35" s="37">
        <f>IF($B35="","",IF(S$5="","",IF(AND($H35&lt;&gt;"",S$5&gt;=$H35,S$5&lt;=IF($I35="",'Incoming Quality Inspection Overview'!$B$8,$I35)),"Actual",IF(AND($F35&lt;&gt;"",$G35&lt;&gt;"",S$5&gt;=$F35,S$5&lt;=$G35),"■",""))))</f>
      </x:c>
      <x:c r="T35" s="37">
        <f>IF($B35="","",IF(T$5="","",IF(AND($H35&lt;&gt;"",T$5&gt;=$H35,T$5&lt;=IF($I35="",'Incoming Quality Inspection Overview'!$B$8,$I35)),"Actual",IF(AND($F35&lt;&gt;"",$G35&lt;&gt;"",T$5&gt;=$F35,T$5&lt;=$G35),"■",""))))</f>
      </x:c>
      <x:c r="U35" s="37">
        <f>IF($B35="","",IF(U$5="","",IF(AND($H35&lt;&gt;"",U$5&gt;=$H35,U$5&lt;=IF($I35="",'Incoming Quality Inspection Overview'!$B$8,$I35)),"Actual",IF(AND($F35&lt;&gt;"",$G35&lt;&gt;"",U$5&gt;=$F35,U$5&lt;=$G35),"■",""))))</f>
      </x:c>
      <x:c r="V35" s="37">
        <f>IF($B35="","",IF(V$5="","",IF(AND($H35&lt;&gt;"",V$5&gt;=$H35,V$5&lt;=IF($I35="",'Incoming Quality Inspection Overview'!$B$8,$I35)),"Actual",IF(AND($F35&lt;&gt;"",$G35&lt;&gt;"",V$5&gt;=$F35,V$5&lt;=$G35),"■",""))))</f>
      </x:c>
      <x:c r="W35" s="37">
        <f>IF($B35="","",IF(W$5="","",IF(AND($H35&lt;&gt;"",W$5&gt;=$H35,W$5&lt;=IF($I35="",'Incoming Quality Inspection Overview'!$B$8,$I35)),"Actual",IF(AND($F35&lt;&gt;"",$G35&lt;&gt;"",W$5&gt;=$F35,W$5&lt;=$G35),"■",""))))</f>
      </x:c>
      <x:c r="X35" s="37">
        <f>IF($B35="","",IF(X$5="","",IF(AND($H35&lt;&gt;"",X$5&gt;=$H35,X$5&lt;=IF($I35="",'Incoming Quality Inspection Overview'!$B$8,$I35)),"Actual",IF(AND($F35&lt;&gt;"",$G35&lt;&gt;"",X$5&gt;=$F35,X$5&lt;=$G35),"■",""))))</f>
      </x:c>
      <x:c r="Y35" s="37">
        <f>IF($B35="","",IF(Y$5="","",IF(AND($H35&lt;&gt;"",Y$5&gt;=$H35,Y$5&lt;=IF($I35="",'Incoming Quality Inspection Overview'!$B$8,$I35)),"Actual",IF(AND($F35&lt;&gt;"",$G35&lt;&gt;"",Y$5&gt;=$F35,Y$5&lt;=$G35),"■",""))))</f>
      </x:c>
      <x:c r="Z35" s="37">
        <f>IF($B35="","",IF(Z$5="","",IF(AND($H35&lt;&gt;"",Z$5&gt;=$H35,Z$5&lt;=IF($I35="",'Incoming Quality Inspection Overview'!$B$8,$I35)),"Actual",IF(AND($F35&lt;&gt;"",$G35&lt;&gt;"",Z$5&gt;=$F35,Z$5&lt;=$G35),"■",""))))</f>
      </x:c>
      <x:c r="AA35" s="37">
        <f>IF($B35="","",IF(AA$5="","",IF(AND($H35&lt;&gt;"",AA$5&gt;=$H35,AA$5&lt;=IF($I35="",'Incoming Quality Inspection Overview'!$B$8,$I35)),"Actual",IF(AND($F35&lt;&gt;"",$G35&lt;&gt;"",AA$5&gt;=$F35,AA$5&lt;=$G35),"■",""))))</f>
      </x:c>
      <x:c r="AB35" s="37">
        <f>IF($B35="","",IF(AB$5="","",IF(AND($H35&lt;&gt;"",AB$5&gt;=$H35,AB$5&lt;=IF($I35="",'Incoming Quality Inspection Overview'!$B$8,$I35)),"Actual",IF(AND($F35&lt;&gt;"",$G35&lt;&gt;"",AB$5&gt;=$F35,AB$5&lt;=$G35),"■",""))))</f>
      </x:c>
      <x:c r="AC35" s="37">
        <f>IF($B35="","",IF(AC$5="","",IF(AND($H35&lt;&gt;"",AC$5&gt;=$H35,AC$5&lt;=IF($I35="",'Incoming Quality Inspection Overview'!$B$8,$I35)),"Actual",IF(AND($F35&lt;&gt;"",$G35&lt;&gt;"",AC$5&gt;=$F35,AC$5&lt;=$G35),"■",""))))</f>
      </x:c>
      <x:c r="AD35" s="37">
        <f>IF($B35="","",IF(AD$5="","",IF(AND($H35&lt;&gt;"",AD$5&gt;=$H35,AD$5&lt;=IF($I35="",'Incoming Quality Inspection Overview'!$B$8,$I35)),"Actual",IF(AND($F35&lt;&gt;"",$G35&lt;&gt;"",AD$5&gt;=$F35,AD$5&lt;=$G35),"■",""))))</f>
      </x:c>
      <x:c r="AE35" s="37">
        <f>IF($B35="","",IF(AE$5="","",IF(AND($H35&lt;&gt;"",AE$5&gt;=$H35,AE$5&lt;=IF($I35="",'Incoming Quality Inspection Overview'!$B$8,$I35)),"Actual",IF(AND($F35&lt;&gt;"",$G35&lt;&gt;"",AE$5&gt;=$F35,AE$5&lt;=$G35),"■",""))))</f>
      </x:c>
      <x:c r="AF35" s="37">
        <f>IF($B35="","",IF(AF$5="","",IF(AND($H35&lt;&gt;"",AF$5&gt;=$H35,AF$5&lt;=IF($I35="",'Incoming Quality Inspection Overview'!$B$8,$I35)),"Actual",IF(AND($F35&lt;&gt;"",$G35&lt;&gt;"",AF$5&gt;=$F35,AF$5&lt;=$G35),"■",""))))</f>
      </x:c>
      <x:c r="AG35" s="37">
        <f>IF($B35="","",IF(AG$5="","",IF(AND($H35&lt;&gt;"",AG$5&gt;=$H35,AG$5&lt;=IF($I35="",'Incoming Quality Inspection Overview'!$B$8,$I35)),"Actual",IF(AND($F35&lt;&gt;"",$G35&lt;&gt;"",AG$5&gt;=$F35,AG$5&lt;=$G35),"■",""))))</f>
      </x:c>
      <x:c r="AH35" s="37">
        <f>IF($B35="","",IF(AH$5="","",IF(AND($H35&lt;&gt;"",AH$5&gt;=$H35,AH$5&lt;=IF($I35="",'Incoming Quality Inspection Overview'!$B$8,$I35)),"Actual",IF(AND($F35&lt;&gt;"",$G35&lt;&gt;"",AH$5&gt;=$F35,AH$5&lt;=$G35),"■",""))))</f>
      </x:c>
      <x:c r="AI35" s="37">
        <f>IF($B35="","",IF(AI$5="","",IF(AND($H35&lt;&gt;"",AI$5&gt;=$H35,AI$5&lt;=IF($I35="",'Incoming Quality Inspection Overview'!$B$8,$I35)),"Actual",IF(AND($F35&lt;&gt;"",$G35&lt;&gt;"",AI$5&gt;=$F35,AI$5&lt;=$G35),"■",""))))</f>
      </x:c>
      <x:c r="AJ35" s="37">
        <f>IF($B35="","",IF(AJ$5="","",IF(AND($H35&lt;&gt;"",AJ$5&gt;=$H35,AJ$5&lt;=IF($I35="",'Incoming Quality Inspection Overview'!$B$8,$I35)),"Actual",IF(AND($F35&lt;&gt;"",$G35&lt;&gt;"",AJ$5&gt;=$F35,AJ$5&lt;=$G35),"■",""))))</f>
      </x:c>
      <x:c r="AK35" s="37">
        <f>IF($B35="","",IF(AK$5="","",IF(AND($H35&lt;&gt;"",AK$5&gt;=$H35,AK$5&lt;=IF($I35="",'Incoming Quality Inspection Overview'!$B$8,$I35)),"Actual",IF(AND($F35&lt;&gt;"",$G35&lt;&gt;"",AK$5&gt;=$F35,AK$5&lt;=$G35),"■",""))))</f>
      </x:c>
      <x:c r="AL35" s="37">
        <f>IF($B35="","",IF(AL$5="","",IF(AND($H35&lt;&gt;"",AL$5&gt;=$H35,AL$5&lt;=IF($I35="",'Incoming Quality Inspection Overview'!$B$8,$I35)),"Actual",IF(AND($F35&lt;&gt;"",$G35&lt;&gt;"",AL$5&gt;=$F35,AL$5&lt;=$G35),"■",""))))</f>
      </x:c>
      <x:c r="AM35" s="37">
        <f>IF($B35="","",IF(AM$5="","",IF(AND($H35&lt;&gt;"",AM$5&gt;=$H35,AM$5&lt;=IF($I35="",'Incoming Quality Inspection Overview'!$B$8,$I35)),"Actual",IF(AND($F35&lt;&gt;"",$G35&lt;&gt;"",AM$5&gt;=$F35,AM$5&lt;=$G35),"■",""))))</f>
      </x:c>
      <x:c r="AN35" s="37">
        <f>IF($B35="","",IF(AN$5="","",IF(AND($H35&lt;&gt;"",AN$5&gt;=$H35,AN$5&lt;=IF($I35="",'Incoming Quality Inspection Overview'!$B$8,$I35)),"Actual",IF(AND($F35&lt;&gt;"",$G35&lt;&gt;"",AN$5&gt;=$F35,AN$5&lt;=$G35),"■",""))))</f>
      </x:c>
      <x:c r="AO35" s="37">
        <f>IF($B35="","",IF(AO$5="","",IF(AND($H35&lt;&gt;"",AO$5&gt;=$H35,AO$5&lt;=IF($I35="",'Incoming Quality Inspection Overview'!$B$8,$I35)),"Actual",IF(AND($F35&lt;&gt;"",$G35&lt;&gt;"",AO$5&gt;=$F35,AO$5&lt;=$G35),"■",""))))</f>
      </x:c>
    </x:row>
    <x:row r="36" ht="20" customHeight="1">
      <x:c r="A36" s="32">
        <f>IF('Incoming Quality Inspection Overview'!C35="","",'Incoming Quality Inspection Overview'!A35)</f>
      </x:c>
      <x:c r="B36" s="33">
        <f>IF('Incoming Quality Inspection Overview'!C35="","",'Incoming Quality Inspection Overview'!C35)</f>
      </x:c>
      <x:c r="C36" s="33">
        <f>IF('Incoming Quality Inspection Overview'!C35="","",'Incoming Quality Inspection Overview'!D35)</f>
      </x:c>
      <x:c r="D36" s="32">
        <f>IF('Incoming Quality Inspection Overview'!C35="","",'Incoming Quality Inspection Overview'!M35)</f>
      </x:c>
      <x:c r="E36" s="34">
        <f>IF('Incoming Quality Inspection Overview'!C35="","",'Incoming Quality Inspection Overview'!E35)</f>
      </x:c>
      <x:c r="F36" s="56">
        <f>IF('Incoming Quality Inspection Overview'!C35="","",'Incoming Quality Inspection Overview'!F35)</f>
      </x:c>
      <x:c r="G36" s="56">
        <f>IF('Incoming Quality Inspection Overview'!C35="","",'Incoming Quality Inspection Overview'!G35)</f>
      </x:c>
      <x:c r="H36" s="56">
        <f>IF('Incoming Quality Inspection Overview'!C35="","",IF('Incoming Quality Inspection Overview'!I35="","",'Incoming Quality Inspection Overview'!I35))</f>
      </x:c>
      <x:c r="I36" s="56">
        <f>IF('Incoming Quality Inspection Overview'!C35="","",IF('Incoming Quality Inspection Overview'!J35="","",'Incoming Quality Inspection Overview'!J35))</f>
      </x:c>
      <x:c r="J36" s="36">
        <f>IF('Incoming Quality Inspection Overview'!C35="","",'Incoming Quality Inspection Overview'!L35)</f>
      </x:c>
      <x:c r="K36" s="37">
        <f>IF($B36="","",IF(K$5="","",IF(AND($H36&lt;&gt;"",K$5&gt;=$H36,K$5&lt;=IF($I36="",'Incoming Quality Inspection Overview'!$B$8,$I36)),"Actual",IF(AND($F36&lt;&gt;"",$G36&lt;&gt;"",K$5&gt;=$F36,K$5&lt;=$G36),"■",""))))</f>
      </x:c>
      <x:c r="L36" s="37">
        <f>IF($B36="","",IF(L$5="","",IF(AND($H36&lt;&gt;"",L$5&gt;=$H36,L$5&lt;=IF($I36="",'Incoming Quality Inspection Overview'!$B$8,$I36)),"Actual",IF(AND($F36&lt;&gt;"",$G36&lt;&gt;"",L$5&gt;=$F36,L$5&lt;=$G36),"■",""))))</f>
      </x:c>
      <x:c r="M36" s="37">
        <f>IF($B36="","",IF(M$5="","",IF(AND($H36&lt;&gt;"",M$5&gt;=$H36,M$5&lt;=IF($I36="",'Incoming Quality Inspection Overview'!$B$8,$I36)),"Actual",IF(AND($F36&lt;&gt;"",$G36&lt;&gt;"",M$5&gt;=$F36,M$5&lt;=$G36),"■",""))))</f>
      </x:c>
      <x:c r="N36" s="37">
        <f>IF($B36="","",IF(N$5="","",IF(AND($H36&lt;&gt;"",N$5&gt;=$H36,N$5&lt;=IF($I36="",'Incoming Quality Inspection Overview'!$B$8,$I36)),"Actual",IF(AND($F36&lt;&gt;"",$G36&lt;&gt;"",N$5&gt;=$F36,N$5&lt;=$G36),"■",""))))</f>
      </x:c>
      <x:c r="O36" s="37">
        <f>IF($B36="","",IF(O$5="","",IF(AND($H36&lt;&gt;"",O$5&gt;=$H36,O$5&lt;=IF($I36="",'Incoming Quality Inspection Overview'!$B$8,$I36)),"Actual",IF(AND($F36&lt;&gt;"",$G36&lt;&gt;"",O$5&gt;=$F36,O$5&lt;=$G36),"■",""))))</f>
      </x:c>
      <x:c r="P36" s="37">
        <f>IF($B36="","",IF(P$5="","",IF(AND($H36&lt;&gt;"",P$5&gt;=$H36,P$5&lt;=IF($I36="",'Incoming Quality Inspection Overview'!$B$8,$I36)),"Actual",IF(AND($F36&lt;&gt;"",$G36&lt;&gt;"",P$5&gt;=$F36,P$5&lt;=$G36),"■",""))))</f>
      </x:c>
      <x:c r="Q36" s="37">
        <f>IF($B36="","",IF(Q$5="","",IF(AND($H36&lt;&gt;"",Q$5&gt;=$H36,Q$5&lt;=IF($I36="",'Incoming Quality Inspection Overview'!$B$8,$I36)),"Actual",IF(AND($F36&lt;&gt;"",$G36&lt;&gt;"",Q$5&gt;=$F36,Q$5&lt;=$G36),"■",""))))</f>
      </x:c>
      <x:c r="R36" s="37">
        <f>IF($B36="","",IF(R$5="","",IF(AND($H36&lt;&gt;"",R$5&gt;=$H36,R$5&lt;=IF($I36="",'Incoming Quality Inspection Overview'!$B$8,$I36)),"Actual",IF(AND($F36&lt;&gt;"",$G36&lt;&gt;"",R$5&gt;=$F36,R$5&lt;=$G36),"■",""))))</f>
      </x:c>
      <x:c r="S36" s="37">
        <f>IF($B36="","",IF(S$5="","",IF(AND($H36&lt;&gt;"",S$5&gt;=$H36,S$5&lt;=IF($I36="",'Incoming Quality Inspection Overview'!$B$8,$I36)),"Actual",IF(AND($F36&lt;&gt;"",$G36&lt;&gt;"",S$5&gt;=$F36,S$5&lt;=$G36),"■",""))))</f>
      </x:c>
      <x:c r="T36" s="37">
        <f>IF($B36="","",IF(T$5="","",IF(AND($H36&lt;&gt;"",T$5&gt;=$H36,T$5&lt;=IF($I36="",'Incoming Quality Inspection Overview'!$B$8,$I36)),"Actual",IF(AND($F36&lt;&gt;"",$G36&lt;&gt;"",T$5&gt;=$F36,T$5&lt;=$G36),"■",""))))</f>
      </x:c>
      <x:c r="U36" s="37">
        <f>IF($B36="","",IF(U$5="","",IF(AND($H36&lt;&gt;"",U$5&gt;=$H36,U$5&lt;=IF($I36="",'Incoming Quality Inspection Overview'!$B$8,$I36)),"Actual",IF(AND($F36&lt;&gt;"",$G36&lt;&gt;"",U$5&gt;=$F36,U$5&lt;=$G36),"■",""))))</f>
      </x:c>
      <x:c r="V36" s="37">
        <f>IF($B36="","",IF(V$5="","",IF(AND($H36&lt;&gt;"",V$5&gt;=$H36,V$5&lt;=IF($I36="",'Incoming Quality Inspection Overview'!$B$8,$I36)),"Actual",IF(AND($F36&lt;&gt;"",$G36&lt;&gt;"",V$5&gt;=$F36,V$5&lt;=$G36),"■",""))))</f>
      </x:c>
      <x:c r="W36" s="37">
        <f>IF($B36="","",IF(W$5="","",IF(AND($H36&lt;&gt;"",W$5&gt;=$H36,W$5&lt;=IF($I36="",'Incoming Quality Inspection Overview'!$B$8,$I36)),"Actual",IF(AND($F36&lt;&gt;"",$G36&lt;&gt;"",W$5&gt;=$F36,W$5&lt;=$G36),"■",""))))</f>
      </x:c>
      <x:c r="X36" s="37">
        <f>IF($B36="","",IF(X$5="","",IF(AND($H36&lt;&gt;"",X$5&gt;=$H36,X$5&lt;=IF($I36="",'Incoming Quality Inspection Overview'!$B$8,$I36)),"Actual",IF(AND($F36&lt;&gt;"",$G36&lt;&gt;"",X$5&gt;=$F36,X$5&lt;=$G36),"■",""))))</f>
      </x:c>
      <x:c r="Y36" s="37">
        <f>IF($B36="","",IF(Y$5="","",IF(AND($H36&lt;&gt;"",Y$5&gt;=$H36,Y$5&lt;=IF($I36="",'Incoming Quality Inspection Overview'!$B$8,$I36)),"Actual",IF(AND($F36&lt;&gt;"",$G36&lt;&gt;"",Y$5&gt;=$F36,Y$5&lt;=$G36),"■",""))))</f>
      </x:c>
      <x:c r="Z36" s="37">
        <f>IF($B36="","",IF(Z$5="","",IF(AND($H36&lt;&gt;"",Z$5&gt;=$H36,Z$5&lt;=IF($I36="",'Incoming Quality Inspection Overview'!$B$8,$I36)),"Actual",IF(AND($F36&lt;&gt;"",$G36&lt;&gt;"",Z$5&gt;=$F36,Z$5&lt;=$G36),"■",""))))</f>
      </x:c>
      <x:c r="AA36" s="37">
        <f>IF($B36="","",IF(AA$5="","",IF(AND($H36&lt;&gt;"",AA$5&gt;=$H36,AA$5&lt;=IF($I36="",'Incoming Quality Inspection Overview'!$B$8,$I36)),"Actual",IF(AND($F36&lt;&gt;"",$G36&lt;&gt;"",AA$5&gt;=$F36,AA$5&lt;=$G36),"■",""))))</f>
      </x:c>
      <x:c r="AB36" s="37">
        <f>IF($B36="","",IF(AB$5="","",IF(AND($H36&lt;&gt;"",AB$5&gt;=$H36,AB$5&lt;=IF($I36="",'Incoming Quality Inspection Overview'!$B$8,$I36)),"Actual",IF(AND($F36&lt;&gt;"",$G36&lt;&gt;"",AB$5&gt;=$F36,AB$5&lt;=$G36),"■",""))))</f>
      </x:c>
      <x:c r="AC36" s="37">
        <f>IF($B36="","",IF(AC$5="","",IF(AND($H36&lt;&gt;"",AC$5&gt;=$H36,AC$5&lt;=IF($I36="",'Incoming Quality Inspection Overview'!$B$8,$I36)),"Actual",IF(AND($F36&lt;&gt;"",$G36&lt;&gt;"",AC$5&gt;=$F36,AC$5&lt;=$G36),"■",""))))</f>
      </x:c>
      <x:c r="AD36" s="37">
        <f>IF($B36="","",IF(AD$5="","",IF(AND($H36&lt;&gt;"",AD$5&gt;=$H36,AD$5&lt;=IF($I36="",'Incoming Quality Inspection Overview'!$B$8,$I36)),"Actual",IF(AND($F36&lt;&gt;"",$G36&lt;&gt;"",AD$5&gt;=$F36,AD$5&lt;=$G36),"■",""))))</f>
      </x:c>
      <x:c r="AE36" s="37">
        <f>IF($B36="","",IF(AE$5="","",IF(AND($H36&lt;&gt;"",AE$5&gt;=$H36,AE$5&lt;=IF($I36="",'Incoming Quality Inspection Overview'!$B$8,$I36)),"Actual",IF(AND($F36&lt;&gt;"",$G36&lt;&gt;"",AE$5&gt;=$F36,AE$5&lt;=$G36),"■",""))))</f>
      </x:c>
      <x:c r="AF36" s="37">
        <f>IF($B36="","",IF(AF$5="","",IF(AND($H36&lt;&gt;"",AF$5&gt;=$H36,AF$5&lt;=IF($I36="",'Incoming Quality Inspection Overview'!$B$8,$I36)),"Actual",IF(AND($F36&lt;&gt;"",$G36&lt;&gt;"",AF$5&gt;=$F36,AF$5&lt;=$G36),"■",""))))</f>
      </x:c>
      <x:c r="AG36" s="37">
        <f>IF($B36="","",IF(AG$5="","",IF(AND($H36&lt;&gt;"",AG$5&gt;=$H36,AG$5&lt;=IF($I36="",'Incoming Quality Inspection Overview'!$B$8,$I36)),"Actual",IF(AND($F36&lt;&gt;"",$G36&lt;&gt;"",AG$5&gt;=$F36,AG$5&lt;=$G36),"■",""))))</f>
      </x:c>
      <x:c r="AH36" s="37">
        <f>IF($B36="","",IF(AH$5="","",IF(AND($H36&lt;&gt;"",AH$5&gt;=$H36,AH$5&lt;=IF($I36="",'Incoming Quality Inspection Overview'!$B$8,$I36)),"Actual",IF(AND($F36&lt;&gt;"",$G36&lt;&gt;"",AH$5&gt;=$F36,AH$5&lt;=$G36),"■",""))))</f>
      </x:c>
      <x:c r="AI36" s="37">
        <f>IF($B36="","",IF(AI$5="","",IF(AND($H36&lt;&gt;"",AI$5&gt;=$H36,AI$5&lt;=IF($I36="",'Incoming Quality Inspection Overview'!$B$8,$I36)),"Actual",IF(AND($F36&lt;&gt;"",$G36&lt;&gt;"",AI$5&gt;=$F36,AI$5&lt;=$G36),"■",""))))</f>
      </x:c>
      <x:c r="AJ36" s="37">
        <f>IF($B36="","",IF(AJ$5="","",IF(AND($H36&lt;&gt;"",AJ$5&gt;=$H36,AJ$5&lt;=IF($I36="",'Incoming Quality Inspection Overview'!$B$8,$I36)),"Actual",IF(AND($F36&lt;&gt;"",$G36&lt;&gt;"",AJ$5&gt;=$F36,AJ$5&lt;=$G36),"■",""))))</f>
      </x:c>
      <x:c r="AK36" s="37">
        <f>IF($B36="","",IF(AK$5="","",IF(AND($H36&lt;&gt;"",AK$5&gt;=$H36,AK$5&lt;=IF($I36="",'Incoming Quality Inspection Overview'!$B$8,$I36)),"Actual",IF(AND($F36&lt;&gt;"",$G36&lt;&gt;"",AK$5&gt;=$F36,AK$5&lt;=$G36),"■",""))))</f>
      </x:c>
      <x:c r="AL36" s="37">
        <f>IF($B36="","",IF(AL$5="","",IF(AND($H36&lt;&gt;"",AL$5&gt;=$H36,AL$5&lt;=IF($I36="",'Incoming Quality Inspection Overview'!$B$8,$I36)),"Actual",IF(AND($F36&lt;&gt;"",$G36&lt;&gt;"",AL$5&gt;=$F36,AL$5&lt;=$G36),"■",""))))</f>
      </x:c>
      <x:c r="AM36" s="37">
        <f>IF($B36="","",IF(AM$5="","",IF(AND($H36&lt;&gt;"",AM$5&gt;=$H36,AM$5&lt;=IF($I36="",'Incoming Quality Inspection Overview'!$B$8,$I36)),"Actual",IF(AND($F36&lt;&gt;"",$G36&lt;&gt;"",AM$5&gt;=$F36,AM$5&lt;=$G36),"■",""))))</f>
      </x:c>
      <x:c r="AN36" s="37">
        <f>IF($B36="","",IF(AN$5="","",IF(AND($H36&lt;&gt;"",AN$5&gt;=$H36,AN$5&lt;=IF($I36="",'Incoming Quality Inspection Overview'!$B$8,$I36)),"Actual",IF(AND($F36&lt;&gt;"",$G36&lt;&gt;"",AN$5&gt;=$F36,AN$5&lt;=$G36),"■",""))))</f>
      </x:c>
      <x:c r="AO36" s="37">
        <f>IF($B36="","",IF(AO$5="","",IF(AND($H36&lt;&gt;"",AO$5&gt;=$H36,AO$5&lt;=IF($I36="",'Incoming Quality Inspection Overview'!$B$8,$I36)),"Actual",IF(AND($F36&lt;&gt;"",$G36&lt;&gt;"",AO$5&gt;=$F36,AO$5&lt;=$G36),"■",""))))</f>
      </x:c>
    </x:row>
    <x:row r="39" ht="22" customHeight="1">
      <x:c r="A39" s="38" t="inlineStr">
        <x:is>
          <x:t xml:space="preserve">Content ■ Actual Actual Medium Actual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$D7="Completed"</x:formula>
    </x:cfRule>
    <x:cfRule type="expression" dxfId="1" priority="11">
      <x:formula>$D7="In Progress"</x:formula>
    </x:cfRule>
    <x:cfRule type="expression" dxfId="2" priority="12">
      <x:formula>$D7="Not Started"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K7="Actual"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f>YEAR('Incoming Quality Inspection Overview'!$B$10)&amp;""&amp;MONTH('Incoming Quality Inspection Overview'!$B$10)&amp;""&amp;DAY('Incoming Quality Inspection Overview'!$B$10)&amp;" Weekly Inspection Sheet"</f>
        <x:v>2026413 Weekly Inspection Sheet</x:v>
      </x:c>
    </x:row>
    <x:row r="2">
      <x:c r="A2" s="2" t="inlineStr">
        <x:is>
          <x:t xml:space="preserve"/>
        </x:is>
      </x:c>
      <x:c r="B2" s="18" t="str">
        <f>'Incoming Quality Inspection Overview'!B3</f>
        <x:v>Reference project construction</x:v>
      </x:c>
      <x:c r="C2" s="49" t="n"/>
      <x:c r="D2" s="49" t="n"/>
      <x:c r="E2" s="49" t="n"/>
      <x:c r="F2" s="50" t="n"/>
      <x:c r="G2" s="2" t="inlineStr">
        <x:is>
          <x:t xml:space="preserve">Week start day</x:t>
        </x:is>
      </x:c>
      <x:c r="H2" s="43">
        <f>'Incoming Quality Inspection Overview'!B10</f>
        <x:v>46125</x:v>
      </x:c>
      <x:c r="I2" s="50" t="n"/>
      <x:c r="K2" s="27" t="inlineStr">
        <x:is>
          <x:t xml:space="preserve"/>
        </x:is>
      </x:c>
      <x:c r="L2" s="29" t="inlineStr">
        <x:is>
          <x:t xml:space="preserve">Implementation</x:t>
        </x:is>
      </x:c>
      <x:c r="M2" s="14" t="inlineStr">
        <x:is>
          <x:t xml:space="preserve"/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Task Name</x:t>
        </x:is>
      </x:c>
      <x:c r="C5" s="30" t="inlineStr">
        <x:is>
          <x:t xml:space="preserve">Partner A</x:t>
        </x:is>
      </x:c>
      <x:c r="D5" s="30" t="inlineStr">
        <x:is>
          <x:t xml:space="preserve"/>
        </x:is>
      </x:c>
      <x:c r="E5" s="30" t="inlineStr">
        <x:is>
          <x:t xml:space="preserve">Planned Start</x:t>
        </x:is>
      </x:c>
      <x:c r="F5" s="30" t="inlineStr">
        <x:is>
          <x:t xml:space="preserve">Planned End</x:t>
        </x:is>
      </x:c>
      <x:c r="G5" s="30" t="inlineStr">
        <x:is>
          <x:t xml:space="preserve">Actual Start</x:t>
        </x:is>
      </x:c>
      <x:c r="H5" s="30" t="inlineStr">
        <x:is>
          <x:t xml:space="preserve">Actual End</x:t>
        </x:is>
      </x:c>
      <x:c r="I5" s="30" t="inlineStr">
        <x:is>
          <x:t xml:space="preserve">Priority</x:t>
        </x:is>
      </x:c>
      <x:c r="J5" s="57">
        <f>'Incoming Quality Inspection Overview'!$B$10+0</f>
        <x:v>46125</x:v>
      </x:c>
      <x:c r="K5" s="57">
        <f>'Incoming Quality Inspection Overview'!$B$10+1</f>
        <x:v>46126</x:v>
      </x:c>
      <x:c r="L5" s="57">
        <f>'Incoming Quality Inspection Overview'!$B$10+2</f>
        <x:v>46127</x:v>
      </x:c>
      <x:c r="M5" s="57">
        <f>'Incoming Quality Inspection Overview'!$B$10+3</f>
        <x:v>46128</x:v>
      </x:c>
      <x:c r="N5" s="57">
        <f>'Incoming Quality Inspection Overview'!$B$10+4</f>
        <x:v>46129</x:v>
      </x:c>
      <x:c r="O5" s="57">
        <f>'Incoming Quality Inspection Overview'!$B$10+5</f>
        <x:v>46130</x:v>
      </x:c>
      <x:c r="P5" s="57">
        <f>'Incoming Quality Inspection Overview'!$B$10+6</f>
        <x:v>46131</x:v>
      </x:c>
      <x:c r="Q5" s="30" t="inlineStr">
        <x:is>
          <x:t xml:space="preserve"/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f>CHOOSE(WEEKDAY(J5,1),"","","","","","","")</f>
        <x:v/>
      </x:c>
      <x:c r="K6" s="4" t="str">
        <f>CHOOSE(WEEKDAY(K5,1),"","","","","","","")</f>
        <x:v/>
      </x:c>
      <x:c r="L6" s="4" t="str">
        <f>CHOOSE(WEEKDAY(L5,1),"","","","","","","")</f>
        <x:v/>
      </x:c>
      <x:c r="M6" s="4" t="str">
        <f>CHOOSE(WEEKDAY(M5,1),"","","","","","","")</f>
        <x:v/>
      </x:c>
      <x:c r="N6" s="4" t="str">
        <f>CHOOSE(WEEKDAY(N5,1),"","","","","","","")</f>
        <x:v/>
      </x:c>
      <x:c r="O6" s="4" t="str">
        <f>CHOOSE(WEEKDAY(O5,1),"","","","","","","")</f>
        <x:v/>
      </x:c>
      <x:c r="P6" s="4" t="str">
        <f>CHOOSE(WEEKDAY(P5,1),"","","","","","","")</f>
        <x:v/>
      </x:c>
      <x:c r="Q6" s="55" t="n"/>
    </x:row>
    <x:row r="7">
      <x:c r="A7" s="2" t="inlineStr">
        <x:is>
          <x:t xml:space="preserve"/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f>SUMPRODUCT(($E$8:$E$37&lt;=J$5)*($F$8:$F$37&gt;=J$5)*N($D$8:$D$37))</f>
        <x:v>11</x:v>
      </x:c>
      <x:c r="K7" s="40">
        <f>SUMPRODUCT(($E$8:$E$37&lt;=K$5)*($F$8:$F$37&gt;=K$5)*N($D$8:$D$37))</f>
        <x:v>11</x:v>
      </x:c>
      <x:c r="L7" s="40">
        <f>SUMPRODUCT(($E$8:$E$37&lt;=L$5)*($F$8:$F$37&gt;=L$5)*N($D$8:$D$37))</f>
        <x:v>5</x:v>
      </x:c>
      <x:c r="M7" s="40">
        <f>SUMPRODUCT(($E$8:$E$37&lt;=M$5)*($F$8:$F$37&gt;=M$5)*N($D$8:$D$37))</f>
        <x:v>5</x:v>
      </x:c>
      <x:c r="N7" s="40">
        <f>SUMPRODUCT(($E$8:$E$37&lt;=N$5)*($F$8:$F$37&gt;=N$5)*N($D$8:$D$37))</f>
        <x:v>8</x:v>
      </x:c>
      <x:c r="O7" s="40">
        <f>SUMPRODUCT(($E$8:$E$37&lt;=O$5)*($F$8:$F$37&gt;=O$5)*N($D$8:$D$37))</f>
        <x:v>8</x:v>
      </x:c>
      <x:c r="P7" s="40">
        <f>SUMPRODUCT(($E$8:$E$37&lt;=P$5)*($F$8:$F$37&gt;=P$5)*N($D$8:$D$37))</f>
        <x:v>4</x:v>
      </x:c>
      <x:c r="Q7" s="41" t="inlineStr">
        <x:is>
          <x:t xml:space="preserve"/>
        </x:is>
      </x:c>
    </x:row>
    <x:row r="8" ht="20" customHeight="1">
      <x:c r="A8" s="32">
        <f>IF('Incoming Quality Inspection Overview'!C6="","",'Incoming Quality Inspection Overview'!A6)</f>
        <x:v>1</x:v>
      </x:c>
      <x:c r="B8" s="33" t="str">
        <f>IF('Incoming Quality Inspection Overview'!C6="","",'Incoming Quality Inspection Overview'!C6)</f>
        <x:v>Initial setup</x:v>
      </x:c>
      <x:c r="C8" s="33" t="str">
        <f>IF('Incoming Quality Inspection Overview'!C6="","",'Incoming Quality Inspection Overview'!D6)</f>
        <x:v>Example Construction</x:v>
      </x:c>
      <x:c r="D8" s="34">
        <f>IF('Incoming Quality Inspection Overview'!C6="","",'Incoming Quality Inspection Overview'!E6)</f>
        <x:v>4</x:v>
      </x:c>
      <x:c r="E8" s="56">
        <f>IF('Incoming Quality Inspection Overview'!C6="","",'Incoming Quality Inspection Overview'!F6)</f>
        <x:v>46113</x:v>
      </x:c>
      <x:c r="F8" s="56">
        <f>IF('Incoming Quality Inspection Overview'!C6="","",'Incoming Quality Inspection Overview'!G6)</f>
        <x:v>46115</x:v>
      </x:c>
      <x:c r="G8" s="56">
        <f>IF('Incoming Quality Inspection Overview'!C6="","",IF('Incoming Quality Inspection Overview'!I6="","",'Incoming Quality Inspection Overview'!I6))</f>
        <x:v>46113</x:v>
      </x:c>
      <x:c r="H8" s="56">
        <f>IF('Incoming Quality Inspection Overview'!C6="","",IF('Incoming Quality Inspection Overview'!J6="","",'Incoming Quality Inspection Overview'!J6))</f>
        <x:v>46115</x:v>
      </x:c>
      <x:c r="I8" s="32" t="str">
        <f>IF('Incoming Quality Inspection Overview'!C6="","",'Incoming Quality Inspection Overview'!O6)</f>
        <x:v>High</x:v>
      </x:c>
      <x:c r="J8" s="37">
        <f>IF($B8="","",IF(AND(J$5&gt;=$G8,J$5&lt;=IF($H8="",'Incoming Quality Inspection Overview'!$B$8,$H8),$G8&lt;&gt;""),"Implementation",IF(AND(J$5&gt;=$E8,J$5&lt;=$F8,$E8&lt;&gt;"",$F8&lt;&gt;""),"","")))</f>
      </x:c>
      <x:c r="K8" s="37">
        <f>IF($B8="","",IF(AND(K$5&gt;=$G8,K$5&lt;=IF($H8="",'Incoming Quality Inspection Overview'!$B$8,$H8),$G8&lt;&gt;""),"Implementation",IF(AND(K$5&gt;=$E8,K$5&lt;=$F8,$E8&lt;&gt;"",$F8&lt;&gt;""),"","")))</f>
      </x:c>
      <x:c r="L8" s="37">
        <f>IF($B8="","",IF(AND(L$5&gt;=$G8,L$5&lt;=IF($H8="",'Incoming Quality Inspection Overview'!$B$8,$H8),$G8&lt;&gt;""),"Implementation",IF(AND(L$5&gt;=$E8,L$5&lt;=$F8,$E8&lt;&gt;"",$F8&lt;&gt;""),"","")))</f>
      </x:c>
      <x:c r="M8" s="37">
        <f>IF($B8="","",IF(AND(M$5&gt;=$G8,M$5&lt;=IF($H8="",'Incoming Quality Inspection Overview'!$B$8,$H8),$G8&lt;&gt;""),"Implementation",IF(AND(M$5&gt;=$E8,M$5&lt;=$F8,$E8&lt;&gt;"",$F8&lt;&gt;""),"","")))</f>
      </x:c>
      <x:c r="N8" s="37">
        <f>IF($B8="","",IF(AND(N$5&gt;=$G8,N$5&lt;=IF($H8="",'Incoming Quality Inspection Overview'!$B$8,$H8),$G8&lt;&gt;""),"Implementation",IF(AND(N$5&gt;=$E8,N$5&lt;=$F8,$E8&lt;&gt;"",$F8&lt;&gt;""),"","")))</f>
      </x:c>
      <x:c r="O8" s="37">
        <f>IF($B8="","",IF(AND(O$5&gt;=$G8,O$5&lt;=IF($H8="",'Incoming Quality Inspection Overview'!$B$8,$H8),$G8&lt;&gt;""),"Implementation",IF(AND(O$5&gt;=$E8,O$5&lt;=$F8,$E8&lt;&gt;"",$F8&lt;&gt;""),"","")))</f>
      </x:c>
      <x:c r="P8" s="37">
        <f>IF($B8="","",IF(AND(P$5&gt;=$G8,P$5&lt;=IF($H8="",'Incoming Quality Inspection Overview'!$B$8,$H8),$G8&lt;&gt;""),"Implementation",IF(AND(P$5&gt;=$E8,P$5&lt;=$F8,$E8&lt;&gt;"",$F8&lt;&gt;""),"","")))</f>
      </x:c>
      <x:c r="Q8" s="33" t="str">
        <f>IF('Incoming Quality Inspection Overview'!C6="","",IF('Incoming Quality Inspection Overview'!Q6="","",'Incoming Quality Inspection Overview'!Q6))</f>
        <x:v>Pre-construction preparation</x:v>
      </x:c>
    </x:row>
    <x:row r="9" ht="20" customHeight="1">
      <x:c r="A9" s="32">
        <f>IF('Incoming Quality Inspection Overview'!C7="","",'Incoming Quality Inspection Overview'!A7)</f>
        <x:v>2</x:v>
      </x:c>
      <x:c r="B9" s="33" t="str">
        <f>IF('Incoming Quality Inspection Overview'!C7="","",'Incoming Quality Inspection Overview'!C7)</f>
        <x:v>Planning review</x:v>
      </x:c>
      <x:c r="C9" s="33" t="str">
        <f>IF('Incoming Quality Inspection Overview'!C7="","",'Incoming Quality Inspection Overview'!D7)</f>
        <x:v>Example Construction</x:v>
      </x:c>
      <x:c r="D9" s="34">
        <f>IF('Incoming Quality Inspection Overview'!C7="","",'Incoming Quality Inspection Overview'!E7)</f>
        <x:v>6</x:v>
      </x:c>
      <x:c r="E9" s="56">
        <f>IF('Incoming Quality Inspection Overview'!C7="","",'Incoming Quality Inspection Overview'!F7)</f>
        <x:v>46116</x:v>
      </x:c>
      <x:c r="F9" s="56">
        <f>IF('Incoming Quality Inspection Overview'!C7="","",'Incoming Quality Inspection Overview'!G7)</f>
        <x:v>46120</x:v>
      </x:c>
      <x:c r="G9" s="56">
        <f>IF('Incoming Quality Inspection Overview'!C7="","",IF('Incoming Quality Inspection Overview'!I7="","",'Incoming Quality Inspection Overview'!I7))</f>
        <x:v>46116</x:v>
      </x:c>
      <x:c r="H9" s="56">
        <f>IF('Incoming Quality Inspection Overview'!C7="","",IF('Incoming Quality Inspection Overview'!J7="","",'Incoming Quality Inspection Overview'!J7))</f>
        <x:v>46120</x:v>
      </x:c>
      <x:c r="I9" s="32" t="str">
        <f>IF('Incoming Quality Inspection Overview'!C7="","",'Incoming Quality Inspection Overview'!O7)</f>
        <x:v>High</x:v>
      </x:c>
      <x:c r="J9" s="37">
        <f>IF($B9="","",IF(AND(J$5&gt;=$G9,J$5&lt;=IF($H9="",'Incoming Quality Inspection Overview'!$B$8,$H9),$G9&lt;&gt;""),"Implementation",IF(AND(J$5&gt;=$E9,J$5&lt;=$F9,$E9&lt;&gt;"",$F9&lt;&gt;""),"","")))</f>
      </x:c>
      <x:c r="K9" s="37">
        <f>IF($B9="","",IF(AND(K$5&gt;=$G9,K$5&lt;=IF($H9="",'Incoming Quality Inspection Overview'!$B$8,$H9),$G9&lt;&gt;""),"Implementation",IF(AND(K$5&gt;=$E9,K$5&lt;=$F9,$E9&lt;&gt;"",$F9&lt;&gt;""),"","")))</f>
      </x:c>
      <x:c r="L9" s="37">
        <f>IF($B9="","",IF(AND(L$5&gt;=$G9,L$5&lt;=IF($H9="",'Incoming Quality Inspection Overview'!$B$8,$H9),$G9&lt;&gt;""),"Implementation",IF(AND(L$5&gt;=$E9,L$5&lt;=$F9,$E9&lt;&gt;"",$F9&lt;&gt;""),"","")))</f>
      </x:c>
      <x:c r="M9" s="37">
        <f>IF($B9="","",IF(AND(M$5&gt;=$G9,M$5&lt;=IF($H9="",'Incoming Quality Inspection Overview'!$B$8,$H9),$G9&lt;&gt;""),"Implementation",IF(AND(M$5&gt;=$E9,M$5&lt;=$F9,$E9&lt;&gt;"",$F9&lt;&gt;""),"","")))</f>
      </x:c>
      <x:c r="N9" s="37">
        <f>IF($B9="","",IF(AND(N$5&gt;=$G9,N$5&lt;=IF($H9="",'Incoming Quality Inspection Overview'!$B$8,$H9),$G9&lt;&gt;""),"Implementation",IF(AND(N$5&gt;=$E9,N$5&lt;=$F9,$E9&lt;&gt;"",$F9&lt;&gt;""),"","")))</f>
      </x:c>
      <x:c r="O9" s="37">
        <f>IF($B9="","",IF(AND(O$5&gt;=$G9,O$5&lt;=IF($H9="",'Incoming Quality Inspection Overview'!$B$8,$H9),$G9&lt;&gt;""),"Implementation",IF(AND(O$5&gt;=$E9,O$5&lt;=$F9,$E9&lt;&gt;"",$F9&lt;&gt;""),"","")))</f>
      </x:c>
      <x:c r="P9" s="37">
        <f>IF($B9="","",IF(AND(P$5&gt;=$G9,P$5&lt;=IF($H9="",'Incoming Quality Inspection Overview'!$B$8,$H9),$G9&lt;&gt;""),"Implementation",IF(AND(P$5&gt;=$E9,P$5&lt;=$F9,$E9&lt;&gt;"",$F9&lt;&gt;""),"","")))</f>
      </x:c>
      <x:c r="Q9" s="33" t="str">
        <f>IF('Incoming Quality Inspection Overview'!C7="","",IF('Incoming Quality Inspection Overview'!Q7="","",'Incoming Quality Inspection Overview'!Q7))</f>
        <x:v>Including soil disposal</x:v>
      </x:c>
    </x:row>
    <x:row r="10" ht="20" customHeight="1">
      <x:c r="A10" s="32">
        <f>IF('Incoming Quality Inspection Overview'!C8="","",'Incoming Quality Inspection Overview'!A8)</f>
        <x:v>3</x:v>
      </x:c>
      <x:c r="B10" s="33" t="str">
        <f>IF('Incoming Quality Inspection Overview'!C8="","",'Incoming Quality Inspection Overview'!C8)</f>
        <x:v>Crushed stone and blinding concrete</x:v>
      </x:c>
      <x:c r="C10" s="33" t="str">
        <f>IF('Incoming Quality Inspection Overview'!C8="","",'Incoming Quality Inspection Overview'!D8)</f>
        <x:v>Partner E</x:v>
      </x:c>
      <x:c r="D10" s="34">
        <f>IF('Incoming Quality Inspection Overview'!C8="","",'Incoming Quality Inspection Overview'!E8)</f>
        <x:v>5</x:v>
      </x:c>
      <x:c r="E10" s="56">
        <f>IF('Incoming Quality Inspection Overview'!C8="","",'Incoming Quality Inspection Overview'!F8)</f>
        <x:v>46121</x:v>
      </x:c>
      <x:c r="F10" s="56">
        <f>IF('Incoming Quality Inspection Overview'!C8="","",'Incoming Quality Inspection Overview'!G8)</f>
        <x:v>46122</x:v>
      </x:c>
      <x:c r="G10" s="56">
        <f>IF('Incoming Quality Inspection Overview'!C8="","",IF('Incoming Quality Inspection Overview'!I8="","",'Incoming Quality Inspection Overview'!I8))</f>
        <x:v>46121</x:v>
      </x:c>
      <x:c r="H10" s="56">
        <f>IF('Incoming Quality Inspection Overview'!C8="","",IF('Incoming Quality Inspection Overview'!J8="","",'Incoming Quality Inspection Overview'!J8))</f>
        <x:v>46122</x:v>
      </x:c>
      <x:c r="I10" s="32" t="str">
        <f>IF('Incoming Quality Inspection Overview'!C8="","",'Incoming Quality Inspection Overview'!O8)</f>
        <x:v>High</x:v>
      </x:c>
      <x:c r="J10" s="37">
        <f>IF($B10="","",IF(AND(J$5&gt;=$G10,J$5&lt;=IF($H10="",'Incoming Quality Inspection Overview'!$B$8,$H10),$G10&lt;&gt;""),"Implementation",IF(AND(J$5&gt;=$E10,J$5&lt;=$F10,$E10&lt;&gt;"",$F10&lt;&gt;""),"","")))</f>
      </x:c>
      <x:c r="K10" s="37">
        <f>IF($B10="","",IF(AND(K$5&gt;=$G10,K$5&lt;=IF($H10="",'Incoming Quality Inspection Overview'!$B$8,$H10),$G10&lt;&gt;""),"Implementation",IF(AND(K$5&gt;=$E10,K$5&lt;=$F10,$E10&lt;&gt;"",$F10&lt;&gt;""),"","")))</f>
      </x:c>
      <x:c r="L10" s="37">
        <f>IF($B10="","",IF(AND(L$5&gt;=$G10,L$5&lt;=IF($H10="",'Incoming Quality Inspection Overview'!$B$8,$H10),$G10&lt;&gt;""),"Implementation",IF(AND(L$5&gt;=$E10,L$5&lt;=$F10,$E10&lt;&gt;"",$F10&lt;&gt;""),"","")))</f>
      </x:c>
      <x:c r="M10" s="37">
        <f>IF($B10="","",IF(AND(M$5&gt;=$G10,M$5&lt;=IF($H10="",'Incoming Quality Inspection Overview'!$B$8,$H10),$G10&lt;&gt;""),"Implementation",IF(AND(M$5&gt;=$E10,M$5&lt;=$F10,$E10&lt;&gt;"",$F10&lt;&gt;""),"","")))</f>
      </x:c>
      <x:c r="N10" s="37">
        <f>IF($B10="","",IF(AND(N$5&gt;=$G10,N$5&lt;=IF($H10="",'Incoming Quality Inspection Overview'!$B$8,$H10),$G10&lt;&gt;""),"Implementation",IF(AND(N$5&gt;=$E10,N$5&lt;=$F10,$E10&lt;&gt;"",$F10&lt;&gt;""),"","")))</f>
      </x:c>
      <x:c r="O10" s="37">
        <f>IF($B10="","",IF(AND(O$5&gt;=$G10,O$5&lt;=IF($H10="",'Incoming Quality Inspection Overview'!$B$8,$H10),$G10&lt;&gt;""),"Implementation",IF(AND(O$5&gt;=$E10,O$5&lt;=$F10,$E10&lt;&gt;"",$F10&lt;&gt;""),"","")))</f>
      </x:c>
      <x:c r="P10" s="37">
        <f>IF($B10="","",IF(AND(P$5&gt;=$G10,P$5&lt;=IF($H10="",'Incoming Quality Inspection Overview'!$B$8,$H10),$G10&lt;&gt;""),"Implementation",IF(AND(P$5&gt;=$E10,P$5&lt;=$F10,$E10&lt;&gt;"",$F10&lt;&gt;""),"","")))</f>
      </x:c>
      <x:c r="Q10" s="33">
        <f>IF('Incoming Quality Inspection Overview'!C8="","",IF('Incoming Quality Inspection Overview'!Q8="","",'Incoming Quality Inspection Overview'!Q8))</f>
      </x:c>
    </x:row>
    <x:row r="11" ht="20" customHeight="1">
      <x:c r="A11" s="32">
        <f>IF('Incoming Quality Inspection Overview'!C9="","",'Incoming Quality Inspection Overview'!A9)</f>
        <x:v>4</x:v>
      </x:c>
      <x:c r="B11" s="33" t="str">
        <f>IF('Incoming Quality Inspection Overview'!C9="","",'Incoming Quality Inspection Overview'!C9)</f>
        <x:v>Rebar</x:v>
      </x:c>
      <x:c r="C11" s="33" t="str">
        <f>IF('Incoming Quality Inspection Overview'!C9="","",'Incoming Quality Inspection Overview'!D9)</f>
        <x:v>Tanaka Rebar</x:v>
      </x:c>
      <x:c r="D11" s="34">
        <f>IF('Incoming Quality Inspection Overview'!C9="","",'Incoming Quality Inspection Overview'!E9)</f>
        <x:v>6</x:v>
      </x:c>
      <x:c r="E11" s="56">
        <f>IF('Incoming Quality Inspection Overview'!C9="","",'Incoming Quality Inspection Overview'!F9)</f>
        <x:v>46123</x:v>
      </x:c>
      <x:c r="F11" s="56">
        <f>IF('Incoming Quality Inspection Overview'!C9="","",'Incoming Quality Inspection Overview'!G9)</f>
        <x:v>46126</x:v>
      </x:c>
      <x:c r="G11" s="56">
        <f>IF('Incoming Quality Inspection Overview'!C9="","",IF('Incoming Quality Inspection Overview'!I9="","",'Incoming Quality Inspection Overview'!I9))</f>
        <x:v>46123</x:v>
      </x:c>
      <x:c r="H11" s="56">
        <f>IF('Incoming Quality Inspection Overview'!C9="","",IF('Incoming Quality Inspection Overview'!J9="","",'Incoming Quality Inspection Overview'!J9))</f>
        <x:v>46126</x:v>
      </x:c>
      <x:c r="I11" s="32" t="str">
        <f>IF('Incoming Quality Inspection Overview'!C9="","",'Incoming Quality Inspection Overview'!O9)</f>
        <x:v>High</x:v>
      </x:c>
      <x:c r="J11" s="37" t="str">
        <f>IF($B11="","",IF(AND(J$5&gt;=$G11,J$5&lt;=IF($H11="",'Incoming Quality Inspection Overview'!$B$8,$H11),$G11&lt;&gt;""),"Implementation",IF(AND(J$5&gt;=$E11,J$5&lt;=$F11,$E11&lt;&gt;"",$F11&lt;&gt;""),"","")))</f>
        <x:v>Implementation</x:v>
      </x:c>
      <x:c r="K11" s="37" t="str">
        <f>IF($B11="","",IF(AND(K$5&gt;=$G11,K$5&lt;=IF($H11="",'Incoming Quality Inspection Overview'!$B$8,$H11),$G11&lt;&gt;""),"Implementation",IF(AND(K$5&gt;=$E11,K$5&lt;=$F11,$E11&lt;&gt;"",$F11&lt;&gt;""),"","")))</f>
        <x:v>Implementation</x:v>
      </x:c>
      <x:c r="L11" s="37">
        <f>IF($B11="","",IF(AND(L$5&gt;=$G11,L$5&lt;=IF($H11="",'Incoming Quality Inspection Overview'!$B$8,$H11),$G11&lt;&gt;""),"Implementation",IF(AND(L$5&gt;=$E11,L$5&lt;=$F11,$E11&lt;&gt;"",$F11&lt;&gt;""),"","")))</f>
      </x:c>
      <x:c r="M11" s="37">
        <f>IF($B11="","",IF(AND(M$5&gt;=$G11,M$5&lt;=IF($H11="",'Incoming Quality Inspection Overview'!$B$8,$H11),$G11&lt;&gt;""),"Implementation",IF(AND(M$5&gt;=$E11,M$5&lt;=$F11,$E11&lt;&gt;"",$F11&lt;&gt;""),"","")))</f>
      </x:c>
      <x:c r="N11" s="37">
        <f>IF($B11="","",IF(AND(N$5&gt;=$G11,N$5&lt;=IF($H11="",'Incoming Quality Inspection Overview'!$B$8,$H11),$G11&lt;&gt;""),"Implementation",IF(AND(N$5&gt;=$E11,N$5&lt;=$F11,$E11&lt;&gt;"",$F11&lt;&gt;""),"","")))</f>
      </x:c>
      <x:c r="O11" s="37">
        <f>IF($B11="","",IF(AND(O$5&gt;=$G11,O$5&lt;=IF($H11="",'Incoming Quality Inspection Overview'!$B$8,$H11),$G11&lt;&gt;""),"Implementation",IF(AND(O$5&gt;=$E11,O$5&lt;=$F11,$E11&lt;&gt;"",$F11&lt;&gt;""),"","")))</f>
      </x:c>
      <x:c r="P11" s="37">
        <f>IF($B11="","",IF(AND(P$5&gt;=$G11,P$5&lt;=IF($H11="",'Incoming Quality Inspection Overview'!$B$8,$H11),$G11&lt;&gt;""),"Implementation",IF(AND(P$5&gt;=$E11,P$5&lt;=$F11,$E11&lt;&gt;"",$F11&lt;&gt;""),"","")))</f>
      </x:c>
      <x:c r="Q11" s="33" t="str">
        <f>IF('Incoming Quality Inspection Overview'!C9="","",IF('Incoming Quality Inspection Overview'!Q9="","",'Incoming Quality Inspection Overview'!Q9))</f>
        <x:v>Rebar inspection required</x:v>
      </x:c>
    </x:row>
    <x:row r="12" ht="20" customHeight="1">
      <x:c r="A12" s="32">
        <f>IF('Incoming Quality Inspection Overview'!C10="","",'Incoming Quality Inspection Overview'!A10)</f>
        <x:v>5</x:v>
      </x:c>
      <x:c r="B12" s="33" t="str">
        <f>IF('Incoming Quality Inspection Overview'!C10="","",'Incoming Quality Inspection Overview'!C10)</f>
        <x:v/>
      </x:c>
      <x:c r="C12" s="33" t="str">
        <f>IF('Incoming Quality Inspection Overview'!C10="","",'Incoming Quality Inspection Overview'!D10)</f>
        <x:v>Partner D</x:v>
      </x:c>
      <x:c r="D12" s="34">
        <f>IF('Incoming Quality Inspection Overview'!C10="","",'Incoming Quality Inspection Overview'!E10)</f>
        <x:v>5</x:v>
      </x:c>
      <x:c r="E12" s="56">
        <f>IF('Incoming Quality Inspection Overview'!C10="","",'Incoming Quality Inspection Overview'!F10)</f>
        <x:v>46125</x:v>
      </x:c>
      <x:c r="F12" s="56">
        <f>IF('Incoming Quality Inspection Overview'!C10="","",'Incoming Quality Inspection Overview'!G10)</f>
        <x:v>46128</x:v>
      </x:c>
      <x:c r="G12" s="56">
        <f>IF('Incoming Quality Inspection Overview'!C10="","",IF('Incoming Quality Inspection Overview'!I10="","",'Incoming Quality Inspection Overview'!I10))</f>
        <x:v>46125</x:v>
      </x:c>
      <x:c r="H12" s="56">
        <f>IF('Incoming Quality Inspection Overview'!C10="","",IF('Incoming Quality Inspection Overview'!J10="","",'Incoming Quality Inspection Overview'!J10))</f>
      </x:c>
      <x:c r="I12" s="32" t="str">
        <f>IF('Incoming Quality Inspection Overview'!C10="","",'Incoming Quality Inspection Overview'!O10)</f>
        <x:v>High</x:v>
      </x:c>
      <x:c r="J12" s="37" t="str">
        <f>IF($B12="","",IF(AND(J$5&gt;=$G12,J$5&lt;=IF($H12="",'Incoming Quality Inspection Overview'!$B$8,$H12),$G12&lt;&gt;""),"Implementation",IF(AND(J$5&gt;=$E12,J$5&lt;=$F12,$E12&lt;&gt;"",$F12&lt;&gt;""),"","")))</f>
        <x:v>Implementation</x:v>
      </x:c>
      <x:c r="K12" s="37" t="str">
        <f>IF($B12="","",IF(AND(K$5&gt;=$G12,K$5&lt;=IF($H12="",'Incoming Quality Inspection Overview'!$B$8,$H12),$G12&lt;&gt;""),"Implementation",IF(AND(K$5&gt;=$E12,K$5&lt;=$F12,$E12&lt;&gt;"",$F12&lt;&gt;""),"","")))</f>
        <x:v>Implementation</x:v>
      </x:c>
      <x:c r="L12" s="37" t="str">
        <f>IF($B12="","",IF(AND(L$5&gt;=$G12,L$5&lt;=IF($H12="",'Incoming Quality Inspection Overview'!$B$8,$H12),$G12&lt;&gt;""),"Implementation",IF(AND(L$5&gt;=$E12,L$5&lt;=$F12,$E12&lt;&gt;"",$F12&lt;&gt;""),"","")))</f>
        <x:v>Implementation</x:v>
      </x:c>
      <x:c r="M12" s="37" t="str">
        <f>IF($B12="","",IF(AND(M$5&gt;=$G12,M$5&lt;=IF($H12="",'Incoming Quality Inspection Overview'!$B$8,$H12),$G12&lt;&gt;""),"Implementation",IF(AND(M$5&gt;=$E12,M$5&lt;=$F12,$E12&lt;&gt;"",$F12&lt;&gt;""),"","")))</f>
        <x:v>Implementation</x:v>
      </x:c>
      <x:c r="N12" s="37" t="str">
        <f>IF($B12="","",IF(AND(N$5&gt;=$G12,N$5&lt;=IF($H12="",'Incoming Quality Inspection Overview'!$B$8,$H12),$G12&lt;&gt;""),"Implementation",IF(AND(N$5&gt;=$E12,N$5&lt;=$F12,$E12&lt;&gt;"",$F12&lt;&gt;""),"","")))</f>
        <x:v>Implementation</x:v>
      </x:c>
      <x:c r="O12" s="37" t="str">
        <f>IF($B12="","",IF(AND(O$5&gt;=$G12,O$5&lt;=IF($H12="",'Incoming Quality Inspection Overview'!$B$8,$H12),$G12&lt;&gt;""),"Implementation",IF(AND(O$5&gt;=$E12,O$5&lt;=$F12,$E12&lt;&gt;"",$F12&lt;&gt;""),"","")))</f>
        <x:v>Implementation</x:v>
      </x:c>
      <x:c r="P12" s="37">
        <f>IF($B12="","",IF(AND(P$5&gt;=$G12,P$5&lt;=IF($H12="",'Incoming Quality Inspection Overview'!$B$8,$H12),$G12&lt;&gt;""),"Implementation",IF(AND(P$5&gt;=$E12,P$5&lt;=$F12,$E12&lt;&gt;"",$F12&lt;&gt;""),"","")))</f>
      </x:c>
      <x:c r="Q12" s="33" t="str">
        <f>IF('Incoming Quality Inspection Overview'!C10="","",IF('Incoming Quality Inspection Overview'!Q10="","",'Incoming Quality Inspection Overview'!Q10))</f>
        <x:v>Partially reworked</x:v>
      </x:c>
    </x:row>
    <x:row r="13" ht="20" customHeight="1">
      <x:c r="A13" s="32">
        <f>IF('Incoming Quality Inspection Overview'!C11="","",'Incoming Quality Inspection Overview'!A11)</f>
        <x:v>6</x:v>
      </x:c>
      <x:c r="B13" s="33" t="str">
        <f>IF('Incoming Quality Inspection Overview'!C11="","",'Incoming Quality Inspection Overview'!C11)</f>
        <x:v>Foundation concrete pour</x:v>
      </x:c>
      <x:c r="C13" s="33" t="str">
        <f>IF('Incoming Quality Inspection Overview'!C11="","",'Incoming Quality Inspection Overview'!D11)</f>
        <x:v>Chuo Ready-Mix</x:v>
      </x:c>
      <x:c r="D13" s="34">
        <f>IF('Incoming Quality Inspection Overview'!C11="","",'Incoming Quality Inspection Overview'!E11)</f>
        <x:v>8</x:v>
      </x:c>
      <x:c r="E13" s="56">
        <f>IF('Incoming Quality Inspection Overview'!C11="","",'Incoming Quality Inspection Overview'!F11)</f>
        <x:v>46129</x:v>
      </x:c>
      <x:c r="F13" s="56">
        <f>IF('Incoming Quality Inspection Overview'!C11="","",'Incoming Quality Inspection Overview'!G11)</f>
        <x:v>46130</x:v>
      </x:c>
      <x:c r="G13" s="56">
        <f>IF('Incoming Quality Inspection Overview'!C11="","",IF('Incoming Quality Inspection Overview'!I11="","",'Incoming Quality Inspection Overview'!I11))</f>
        <x:v>46129</x:v>
      </x:c>
      <x:c r="H13" s="56">
        <f>IF('Incoming Quality Inspection Overview'!C11="","",IF('Incoming Quality Inspection Overview'!J11="","",'Incoming Quality Inspection Overview'!J11))</f>
      </x:c>
      <x:c r="I13" s="32" t="str">
        <f>IF('Incoming Quality Inspection Overview'!C11="","",'Incoming Quality Inspection Overview'!O11)</f>
        <x:v>High</x:v>
      </x:c>
      <x:c r="J13" s="37">
        <f>IF($B13="","",IF(AND(J$5&gt;=$G13,J$5&lt;=IF($H13="",'Incoming Quality Inspection Overview'!$B$8,$H13),$G13&lt;&gt;""),"Implementation",IF(AND(J$5&gt;=$E13,J$5&lt;=$F13,$E13&lt;&gt;"",$F13&lt;&gt;""),"","")))</f>
      </x:c>
      <x:c r="K13" s="37">
        <f>IF($B13="","",IF(AND(K$5&gt;=$G13,K$5&lt;=IF($H13="",'Incoming Quality Inspection Overview'!$B$8,$H13),$G13&lt;&gt;""),"Implementation",IF(AND(K$5&gt;=$E13,K$5&lt;=$F13,$E13&lt;&gt;"",$F13&lt;&gt;""),"","")))</f>
      </x:c>
      <x:c r="L13" s="37">
        <f>IF($B13="","",IF(AND(L$5&gt;=$G13,L$5&lt;=IF($H13="",'Incoming Quality Inspection Overview'!$B$8,$H13),$G13&lt;&gt;""),"Implementation",IF(AND(L$5&gt;=$E13,L$5&lt;=$F13,$E13&lt;&gt;"",$F13&lt;&gt;""),"","")))</f>
      </x:c>
      <x:c r="M13" s="37">
        <f>IF($B13="","",IF(AND(M$5&gt;=$G13,M$5&lt;=IF($H13="",'Incoming Quality Inspection Overview'!$B$8,$H13),$G13&lt;&gt;""),"Implementation",IF(AND(M$5&gt;=$E13,M$5&lt;=$F13,$E13&lt;&gt;"",$F13&lt;&gt;""),"","")))</f>
      </x:c>
      <x:c r="N13" s="37" t="str">
        <f>IF($B13="","",IF(AND(N$5&gt;=$G13,N$5&lt;=IF($H13="",'Incoming Quality Inspection Overview'!$B$8,$H13),$G13&lt;&gt;""),"Implementation",IF(AND(N$5&gt;=$E13,N$5&lt;=$F13,$E13&lt;&gt;"",$F13&lt;&gt;""),"","")))</f>
        <x:v>Implementation</x:v>
      </x:c>
      <x:c r="O13" s="37" t="str">
        <f>IF($B13="","",IF(AND(O$5&gt;=$G13,O$5&lt;=IF($H13="",'Incoming Quality Inspection Overview'!$B$8,$H13),$G13&lt;&gt;""),"Implementation",IF(AND(O$5&gt;=$E13,O$5&lt;=$F13,$E13&lt;&gt;"",$F13&lt;&gt;""),"","")))</f>
        <x:v>Implementation</x:v>
      </x:c>
      <x:c r="P13" s="37">
        <f>IF($B13="","",IF(AND(P$5&gt;=$G13,P$5&lt;=IF($H13="",'Incoming Quality Inspection Overview'!$B$8,$H13),$G13&lt;&gt;""),"Implementation",IF(AND(P$5&gt;=$E13,P$5&lt;=$F13,$E13&lt;&gt;"",$F13&lt;&gt;""),"","")))</f>
      </x:c>
      <x:c r="Q13" s="33" t="str">
        <f>IF('Incoming Quality Inspection Overview'!C11="","",IF('Incoming Quality Inspection Overview'!Q11="","",'Incoming Quality Inspection Overview'!Q11))</f>
        <x:v>Weather check required</x:v>
      </x:c>
    </x:row>
    <x:row r="14" ht="20" customHeight="1">
      <x:c r="A14" s="32">
        <f>IF('Incoming Quality Inspection Overview'!C12="","",'Incoming Quality Inspection Overview'!A12)</f>
        <x:v>7</x:v>
      </x:c>
      <x:c r="B14" s="33" t="str">
        <f>IF('Incoming Quality Inspection Overview'!C12="","",'Incoming Quality Inspection Overview'!C12)</f>
        <x:v>Verification</x:v>
      </x:c>
      <x:c r="C14" s="33" t="str">
        <f>IF('Incoming Quality Inspection Overview'!C12="","",'Incoming Quality Inspection Overview'!D12)</f>
        <x:v>Partner D</x:v>
      </x:c>
      <x:c r="D14" s="34">
        <f>IF('Incoming Quality Inspection Overview'!C12="","",'Incoming Quality Inspection Overview'!E12)</f>
        <x:v>4</x:v>
      </x:c>
      <x:c r="E14" s="56">
        <f>IF('Incoming Quality Inspection Overview'!C12="","",'Incoming Quality Inspection Overview'!F12)</f>
        <x:v>46131</x:v>
      </x:c>
      <x:c r="F14" s="56">
        <f>IF('Incoming Quality Inspection Overview'!C12="","",'Incoming Quality Inspection Overview'!G12)</f>
        <x:v>46134</x:v>
      </x:c>
      <x:c r="G14" s="56">
        <f>IF('Incoming Quality Inspection Overview'!C12="","",IF('Incoming Quality Inspection Overview'!I12="","",'Incoming Quality Inspection Overview'!I12))</f>
      </x:c>
      <x:c r="H14" s="56">
        <f>IF('Incoming Quality Inspection Overview'!C12="","",IF('Incoming Quality Inspection Overview'!J12="","",'Incoming Quality Inspection Overview'!J12))</f>
      </x:c>
      <x:c r="I14" s="32" t="str">
        <f>IF('Incoming Quality Inspection Overview'!C12="","",'Incoming Quality Inspection Overview'!O12)</f>
        <x:v>Medium</x:v>
      </x:c>
      <x:c r="J14" s="37">
        <f>IF($B14="","",IF(AND(J$5&gt;=$G14,J$5&lt;=IF($H14="",'Incoming Quality Inspection Overview'!$B$8,$H14),$G14&lt;&gt;""),"Implementation",IF(AND(J$5&gt;=$E14,J$5&lt;=$F14,$E14&lt;&gt;"",$F14&lt;&gt;""),"","")))</f>
      </x:c>
      <x:c r="K14" s="37">
        <f>IF($B14="","",IF(AND(K$5&gt;=$G14,K$5&lt;=IF($H14="",'Incoming Quality Inspection Overview'!$B$8,$H14),$G14&lt;&gt;""),"Implementation",IF(AND(K$5&gt;=$E14,K$5&lt;=$F14,$E14&lt;&gt;"",$F14&lt;&gt;""),"","")))</f>
      </x:c>
      <x:c r="L14" s="37">
        <f>IF($B14="","",IF(AND(L$5&gt;=$G14,L$5&lt;=IF($H14="",'Incoming Quality Inspection Overview'!$B$8,$H14),$G14&lt;&gt;""),"Implementation",IF(AND(L$5&gt;=$E14,L$5&lt;=$F14,$E14&lt;&gt;"",$F14&lt;&gt;""),"","")))</f>
      </x:c>
      <x:c r="M14" s="37">
        <f>IF($B14="","",IF(AND(M$5&gt;=$G14,M$5&lt;=IF($H14="",'Incoming Quality Inspection Overview'!$B$8,$H14),$G14&lt;&gt;""),"Implementation",IF(AND(M$5&gt;=$E14,M$5&lt;=$F14,$E14&lt;&gt;"",$F14&lt;&gt;""),"","")))</f>
      </x:c>
      <x:c r="N14" s="37">
        <f>IF($B14="","",IF(AND(N$5&gt;=$G14,N$5&lt;=IF($H14="",'Incoming Quality Inspection Overview'!$B$8,$H14),$G14&lt;&gt;""),"Implementation",IF(AND(N$5&gt;=$E14,N$5&lt;=$F14,$E14&lt;&gt;"",$F14&lt;&gt;""),"","")))</f>
      </x:c>
      <x:c r="O14" s="37">
        <f>IF($B14="","",IF(AND(O$5&gt;=$G14,O$5&lt;=IF($H14="",'Incoming Quality Inspection Overview'!$B$8,$H14),$G14&lt;&gt;""),"Implementation",IF(AND(O$5&gt;=$E14,O$5&lt;=$F14,$E14&lt;&gt;"",$F14&lt;&gt;""),"","")))</f>
      </x:c>
      <x:c r="P14" s="37" t="str">
        <f>IF($B14="","",IF(AND(P$5&gt;=$G14,P$5&lt;=IF($H14="",'Incoming Quality Inspection Overview'!$B$8,$H14),$G14&lt;&gt;""),"Implementation",IF(AND(P$5&gt;=$E14,P$5&lt;=$F14,$E14&lt;&gt;"",$F14&lt;&gt;""),"","")))</f>
        <x:v/>
      </x:c>
      <x:c r="Q14" s="33">
        <f>IF('Incoming Quality Inspection Overview'!C12="","",IF('Incoming Quality Inspection Overview'!Q12="","",'Incoming Quality Inspection Overview'!Q12))</f>
      </x:c>
    </x:row>
    <x:row r="15" ht="20" customHeight="1">
      <x:c r="A15" s="32">
        <f>IF('Incoming Quality Inspection Overview'!C13="","",'Incoming Quality Inspection Overview'!A13)</f>
        <x:v>8</x:v>
      </x:c>
      <x:c r="B15" s="33" t="str">
        <f>IF('Incoming Quality Inspection Overview'!C13="","",'Incoming Quality Inspection Overview'!C13)</f>
        <x:v>1F</x:v>
      </x:c>
      <x:c r="C15" s="33" t="str">
        <f>IF('Incoming Quality Inspection Overview'!C13="","",'Incoming Quality Inspection Overview'!D13)</f>
        <x:v>Partner B</x:v>
      </x:c>
      <x:c r="D15" s="34">
        <f>IF('Incoming Quality Inspection Overview'!C13="","",'Incoming Quality Inspection Overview'!E13)</f>
        <x:v>10</x:v>
      </x:c>
      <x:c r="E15" s="56">
        <f>IF('Incoming Quality Inspection Overview'!C13="","",'Incoming Quality Inspection Overview'!F13)</f>
        <x:v>46135</x:v>
      </x:c>
      <x:c r="F15" s="56">
        <f>IF('Incoming Quality Inspection Overview'!C13="","",'Incoming Quality Inspection Overview'!G13)</f>
        <x:v>46142</x:v>
      </x:c>
      <x:c r="G15" s="56">
        <f>IF('Incoming Quality Inspection Overview'!C13="","",IF('Incoming Quality Inspection Overview'!I13="","",'Incoming Quality Inspection Overview'!I13))</f>
      </x:c>
      <x:c r="H15" s="56">
        <f>IF('Incoming Quality Inspection Overview'!C13="","",IF('Incoming Quality Inspection Overview'!J13="","",'Incoming Quality Inspection Overview'!J13))</f>
      </x:c>
      <x:c r="I15" s="32" t="str">
        <f>IF('Incoming Quality Inspection Overview'!C13="","",'Incoming Quality Inspection Overview'!O13)</f>
        <x:v>High</x:v>
      </x:c>
      <x:c r="J15" s="37">
        <f>IF($B15="","",IF(AND(J$5&gt;=$G15,J$5&lt;=IF($H15="",'Incoming Quality Inspection Overview'!$B$8,$H15),$G15&lt;&gt;""),"Implementation",IF(AND(J$5&gt;=$E15,J$5&lt;=$F15,$E15&lt;&gt;"",$F15&lt;&gt;""),"","")))</f>
      </x:c>
      <x:c r="K15" s="37">
        <f>IF($B15="","",IF(AND(K$5&gt;=$G15,K$5&lt;=IF($H15="",'Incoming Quality Inspection Overview'!$B$8,$H15),$G15&lt;&gt;""),"Implementation",IF(AND(K$5&gt;=$E15,K$5&lt;=$F15,$E15&lt;&gt;"",$F15&lt;&gt;""),"","")))</f>
      </x:c>
      <x:c r="L15" s="37">
        <f>IF($B15="","",IF(AND(L$5&gt;=$G15,L$5&lt;=IF($H15="",'Incoming Quality Inspection Overview'!$B$8,$H15),$G15&lt;&gt;""),"Implementation",IF(AND(L$5&gt;=$E15,L$5&lt;=$F15,$E15&lt;&gt;"",$F15&lt;&gt;""),"","")))</f>
      </x:c>
      <x:c r="M15" s="37">
        <f>IF($B15="","",IF(AND(M$5&gt;=$G15,M$5&lt;=IF($H15="",'Incoming Quality Inspection Overview'!$B$8,$H15),$G15&lt;&gt;""),"Implementation",IF(AND(M$5&gt;=$E15,M$5&lt;=$F15,$E15&lt;&gt;"",$F15&lt;&gt;""),"","")))</f>
      </x:c>
      <x:c r="N15" s="37">
        <f>IF($B15="","",IF(AND(N$5&gt;=$G15,N$5&lt;=IF($H15="",'Incoming Quality Inspection Overview'!$B$8,$H15),$G15&lt;&gt;""),"Implementation",IF(AND(N$5&gt;=$E15,N$5&lt;=$F15,$E15&lt;&gt;"",$F15&lt;&gt;""),"","")))</f>
      </x:c>
      <x:c r="O15" s="37">
        <f>IF($B15="","",IF(AND(O$5&gt;=$G15,O$5&lt;=IF($H15="",'Incoming Quality Inspection Overview'!$B$8,$H15),$G15&lt;&gt;""),"Implementation",IF(AND(O$5&gt;=$E15,O$5&lt;=$F15,$E15&lt;&gt;"",$F15&lt;&gt;""),"","")))</f>
      </x:c>
      <x:c r="P15" s="37">
        <f>IF($B15="","",IF(AND(P$5&gt;=$G15,P$5&lt;=IF($H15="",'Incoming Quality Inspection Overview'!$B$8,$H15),$G15&lt;&gt;""),"Implementation",IF(AND(P$5&gt;=$E15,P$5&lt;=$F15,$E15&lt;&gt;"",$F15&lt;&gt;""),"","")))</f>
      </x:c>
      <x:c r="Q15" s="33">
        <f>IF('Incoming Quality Inspection Overview'!C13="","",IF('Incoming Quality Inspection Overview'!Q13="","",'Incoming Quality Inspection Overview'!Q13))</f>
      </x:c>
    </x:row>
    <x:row r="16" ht="20" customHeight="1">
      <x:c r="A16" s="32">
        <f>IF('Incoming Quality Inspection Overview'!C14="","",'Incoming Quality Inspection Overview'!A14)</f>
        <x:v>9</x:v>
      </x:c>
      <x:c r="B16" s="33" t="str">
        <f>IF('Incoming Quality Inspection Overview'!C14="","",'Incoming Quality Inspection Overview'!C14)</f>
        <x:v>Quality check</x:v>
      </x:c>
      <x:c r="C16" s="33" t="str">
        <f>IF('Incoming Quality Inspection Overview'!C14="","",'Incoming Quality Inspection Overview'!D14)</f>
        <x:v>Partner C</x:v>
      </x:c>
      <x:c r="D16" s="34">
        <f>IF('Incoming Quality Inspection Overview'!C14="","",'Incoming Quality Inspection Overview'!E14)</f>
        <x:v>4</x:v>
      </x:c>
      <x:c r="E16" s="56">
        <f>IF('Incoming Quality Inspection Overview'!C14="","",'Incoming Quality Inspection Overview'!F14)</f>
        <x:v>46143</x:v>
      </x:c>
      <x:c r="F16" s="56">
        <f>IF('Incoming Quality Inspection Overview'!C14="","",'Incoming Quality Inspection Overview'!G14)</f>
        <x:v>46146</x:v>
      </x:c>
      <x:c r="G16" s="56">
        <f>IF('Incoming Quality Inspection Overview'!C14="","",IF('Incoming Quality Inspection Overview'!I14="","",'Incoming Quality Inspection Overview'!I14))</f>
      </x:c>
      <x:c r="H16" s="56">
        <f>IF('Incoming Quality Inspection Overview'!C14="","",IF('Incoming Quality Inspection Overview'!J14="","",'Incoming Quality Inspection Overview'!J14))</f>
      </x:c>
      <x:c r="I16" s="32" t="str">
        <f>IF('Incoming Quality Inspection Overview'!C14="","",'Incoming Quality Inspection Overview'!O14)</f>
        <x:v>Medium</x:v>
      </x:c>
      <x:c r="J16" s="37">
        <f>IF($B16="","",IF(AND(J$5&gt;=$G16,J$5&lt;=IF($H16="",'Incoming Quality Inspection Overview'!$B$8,$H16),$G16&lt;&gt;""),"Implementation",IF(AND(J$5&gt;=$E16,J$5&lt;=$F16,$E16&lt;&gt;"",$F16&lt;&gt;""),"","")))</f>
      </x:c>
      <x:c r="K16" s="37">
        <f>IF($B16="","",IF(AND(K$5&gt;=$G16,K$5&lt;=IF($H16="",'Incoming Quality Inspection Overview'!$B$8,$H16),$G16&lt;&gt;""),"Implementation",IF(AND(K$5&gt;=$E16,K$5&lt;=$F16,$E16&lt;&gt;"",$F16&lt;&gt;""),"","")))</f>
      </x:c>
      <x:c r="L16" s="37">
        <f>IF($B16="","",IF(AND(L$5&gt;=$G16,L$5&lt;=IF($H16="",'Incoming Quality Inspection Overview'!$B$8,$H16),$G16&lt;&gt;""),"Implementation",IF(AND(L$5&gt;=$E16,L$5&lt;=$F16,$E16&lt;&gt;"",$F16&lt;&gt;""),"","")))</f>
      </x:c>
      <x:c r="M16" s="37">
        <f>IF($B16="","",IF(AND(M$5&gt;=$G16,M$5&lt;=IF($H16="",'Incoming Quality Inspection Overview'!$B$8,$H16),$G16&lt;&gt;""),"Implementation",IF(AND(M$5&gt;=$E16,M$5&lt;=$F16,$E16&lt;&gt;"",$F16&lt;&gt;""),"","")))</f>
      </x:c>
      <x:c r="N16" s="37">
        <f>IF($B16="","",IF(AND(N$5&gt;=$G16,N$5&lt;=IF($H16="",'Incoming Quality Inspection Overview'!$B$8,$H16),$G16&lt;&gt;""),"Implementation",IF(AND(N$5&gt;=$E16,N$5&lt;=$F16,$E16&lt;&gt;"",$F16&lt;&gt;""),"","")))</f>
      </x:c>
      <x:c r="O16" s="37">
        <f>IF($B16="","",IF(AND(O$5&gt;=$G16,O$5&lt;=IF($H16="",'Incoming Quality Inspection Overview'!$B$8,$H16),$G16&lt;&gt;""),"Implementation",IF(AND(O$5&gt;=$E16,O$5&lt;=$F16,$E16&lt;&gt;"",$F16&lt;&gt;""),"","")))</f>
      </x:c>
      <x:c r="P16" s="37">
        <f>IF($B16="","",IF(AND(P$5&gt;=$G16,P$5&lt;=IF($H16="",'Incoming Quality Inspection Overview'!$B$8,$H16),$G16&lt;&gt;""),"Implementation",IF(AND(P$5&gt;=$E16,P$5&lt;=$F16,$E16&lt;&gt;"",$F16&lt;&gt;""),"","")))</f>
      </x:c>
      <x:c r="Q16" s="33">
        <f>IF('Incoming Quality Inspection Overview'!C14="","",IF('Incoming Quality Inspection Overview'!Q14="","",'Incoming Quality Inspection Overview'!Q14))</f>
      </x:c>
    </x:row>
    <x:row r="17" ht="20" customHeight="1">
      <x:c r="A17" s="32">
        <f>IF('Incoming Quality Inspection Overview'!C15="","",'Incoming Quality Inspection Overview'!A15)</f>
        <x:v>10</x:v>
      </x:c>
      <x:c r="B17" s="33" t="str">
        <f>IF('Incoming Quality Inspection Overview'!C15="","",'Incoming Quality Inspection Overview'!C15)</f>
        <x:v/>
      </x:c>
      <x:c r="C17" s="33" t="str">
        <f>IF('Incoming Quality Inspection Overview'!C15="","",'Incoming Quality Inspection Overview'!D15)</f>
        <x:v>Suzuki Sash</x:v>
      </x:c>
      <x:c r="D17" s="34">
        <f>IF('Incoming Quality Inspection Overview'!C15="","",'Incoming Quality Inspection Overview'!E15)</f>
        <x:v>4</x:v>
      </x:c>
      <x:c r="E17" s="56">
        <f>IF('Incoming Quality Inspection Overview'!C15="","",'Incoming Quality Inspection Overview'!F15)</f>
        <x:v>46148</x:v>
      </x:c>
      <x:c r="F17" s="56">
        <f>IF('Incoming Quality Inspection Overview'!C15="","",'Incoming Quality Inspection Overview'!G15)</f>
        <x:v>46152</x:v>
      </x:c>
      <x:c r="G17" s="56">
        <f>IF('Incoming Quality Inspection Overview'!C15="","",IF('Incoming Quality Inspection Overview'!I15="","",'Incoming Quality Inspection Overview'!I15))</f>
      </x:c>
      <x:c r="H17" s="56">
        <f>IF('Incoming Quality Inspection Overview'!C15="","",IF('Incoming Quality Inspection Overview'!J15="","",'Incoming Quality Inspection Overview'!J15))</f>
      </x:c>
      <x:c r="I17" s="32" t="str">
        <f>IF('Incoming Quality Inspection Overview'!C15="","",'Incoming Quality Inspection Overview'!O15)</f>
        <x:v>Medium</x:v>
      </x:c>
      <x:c r="J17" s="37">
        <f>IF($B17="","",IF(AND(J$5&gt;=$G17,J$5&lt;=IF($H17="",'Incoming Quality Inspection Overview'!$B$8,$H17),$G17&lt;&gt;""),"Implementation",IF(AND(J$5&gt;=$E17,J$5&lt;=$F17,$E17&lt;&gt;"",$F17&lt;&gt;""),"","")))</f>
      </x:c>
      <x:c r="K17" s="37">
        <f>IF($B17="","",IF(AND(K$5&gt;=$G17,K$5&lt;=IF($H17="",'Incoming Quality Inspection Overview'!$B$8,$H17),$G17&lt;&gt;""),"Implementation",IF(AND(K$5&gt;=$E17,K$5&lt;=$F17,$E17&lt;&gt;"",$F17&lt;&gt;""),"","")))</f>
      </x:c>
      <x:c r="L17" s="37">
        <f>IF($B17="","",IF(AND(L$5&gt;=$G17,L$5&lt;=IF($H17="",'Incoming Quality Inspection Overview'!$B$8,$H17),$G17&lt;&gt;""),"Implementation",IF(AND(L$5&gt;=$E17,L$5&lt;=$F17,$E17&lt;&gt;"",$F17&lt;&gt;""),"","")))</f>
      </x:c>
      <x:c r="M17" s="37">
        <f>IF($B17="","",IF(AND(M$5&gt;=$G17,M$5&lt;=IF($H17="",'Incoming Quality Inspection Overview'!$B$8,$H17),$G17&lt;&gt;""),"Implementation",IF(AND(M$5&gt;=$E17,M$5&lt;=$F17,$E17&lt;&gt;"",$F17&lt;&gt;""),"","")))</f>
      </x:c>
      <x:c r="N17" s="37">
        <f>IF($B17="","",IF(AND(N$5&gt;=$G17,N$5&lt;=IF($H17="",'Incoming Quality Inspection Overview'!$B$8,$H17),$G17&lt;&gt;""),"Implementation",IF(AND(N$5&gt;=$E17,N$5&lt;=$F17,$E17&lt;&gt;"",$F17&lt;&gt;""),"","")))</f>
      </x:c>
      <x:c r="O17" s="37">
        <f>IF($B17="","",IF(AND(O$5&gt;=$G17,O$5&lt;=IF($H17="",'Incoming Quality Inspection Overview'!$B$8,$H17),$G17&lt;&gt;""),"Implementation",IF(AND(O$5&gt;=$E17,O$5&lt;=$F17,$E17&lt;&gt;"",$F17&lt;&gt;""),"","")))</f>
      </x:c>
      <x:c r="P17" s="37">
        <f>IF($B17="","",IF(AND(P$5&gt;=$G17,P$5&lt;=IF($H17="",'Incoming Quality Inspection Overview'!$B$8,$H17),$G17&lt;&gt;""),"Implementation",IF(AND(P$5&gt;=$E17,P$5&lt;=$F17,$E17&lt;&gt;"",$F17&lt;&gt;""),"","")))</f>
      </x:c>
      <x:c r="Q17" s="33">
        <f>IF('Incoming Quality Inspection Overview'!C15="","",IF('Incoming Quality Inspection Overview'!Q15="","",'Incoming Quality Inspection Overview'!Q15))</f>
      </x:c>
    </x:row>
    <x:row r="18" ht="20" customHeight="1">
      <x:c r="A18" s="32">
        <f>IF('Incoming Quality Inspection Overview'!C16="","",'Incoming Quality Inspection Overview'!A16)</f>
        <x:v>11</x:v>
      </x:c>
      <x:c r="B18" s="33" t="str">
        <f>IF('Incoming Quality Inspection Overview'!C16="","",'Incoming Quality Inspection Overview'!C16)</f>
        <x:v>Electrical wiring (rough-in)</x:v>
      </x:c>
      <x:c r="C18" s="33" t="str">
        <f>IF('Incoming Quality Inspection Overview'!C16="","",'Incoming Quality Inspection Overview'!D16)</f>
        <x:v>Toko Electrical</x:v>
      </x:c>
      <x:c r="D18" s="34">
        <f>IF('Incoming Quality Inspection Overview'!C16="","",'Incoming Quality Inspection Overview'!E16)</f>
        <x:v>5</x:v>
      </x:c>
      <x:c r="E18" s="56">
        <f>IF('Incoming Quality Inspection Overview'!C16="","",'Incoming Quality Inspection Overview'!F16)</f>
        <x:v>46150</x:v>
      </x:c>
      <x:c r="F18" s="56">
        <f>IF('Incoming Quality Inspection Overview'!C16="","",'Incoming Quality Inspection Overview'!G16)</f>
        <x:v>46158</x:v>
      </x:c>
      <x:c r="G18" s="56">
        <f>IF('Incoming Quality Inspection Overview'!C16="","",IF('Incoming Quality Inspection Overview'!I16="","",'Incoming Quality Inspection Overview'!I16))</f>
      </x:c>
      <x:c r="H18" s="56">
        <f>IF('Incoming Quality Inspection Overview'!C16="","",IF('Incoming Quality Inspection Overview'!J16="","",'Incoming Quality Inspection Overview'!J16))</f>
      </x:c>
      <x:c r="I18" s="32" t="str">
        <f>IF('Incoming Quality Inspection Overview'!C16="","",'Incoming Quality Inspection Overview'!O16)</f>
        <x:v>Medium</x:v>
      </x:c>
      <x:c r="J18" s="37">
        <f>IF($B18="","",IF(AND(J$5&gt;=$G18,J$5&lt;=IF($H18="",'Incoming Quality Inspection Overview'!$B$8,$H18),$G18&lt;&gt;""),"Implementation",IF(AND(J$5&gt;=$E18,J$5&lt;=$F18,$E18&lt;&gt;"",$F18&lt;&gt;""),"","")))</f>
      </x:c>
      <x:c r="K18" s="37">
        <f>IF($B18="","",IF(AND(K$5&gt;=$G18,K$5&lt;=IF($H18="",'Incoming Quality Inspection Overview'!$B$8,$H18),$G18&lt;&gt;""),"Implementation",IF(AND(K$5&gt;=$E18,K$5&lt;=$F18,$E18&lt;&gt;"",$F18&lt;&gt;""),"","")))</f>
      </x:c>
      <x:c r="L18" s="37">
        <f>IF($B18="","",IF(AND(L$5&gt;=$G18,L$5&lt;=IF($H18="",'Incoming Quality Inspection Overview'!$B$8,$H18),$G18&lt;&gt;""),"Implementation",IF(AND(L$5&gt;=$E18,L$5&lt;=$F18,$E18&lt;&gt;"",$F18&lt;&gt;""),"","")))</f>
      </x:c>
      <x:c r="M18" s="37">
        <f>IF($B18="","",IF(AND(M$5&gt;=$G18,M$5&lt;=IF($H18="",'Incoming Quality Inspection Overview'!$B$8,$H18),$G18&lt;&gt;""),"Implementation",IF(AND(M$5&gt;=$E18,M$5&lt;=$F18,$E18&lt;&gt;"",$F18&lt;&gt;""),"","")))</f>
      </x:c>
      <x:c r="N18" s="37">
        <f>IF($B18="","",IF(AND(N$5&gt;=$G18,N$5&lt;=IF($H18="",'Incoming Quality Inspection Overview'!$B$8,$H18),$G18&lt;&gt;""),"Implementation",IF(AND(N$5&gt;=$E18,N$5&lt;=$F18,$E18&lt;&gt;"",$F18&lt;&gt;""),"","")))</f>
      </x:c>
      <x:c r="O18" s="37">
        <f>IF($B18="","",IF(AND(O$5&gt;=$G18,O$5&lt;=IF($H18="",'Incoming Quality Inspection Overview'!$B$8,$H18),$G18&lt;&gt;""),"Implementation",IF(AND(O$5&gt;=$E18,O$5&lt;=$F18,$E18&lt;&gt;"",$F18&lt;&gt;""),"","")))</f>
      </x:c>
      <x:c r="P18" s="37">
        <f>IF($B18="","",IF(AND(P$5&gt;=$G18,P$5&lt;=IF($H18="",'Incoming Quality Inspection Overview'!$B$8,$H18),$G18&lt;&gt;""),"Implementation",IF(AND(P$5&gt;=$E18,P$5&lt;=$F18,$E18&lt;&gt;"",$F18&lt;&gt;""),"","")))</f>
      </x:c>
      <x:c r="Q18" s="33">
        <f>IF('Incoming Quality Inspection Overview'!C16="","",IF('Incoming Quality Inspection Overview'!Q16="","",'Incoming Quality Inspection Overview'!Q16))</f>
      </x:c>
    </x:row>
    <x:row r="19" ht="20" customHeight="1">
      <x:c r="A19" s="32">
        <f>IF('Incoming Quality Inspection Overview'!C17="","",'Incoming Quality Inspection Overview'!A17)</f>
        <x:v>12</x:v>
      </x:c>
      <x:c r="B19" s="33" t="str">
        <f>IF('Incoming Quality Inspection Overview'!C17="","",'Incoming Quality Inspection Overview'!C17)</f>
        <x:v>Plumbing (pre-piping)</x:v>
      </x:c>
      <x:c r="C19" s="33" t="str">
        <f>IF('Incoming Quality Inspection Overview'!C17="","",'Incoming Quality Inspection Overview'!D17)</f>
        <x:v>Daiichi Equipment</x:v>
      </x:c>
      <x:c r="D19" s="34">
        <f>IF('Incoming Quality Inspection Overview'!C17="","",'Incoming Quality Inspection Overview'!E17)</f>
        <x:v>5</x:v>
      </x:c>
      <x:c r="E19" s="56">
        <f>IF('Incoming Quality Inspection Overview'!C17="","",'Incoming Quality Inspection Overview'!F17)</f>
        <x:v>46150</x:v>
      </x:c>
      <x:c r="F19" s="56">
        <f>IF('Incoming Quality Inspection Overview'!C17="","",'Incoming Quality Inspection Overview'!G17)</f>
        <x:v>46157</x:v>
      </x:c>
      <x:c r="G19" s="56">
        <f>IF('Incoming Quality Inspection Overview'!C17="","",IF('Incoming Quality Inspection Overview'!I17="","",'Incoming Quality Inspection Overview'!I17))</f>
      </x:c>
      <x:c r="H19" s="56">
        <f>IF('Incoming Quality Inspection Overview'!C17="","",IF('Incoming Quality Inspection Overview'!J17="","",'Incoming Quality Inspection Overview'!J17))</f>
      </x:c>
      <x:c r="I19" s="32" t="str">
        <f>IF('Incoming Quality Inspection Overview'!C17="","",'Incoming Quality Inspection Overview'!O17)</f>
        <x:v>Medium</x:v>
      </x:c>
      <x:c r="J19" s="37">
        <f>IF($B19="","",IF(AND(J$5&gt;=$G19,J$5&lt;=IF($H19="",'Incoming Quality Inspection Overview'!$B$8,$H19),$G19&lt;&gt;""),"Implementation",IF(AND(J$5&gt;=$E19,J$5&lt;=$F19,$E19&lt;&gt;"",$F19&lt;&gt;""),"","")))</f>
      </x:c>
      <x:c r="K19" s="37">
        <f>IF($B19="","",IF(AND(K$5&gt;=$G19,K$5&lt;=IF($H19="",'Incoming Quality Inspection Overview'!$B$8,$H19),$G19&lt;&gt;""),"Implementation",IF(AND(K$5&gt;=$E19,K$5&lt;=$F19,$E19&lt;&gt;"",$F19&lt;&gt;""),"","")))</f>
      </x:c>
      <x:c r="L19" s="37">
        <f>IF($B19="","",IF(AND(L$5&gt;=$G19,L$5&lt;=IF($H19="",'Incoming Quality Inspection Overview'!$B$8,$H19),$G19&lt;&gt;""),"Implementation",IF(AND(L$5&gt;=$E19,L$5&lt;=$F19,$E19&lt;&gt;"",$F19&lt;&gt;""),"","")))</f>
      </x:c>
      <x:c r="M19" s="37">
        <f>IF($B19="","",IF(AND(M$5&gt;=$G19,M$5&lt;=IF($H19="",'Incoming Quality Inspection Overview'!$B$8,$H19),$G19&lt;&gt;""),"Implementation",IF(AND(M$5&gt;=$E19,M$5&lt;=$F19,$E19&lt;&gt;"",$F19&lt;&gt;""),"","")))</f>
      </x:c>
      <x:c r="N19" s="37">
        <f>IF($B19="","",IF(AND(N$5&gt;=$G19,N$5&lt;=IF($H19="",'Incoming Quality Inspection Overview'!$B$8,$H19),$G19&lt;&gt;""),"Implementation",IF(AND(N$5&gt;=$E19,N$5&lt;=$F19,$E19&lt;&gt;"",$F19&lt;&gt;""),"","")))</f>
      </x:c>
      <x:c r="O19" s="37">
        <f>IF($B19="","",IF(AND(O$5&gt;=$G19,O$5&lt;=IF($H19="",'Incoming Quality Inspection Overview'!$B$8,$H19),$G19&lt;&gt;""),"Implementation",IF(AND(O$5&gt;=$E19,O$5&lt;=$F19,$E19&lt;&gt;"",$F19&lt;&gt;""),"","")))</f>
      </x:c>
      <x:c r="P19" s="37">
        <f>IF($B19="","",IF(AND(P$5&gt;=$G19,P$5&lt;=IF($H19="",'Incoming Quality Inspection Overview'!$B$8,$H19),$G19&lt;&gt;""),"Implementation",IF(AND(P$5&gt;=$E19,P$5&lt;=$F19,$E19&lt;&gt;"",$F19&lt;&gt;""),"","")))</f>
      </x:c>
      <x:c r="Q19" s="33">
        <f>IF('Incoming Quality Inspection Overview'!C17="","",IF('Incoming Quality Inspection Overview'!Q17="","",'Incoming Quality Inspection Overview'!Q17))</f>
      </x:c>
    </x:row>
    <x:row r="20" ht="20" customHeight="1">
      <x:c r="A20" s="32">
        <f>IF('Incoming Quality Inspection Overview'!C18="","",'Incoming Quality Inspection Overview'!A18)</f>
        <x:v>13</x:v>
      </x:c>
      <x:c r="B20" s="33" t="str">
        <f>IF('Incoming Quality Inspection Overview'!C18="","",'Incoming Quality Inspection Overview'!C18)</f>
        <x:v>Light-gauge framing</x:v>
      </x:c>
      <x:c r="C20" s="33" t="str">
        <f>IF('Incoming Quality Inspection Overview'!C18="","",'Incoming Quality Inspection Overview'!D18)</f>
        <x:v>Interior Service</x:v>
      </x:c>
      <x:c r="D20" s="34">
        <f>IF('Incoming Quality Inspection Overview'!C18="","",'Incoming Quality Inspection Overview'!E18)</f>
        <x:v>6</x:v>
      </x:c>
      <x:c r="E20" s="56">
        <f>IF('Incoming Quality Inspection Overview'!C18="","",'Incoming Quality Inspection Overview'!F18)</f>
        <x:v>46159</x:v>
      </x:c>
      <x:c r="F20" s="56">
        <f>IF('Incoming Quality Inspection Overview'!C18="","",'Incoming Quality Inspection Overview'!G18)</f>
        <x:v>46163</x:v>
      </x:c>
      <x:c r="G20" s="56">
        <f>IF('Incoming Quality Inspection Overview'!C18="","",IF('Incoming Quality Inspection Overview'!I18="","",'Incoming Quality Inspection Overview'!I18))</f>
      </x:c>
      <x:c r="H20" s="56">
        <f>IF('Incoming Quality Inspection Overview'!C18="","",IF('Incoming Quality Inspection Overview'!J18="","",'Incoming Quality Inspection Overview'!J18))</f>
      </x:c>
      <x:c r="I20" s="32" t="str">
        <f>IF('Incoming Quality Inspection Overview'!C18="","",'Incoming Quality Inspection Overview'!O18)</f>
        <x:v>Medium</x:v>
      </x:c>
      <x:c r="J20" s="37">
        <f>IF($B20="","",IF(AND(J$5&gt;=$G20,J$5&lt;=IF($H20="",'Incoming Quality Inspection Overview'!$B$8,$H20),$G20&lt;&gt;""),"Implementation",IF(AND(J$5&gt;=$E20,J$5&lt;=$F20,$E20&lt;&gt;"",$F20&lt;&gt;""),"","")))</f>
      </x:c>
      <x:c r="K20" s="37">
        <f>IF($B20="","",IF(AND(K$5&gt;=$G20,K$5&lt;=IF($H20="",'Incoming Quality Inspection Overview'!$B$8,$H20),$G20&lt;&gt;""),"Implementation",IF(AND(K$5&gt;=$E20,K$5&lt;=$F20,$E20&lt;&gt;"",$F20&lt;&gt;""),"","")))</f>
      </x:c>
      <x:c r="L20" s="37">
        <f>IF($B20="","",IF(AND(L$5&gt;=$G20,L$5&lt;=IF($H20="",'Incoming Quality Inspection Overview'!$B$8,$H20),$G20&lt;&gt;""),"Implementation",IF(AND(L$5&gt;=$E20,L$5&lt;=$F20,$E20&lt;&gt;"",$F20&lt;&gt;""),"","")))</f>
      </x:c>
      <x:c r="M20" s="37">
        <f>IF($B20="","",IF(AND(M$5&gt;=$G20,M$5&lt;=IF($H20="",'Incoming Quality Inspection Overview'!$B$8,$H20),$G20&lt;&gt;""),"Implementation",IF(AND(M$5&gt;=$E20,M$5&lt;=$F20,$E20&lt;&gt;"",$F20&lt;&gt;""),"","")))</f>
      </x:c>
      <x:c r="N20" s="37">
        <f>IF($B20="","",IF(AND(N$5&gt;=$G20,N$5&lt;=IF($H20="",'Incoming Quality Inspection Overview'!$B$8,$H20),$G20&lt;&gt;""),"Implementation",IF(AND(N$5&gt;=$E20,N$5&lt;=$F20,$E20&lt;&gt;"",$F20&lt;&gt;""),"","")))</f>
      </x:c>
      <x:c r="O20" s="37">
        <f>IF($B20="","",IF(AND(O$5&gt;=$G20,O$5&lt;=IF($H20="",'Incoming Quality Inspection Overview'!$B$8,$H20),$G20&lt;&gt;""),"Implementation",IF(AND(O$5&gt;=$E20,O$5&lt;=$F20,$E20&lt;&gt;"",$F20&lt;&gt;""),"","")))</f>
      </x:c>
      <x:c r="P20" s="37">
        <f>IF($B20="","",IF(AND(P$5&gt;=$G20,P$5&lt;=IF($H20="",'Incoming Quality Inspection Overview'!$B$8,$H20),$G20&lt;&gt;""),"Implementation",IF(AND(P$5&gt;=$E20,P$5&lt;=$F20,$E20&lt;&gt;"",$F20&lt;&gt;""),"","")))</f>
      </x:c>
      <x:c r="Q20" s="33">
        <f>IF('Incoming Quality Inspection Overview'!C18="","",IF('Incoming Quality Inspection Overview'!Q18="","",'Incoming Quality Inspection Overview'!Q18))</f>
      </x:c>
    </x:row>
    <x:row r="21" ht="20" customHeight="1">
      <x:c r="A21" s="32">
        <f>IF('Incoming Quality Inspection Overview'!C19="","",'Incoming Quality Inspection Overview'!A19)</f>
        <x:v>14</x:v>
      </x:c>
      <x:c r="B21" s="33" t="str">
        <f>IF('Incoming Quality Inspection Overview'!C19="","",'Incoming Quality Inspection Overview'!C19)</f>
        <x:v>PB board installation</x:v>
      </x:c>
      <x:c r="C21" s="33" t="str">
        <f>IF('Incoming Quality Inspection Overview'!C19="","",'Incoming Quality Inspection Overview'!D19)</f>
        <x:v>Interior Service</x:v>
      </x:c>
      <x:c r="D21" s="34">
        <f>IF('Incoming Quality Inspection Overview'!C19="","",'Incoming Quality Inspection Overview'!E19)</f>
        <x:v>7</x:v>
      </x:c>
      <x:c r="E21" s="56">
        <f>IF('Incoming Quality Inspection Overview'!C19="","",'Incoming Quality Inspection Overview'!F19)</f>
        <x:v>46164</x:v>
      </x:c>
      <x:c r="F21" s="56">
        <f>IF('Incoming Quality Inspection Overview'!C19="","",'Incoming Quality Inspection Overview'!G19)</f>
        <x:v>46169</x:v>
      </x:c>
      <x:c r="G21" s="56">
        <f>IF('Incoming Quality Inspection Overview'!C19="","",IF('Incoming Quality Inspection Overview'!I19="","",'Incoming Quality Inspection Overview'!I19))</f>
      </x:c>
      <x:c r="H21" s="56">
        <f>IF('Incoming Quality Inspection Overview'!C19="","",IF('Incoming Quality Inspection Overview'!J19="","",'Incoming Quality Inspection Overview'!J19))</f>
      </x:c>
      <x:c r="I21" s="32" t="str">
        <f>IF('Incoming Quality Inspection Overview'!C19="","",'Incoming Quality Inspection Overview'!O19)</f>
        <x:v>Medium</x:v>
      </x:c>
      <x:c r="J21" s="37">
        <f>IF($B21="","",IF(AND(J$5&gt;=$G21,J$5&lt;=IF($H21="",'Incoming Quality Inspection Overview'!$B$8,$H21),$G21&lt;&gt;""),"Implementation",IF(AND(J$5&gt;=$E21,J$5&lt;=$F21,$E21&lt;&gt;"",$F21&lt;&gt;""),"","")))</f>
      </x:c>
      <x:c r="K21" s="37">
        <f>IF($B21="","",IF(AND(K$5&gt;=$G21,K$5&lt;=IF($H21="",'Incoming Quality Inspection Overview'!$B$8,$H21),$G21&lt;&gt;""),"Implementation",IF(AND(K$5&gt;=$E21,K$5&lt;=$F21,$E21&lt;&gt;"",$F21&lt;&gt;""),"","")))</f>
      </x:c>
      <x:c r="L21" s="37">
        <f>IF($B21="","",IF(AND(L$5&gt;=$G21,L$5&lt;=IF($H21="",'Incoming Quality Inspection Overview'!$B$8,$H21),$G21&lt;&gt;""),"Implementation",IF(AND(L$5&gt;=$E21,L$5&lt;=$F21,$E21&lt;&gt;"",$F21&lt;&gt;""),"","")))</f>
      </x:c>
      <x:c r="M21" s="37">
        <f>IF($B21="","",IF(AND(M$5&gt;=$G21,M$5&lt;=IF($H21="",'Incoming Quality Inspection Overview'!$B$8,$H21),$G21&lt;&gt;""),"Implementation",IF(AND(M$5&gt;=$E21,M$5&lt;=$F21,$E21&lt;&gt;"",$F21&lt;&gt;""),"","")))</f>
      </x:c>
      <x:c r="N21" s="37">
        <f>IF($B21="","",IF(AND(N$5&gt;=$G21,N$5&lt;=IF($H21="",'Incoming Quality Inspection Overview'!$B$8,$H21),$G21&lt;&gt;""),"Implementation",IF(AND(N$5&gt;=$E21,N$5&lt;=$F21,$E21&lt;&gt;"",$F21&lt;&gt;""),"","")))</f>
      </x:c>
      <x:c r="O21" s="37">
        <f>IF($B21="","",IF(AND(O$5&gt;=$G21,O$5&lt;=IF($H21="",'Incoming Quality Inspection Overview'!$B$8,$H21),$G21&lt;&gt;""),"Implementation",IF(AND(O$5&gt;=$E21,O$5&lt;=$F21,$E21&lt;&gt;"",$F21&lt;&gt;""),"","")))</f>
      </x:c>
      <x:c r="P21" s="37">
        <f>IF($B21="","",IF(AND(P$5&gt;=$G21,P$5&lt;=IF($H21="",'Incoming Quality Inspection Overview'!$B$8,$H21),$G21&lt;&gt;""),"Implementation",IF(AND(P$5&gt;=$E21,P$5&lt;=$F21,$E21&lt;&gt;"",$F21&lt;&gt;""),"","")))</f>
      </x:c>
      <x:c r="Q21" s="33">
        <f>IF('Incoming Quality Inspection Overview'!C19="","",IF('Incoming Quality Inspection Overview'!Q19="","",'Incoming Quality Inspection Overview'!Q19))</f>
      </x:c>
    </x:row>
    <x:row r="22" ht="20" customHeight="1">
      <x:c r="A22" s="32">
        <f>IF('Incoming Quality Inspection Overview'!C20="","",'Incoming Quality Inspection Overview'!A20)</f>
        <x:v>15</x:v>
      </x:c>
      <x:c r="B22" s="33" t="str">
        <f>IF('Incoming Quality Inspection Overview'!C20="","",'Incoming Quality Inspection Overview'!C20)</f>
        <x:v>Painting</x:v>
      </x:c>
      <x:c r="C22" s="33" t="str">
        <f>IF('Incoming Quality Inspection Overview'!C20="","",'Incoming Quality Inspection Overview'!D20)</f>
        <x:v>Chuo Painting</x:v>
      </x:c>
      <x:c r="D22" s="34">
        <f>IF('Incoming Quality Inspection Overview'!C20="","",'Incoming Quality Inspection Overview'!E20)</f>
        <x:v>4</x:v>
      </x:c>
      <x:c r="E22" s="56">
        <f>IF('Incoming Quality Inspection Overview'!C20="","",'Incoming Quality Inspection Overview'!F20)</f>
        <x:v>46170</x:v>
      </x:c>
      <x:c r="F22" s="56">
        <f>IF('Incoming Quality Inspection Overview'!C20="","",'Incoming Quality Inspection Overview'!G20)</f>
        <x:v>46173</x:v>
      </x:c>
      <x:c r="G22" s="56">
        <f>IF('Incoming Quality Inspection Overview'!C20="","",IF('Incoming Quality Inspection Overview'!I20="","",'Incoming Quality Inspection Overview'!I20))</f>
      </x:c>
      <x:c r="H22" s="56">
        <f>IF('Incoming Quality Inspection Overview'!C20="","",IF('Incoming Quality Inspection Overview'!J20="","",'Incoming Quality Inspection Overview'!J20))</f>
      </x:c>
      <x:c r="I22" s="32" t="str">
        <f>IF('Incoming Quality Inspection Overview'!C20="","",'Incoming Quality Inspection Overview'!O20)</f>
        <x:v>Medium</x:v>
      </x:c>
      <x:c r="J22" s="37">
        <f>IF($B22="","",IF(AND(J$5&gt;=$G22,J$5&lt;=IF($H22="",'Incoming Quality Inspection Overview'!$B$8,$H22),$G22&lt;&gt;""),"Implementation",IF(AND(J$5&gt;=$E22,J$5&lt;=$F22,$E22&lt;&gt;"",$F22&lt;&gt;""),"","")))</f>
      </x:c>
      <x:c r="K22" s="37">
        <f>IF($B22="","",IF(AND(K$5&gt;=$G22,K$5&lt;=IF($H22="",'Incoming Quality Inspection Overview'!$B$8,$H22),$G22&lt;&gt;""),"Implementation",IF(AND(K$5&gt;=$E22,K$5&lt;=$F22,$E22&lt;&gt;"",$F22&lt;&gt;""),"","")))</f>
      </x:c>
      <x:c r="L22" s="37">
        <f>IF($B22="","",IF(AND(L$5&gt;=$G22,L$5&lt;=IF($H22="",'Incoming Quality Inspection Overview'!$B$8,$H22),$G22&lt;&gt;""),"Implementation",IF(AND(L$5&gt;=$E22,L$5&lt;=$F22,$E22&lt;&gt;"",$F22&lt;&gt;""),"","")))</f>
      </x:c>
      <x:c r="M22" s="37">
        <f>IF($B22="","",IF(AND(M$5&gt;=$G22,M$5&lt;=IF($H22="",'Incoming Quality Inspection Overview'!$B$8,$H22),$G22&lt;&gt;""),"Implementation",IF(AND(M$5&gt;=$E22,M$5&lt;=$F22,$E22&lt;&gt;"",$F22&lt;&gt;""),"","")))</f>
      </x:c>
      <x:c r="N22" s="37">
        <f>IF($B22="","",IF(AND(N$5&gt;=$G22,N$5&lt;=IF($H22="",'Incoming Quality Inspection Overview'!$B$8,$H22),$G22&lt;&gt;""),"Implementation",IF(AND(N$5&gt;=$E22,N$5&lt;=$F22,$E22&lt;&gt;"",$F22&lt;&gt;""),"","")))</f>
      </x:c>
      <x:c r="O22" s="37">
        <f>IF($B22="","",IF(AND(O$5&gt;=$G22,O$5&lt;=IF($H22="",'Incoming Quality Inspection Overview'!$B$8,$H22),$G22&lt;&gt;""),"Implementation",IF(AND(O$5&gt;=$E22,O$5&lt;=$F22,$E22&lt;&gt;"",$F22&lt;&gt;""),"","")))</f>
      </x:c>
      <x:c r="P22" s="37">
        <f>IF($B22="","",IF(AND(P$5&gt;=$G22,P$5&lt;=IF($H22="",'Incoming Quality Inspection Overview'!$B$8,$H22),$G22&lt;&gt;""),"Implementation",IF(AND(P$5&gt;=$E22,P$5&lt;=$F22,$E22&lt;&gt;"",$F22&lt;&gt;""),"","")))</f>
      </x:c>
      <x:c r="Q22" s="33">
        <f>IF('Incoming Quality Inspection Overview'!C20="","",IF('Incoming Quality Inspection Overview'!Q20="","",'Incoming Quality Inspection Overview'!Q20))</f>
      </x:c>
    </x:row>
    <x:row r="23" ht="20" customHeight="1">
      <x:c r="A23" s="32">
        <f>IF('Incoming Quality Inspection Overview'!C21="","",'Incoming Quality Inspection Overview'!A21)</f>
        <x:v>16</x:v>
      </x:c>
      <x:c r="B23" s="33" t="str">
        <f>IF('Incoming Quality Inspection Overview'!C21="","",'Incoming Quality Inspection Overview'!C21)</f>
        <x:v>Fixture installation and commissioning</x:v>
      </x:c>
      <x:c r="C23" s="33" t="str">
        <f>IF('Incoming Quality Inspection Overview'!C21="","",'Incoming Quality Inspection Overview'!D21)</f>
        <x:v>Daiichi Equipment</x:v>
      </x:c>
      <x:c r="D23" s="34">
        <f>IF('Incoming Quality Inspection Overview'!C21="","",'Incoming Quality Inspection Overview'!E21)</f>
        <x:v>4</x:v>
      </x:c>
      <x:c r="E23" s="56">
        <f>IF('Incoming Quality Inspection Overview'!C21="","",'Incoming Quality Inspection Overview'!F21)</f>
        <x:v>46174</x:v>
      </x:c>
      <x:c r="F23" s="56">
        <f>IF('Incoming Quality Inspection Overview'!C21="","",'Incoming Quality Inspection Overview'!G21)</f>
        <x:v>46181</x:v>
      </x:c>
      <x:c r="G23" s="56">
        <f>IF('Incoming Quality Inspection Overview'!C21="","",IF('Incoming Quality Inspection Overview'!I21="","",'Incoming Quality Inspection Overview'!I21))</f>
      </x:c>
      <x:c r="H23" s="56">
        <f>IF('Incoming Quality Inspection Overview'!C21="","",IF('Incoming Quality Inspection Overview'!J21="","",'Incoming Quality Inspection Overview'!J21))</f>
      </x:c>
      <x:c r="I23" s="32" t="str">
        <f>IF('Incoming Quality Inspection Overview'!C21="","",'Incoming Quality Inspection Overview'!O21)</f>
        <x:v>High</x:v>
      </x:c>
      <x:c r="J23" s="37">
        <f>IF($B23="","",IF(AND(J$5&gt;=$G23,J$5&lt;=IF($H23="",'Incoming Quality Inspection Overview'!$B$8,$H23),$G23&lt;&gt;""),"Implementation",IF(AND(J$5&gt;=$E23,J$5&lt;=$F23,$E23&lt;&gt;"",$F23&lt;&gt;""),"","")))</f>
      </x:c>
      <x:c r="K23" s="37">
        <f>IF($B23="","",IF(AND(K$5&gt;=$G23,K$5&lt;=IF($H23="",'Incoming Quality Inspection Overview'!$B$8,$H23),$G23&lt;&gt;""),"Implementation",IF(AND(K$5&gt;=$E23,K$5&lt;=$F23,$E23&lt;&gt;"",$F23&lt;&gt;""),"","")))</f>
      </x:c>
      <x:c r="L23" s="37">
        <f>IF($B23="","",IF(AND(L$5&gt;=$G23,L$5&lt;=IF($H23="",'Incoming Quality Inspection Overview'!$B$8,$H23),$G23&lt;&gt;""),"Implementation",IF(AND(L$5&gt;=$E23,L$5&lt;=$F23,$E23&lt;&gt;"",$F23&lt;&gt;""),"","")))</f>
      </x:c>
      <x:c r="M23" s="37">
        <f>IF($B23="","",IF(AND(M$5&gt;=$G23,M$5&lt;=IF($H23="",'Incoming Quality Inspection Overview'!$B$8,$H23),$G23&lt;&gt;""),"Implementation",IF(AND(M$5&gt;=$E23,M$5&lt;=$F23,$E23&lt;&gt;"",$F23&lt;&gt;""),"","")))</f>
      </x:c>
      <x:c r="N23" s="37">
        <f>IF($B23="","",IF(AND(N$5&gt;=$G23,N$5&lt;=IF($H23="",'Incoming Quality Inspection Overview'!$B$8,$H23),$G23&lt;&gt;""),"Implementation",IF(AND(N$5&gt;=$E23,N$5&lt;=$F23,$E23&lt;&gt;"",$F23&lt;&gt;""),"","")))</f>
      </x:c>
      <x:c r="O23" s="37">
        <f>IF($B23="","",IF(AND(O$5&gt;=$G23,O$5&lt;=IF($H23="",'Incoming Quality Inspection Overview'!$B$8,$H23),$G23&lt;&gt;""),"Implementation",IF(AND(O$5&gt;=$E23,O$5&lt;=$F23,$E23&lt;&gt;"",$F23&lt;&gt;""),"","")))</f>
      </x:c>
      <x:c r="P23" s="37">
        <f>IF($B23="","",IF(AND(P$5&gt;=$G23,P$5&lt;=IF($H23="",'Incoming Quality Inspection Overview'!$B$8,$H23),$G23&lt;&gt;""),"Implementation",IF(AND(P$5&gt;=$E23,P$5&lt;=$F23,$E23&lt;&gt;"",$F23&lt;&gt;""),"","")))</f>
      </x:c>
      <x:c r="Q23" s="33">
        <f>IF('Incoming Quality Inspection Overview'!C21="","",IF('Incoming Quality Inspection Overview'!Q21="","",'Incoming Quality Inspection Overview'!Q21))</f>
      </x:c>
    </x:row>
    <x:row r="24" ht="20" customHeight="1">
      <x:c r="A24" s="32">
        <f>IF('Incoming Quality Inspection Overview'!C22="","",'Incoming Quality Inspection Overview'!A22)</f>
        <x:v>17</x:v>
      </x:c>
      <x:c r="B24" s="33" t="str">
        <f>IF('Incoming Quality Inspection Overview'!C22="","",'Incoming Quality Inspection Overview'!C22)</f>
        <x:v>Site setup</x:v>
      </x:c>
      <x:c r="C24" s="33" t="str">
        <f>IF('Incoming Quality Inspection Overview'!C22="","",'Incoming Quality Inspection Overview'!D22)</f>
        <x:v>Partner E</x:v>
      </x:c>
      <x:c r="D24" s="34">
        <f>IF('Incoming Quality Inspection Overview'!C22="","",'Incoming Quality Inspection Overview'!E22)</f>
        <x:v>5</x:v>
      </x:c>
      <x:c r="E24" s="56">
        <f>IF('Incoming Quality Inspection Overview'!C22="","",'Incoming Quality Inspection Overview'!F22)</f>
        <x:v>46182</x:v>
      </x:c>
      <x:c r="F24" s="56">
        <f>IF('Incoming Quality Inspection Overview'!C22="","",'Incoming Quality Inspection Overview'!G22)</f>
        <x:v>46189</x:v>
      </x:c>
      <x:c r="G24" s="56">
        <f>IF('Incoming Quality Inspection Overview'!C22="","",IF('Incoming Quality Inspection Overview'!I22="","",'Incoming Quality Inspection Overview'!I22))</f>
      </x:c>
      <x:c r="H24" s="56">
        <f>IF('Incoming Quality Inspection Overview'!C22="","",IF('Incoming Quality Inspection Overview'!J22="","",'Incoming Quality Inspection Overview'!J22))</f>
      </x:c>
      <x:c r="I24" s="32" t="str">
        <f>IF('Incoming Quality Inspection Overview'!C22="","",'Incoming Quality Inspection Overview'!O22)</f>
        <x:v>Medium</x:v>
      </x:c>
      <x:c r="J24" s="37">
        <f>IF($B24="","",IF(AND(J$5&gt;=$G24,J$5&lt;=IF($H24="",'Incoming Quality Inspection Overview'!$B$8,$H24),$G24&lt;&gt;""),"Implementation",IF(AND(J$5&gt;=$E24,J$5&lt;=$F24,$E24&lt;&gt;"",$F24&lt;&gt;""),"","")))</f>
      </x:c>
      <x:c r="K24" s="37">
        <f>IF($B24="","",IF(AND(K$5&gt;=$G24,K$5&lt;=IF($H24="",'Incoming Quality Inspection Overview'!$B$8,$H24),$G24&lt;&gt;""),"Implementation",IF(AND(K$5&gt;=$E24,K$5&lt;=$F24,$E24&lt;&gt;"",$F24&lt;&gt;""),"","")))</f>
      </x:c>
      <x:c r="L24" s="37">
        <f>IF($B24="","",IF(AND(L$5&gt;=$G24,L$5&lt;=IF($H24="",'Incoming Quality Inspection Overview'!$B$8,$H24),$G24&lt;&gt;""),"Implementation",IF(AND(L$5&gt;=$E24,L$5&lt;=$F24,$E24&lt;&gt;"",$F24&lt;&gt;""),"","")))</f>
      </x:c>
      <x:c r="M24" s="37">
        <f>IF($B24="","",IF(AND(M$5&gt;=$G24,M$5&lt;=IF($H24="",'Incoming Quality Inspection Overview'!$B$8,$H24),$G24&lt;&gt;""),"Implementation",IF(AND(M$5&gt;=$E24,M$5&lt;=$F24,$E24&lt;&gt;"",$F24&lt;&gt;""),"","")))</f>
      </x:c>
      <x:c r="N24" s="37">
        <f>IF($B24="","",IF(AND(N$5&gt;=$G24,N$5&lt;=IF($H24="",'Incoming Quality Inspection Overview'!$B$8,$H24),$G24&lt;&gt;""),"Implementation",IF(AND(N$5&gt;=$E24,N$5&lt;=$F24,$E24&lt;&gt;"",$F24&lt;&gt;""),"","")))</f>
      </x:c>
      <x:c r="O24" s="37">
        <f>IF($B24="","",IF(AND(O$5&gt;=$G24,O$5&lt;=IF($H24="",'Incoming Quality Inspection Overview'!$B$8,$H24),$G24&lt;&gt;""),"Implementation",IF(AND(O$5&gt;=$E24,O$5&lt;=$F24,$E24&lt;&gt;"",$F24&lt;&gt;""),"","")))</f>
      </x:c>
      <x:c r="P24" s="37">
        <f>IF($B24="","",IF(AND(P$5&gt;=$G24,P$5&lt;=IF($H24="",'Incoming Quality Inspection Overview'!$B$8,$H24),$G24&lt;&gt;""),"Implementation",IF(AND(P$5&gt;=$E24,P$5&lt;=$F24,$E24&lt;&gt;"",$F24&lt;&gt;""),"","")))</f>
      </x:c>
      <x:c r="Q24" s="33">
        <f>IF('Incoming Quality Inspection Overview'!C22="","",IF('Incoming Quality Inspection Overview'!Q22="","",'Incoming Quality Inspection Overview'!Q22))</f>
      </x:c>
    </x:row>
    <x:row r="25" ht="20" customHeight="1">
      <x:c r="A25" s="32">
        <f>IF('Incoming Quality Inspection Overview'!C23="","",'Incoming Quality Inspection Overview'!A23)</f>
        <x:v>18</x:v>
      </x:c>
      <x:c r="B25" s="33" t="str">
        <f>IF('Incoming Quality Inspection Overview'!C23="","",'Incoming Quality Inspection Overview'!C23)</f>
        <x:v>Inspection</x:v>
      </x:c>
      <x:c r="C25" s="33" t="str">
        <f>IF('Incoming Quality Inspection Overview'!C23="","",'Incoming Quality Inspection Overview'!D23)</f>
        <x:v>Manager / HQ</x:v>
      </x:c>
      <x:c r="D25" s="34">
        <f>IF('Incoming Quality Inspection Overview'!C23="","",'Incoming Quality Inspection Overview'!E23)</f>
        <x:v>3</x:v>
      </x:c>
      <x:c r="E25" s="56">
        <f>IF('Incoming Quality Inspection Overview'!C23="","",'Incoming Quality Inspection Overview'!F23)</f>
        <x:v>46193</x:v>
      </x:c>
      <x:c r="F25" s="56">
        <f>IF('Incoming Quality Inspection Overview'!C23="","",'Incoming Quality Inspection Overview'!G23)</f>
        <x:v>46195</x:v>
      </x:c>
      <x:c r="G25" s="56">
        <f>IF('Incoming Quality Inspection Overview'!C23="","",IF('Incoming Quality Inspection Overview'!I23="","",'Incoming Quality Inspection Overview'!I23))</f>
      </x:c>
      <x:c r="H25" s="56">
        <f>IF('Incoming Quality Inspection Overview'!C23="","",IF('Incoming Quality Inspection Overview'!J23="","",'Incoming Quality Inspection Overview'!J23))</f>
      </x:c>
      <x:c r="I25" s="32" t="str">
        <f>IF('Incoming Quality Inspection Overview'!C23="","",'Incoming Quality Inspection Overview'!O23)</f>
        <x:v>High</x:v>
      </x:c>
      <x:c r="J25" s="37">
        <f>IF($B25="","",IF(AND(J$5&gt;=$G25,J$5&lt;=IF($H25="",'Incoming Quality Inspection Overview'!$B$8,$H25),$G25&lt;&gt;""),"Implementation",IF(AND(J$5&gt;=$E25,J$5&lt;=$F25,$E25&lt;&gt;"",$F25&lt;&gt;""),"","")))</f>
      </x:c>
      <x:c r="K25" s="37">
        <f>IF($B25="","",IF(AND(K$5&gt;=$G25,K$5&lt;=IF($H25="",'Incoming Quality Inspection Overview'!$B$8,$H25),$G25&lt;&gt;""),"Implementation",IF(AND(K$5&gt;=$E25,K$5&lt;=$F25,$E25&lt;&gt;"",$F25&lt;&gt;""),"","")))</f>
      </x:c>
      <x:c r="L25" s="37">
        <f>IF($B25="","",IF(AND(L$5&gt;=$G25,L$5&lt;=IF($H25="",'Incoming Quality Inspection Overview'!$B$8,$H25),$G25&lt;&gt;""),"Implementation",IF(AND(L$5&gt;=$E25,L$5&lt;=$F25,$E25&lt;&gt;"",$F25&lt;&gt;""),"","")))</f>
      </x:c>
      <x:c r="M25" s="37">
        <f>IF($B25="","",IF(AND(M$5&gt;=$G25,M$5&lt;=IF($H25="",'Incoming Quality Inspection Overview'!$B$8,$H25),$G25&lt;&gt;""),"Implementation",IF(AND(M$5&gt;=$E25,M$5&lt;=$F25,$E25&lt;&gt;"",$F25&lt;&gt;""),"","")))</f>
      </x:c>
      <x:c r="N25" s="37">
        <f>IF($B25="","",IF(AND(N$5&gt;=$G25,N$5&lt;=IF($H25="",'Incoming Quality Inspection Overview'!$B$8,$H25),$G25&lt;&gt;""),"Implementation",IF(AND(N$5&gt;=$E25,N$5&lt;=$F25,$E25&lt;&gt;"",$F25&lt;&gt;""),"","")))</f>
      </x:c>
      <x:c r="O25" s="37">
        <f>IF($B25="","",IF(AND(O$5&gt;=$G25,O$5&lt;=IF($H25="",'Incoming Quality Inspection Overview'!$B$8,$H25),$G25&lt;&gt;""),"Implementation",IF(AND(O$5&gt;=$E25,O$5&lt;=$F25,$E25&lt;&gt;"",$F25&lt;&gt;""),"","")))</f>
      </x:c>
      <x:c r="P25" s="37">
        <f>IF($B25="","",IF(AND(P$5&gt;=$G25,P$5&lt;=IF($H25="",'Incoming Quality Inspection Overview'!$B$8,$H25),$G25&lt;&gt;""),"Implementation",IF(AND(P$5&gt;=$E25,P$5&lt;=$F25,$E25&lt;&gt;"",$F25&lt;&gt;""),"","")))</f>
      </x:c>
      <x:c r="Q25" s="33">
        <f>IF('Incoming Quality Inspection Overview'!C23="","",IF('Incoming Quality Inspection Overview'!Q23="","",'Incoming Quality Inspection Overview'!Q23))</f>
      </x:c>
    </x:row>
    <x:row r="26" ht="20" customHeight="1">
      <x:c r="A26" s="32">
        <f>IF('Incoming Quality Inspection Overview'!C24="","",'Incoming Quality Inspection Overview'!A24)</f>
        <x:v>19</x:v>
      </x:c>
      <x:c r="B26" s="33" t="str">
        <f>IF('Incoming Quality Inspection Overview'!C24="","",'Incoming Quality Inspection Overview'!C24)</f>
        <x:v>Rework</x:v>
      </x:c>
      <x:c r="C26" s="33" t="str">
        <f>IF('Incoming Quality Inspection Overview'!C24="","",'Incoming Quality Inspection Overview'!D24)</f>
        <x:v>Partner A</x:v>
      </x:c>
      <x:c r="D26" s="34">
        <f>IF('Incoming Quality Inspection Overview'!C24="","",'Incoming Quality Inspection Overview'!E24)</f>
        <x:v>6</x:v>
      </x:c>
      <x:c r="E26" s="56">
        <f>IF('Incoming Quality Inspection Overview'!C24="","",'Incoming Quality Inspection Overview'!F24)</f>
        <x:v>46196</x:v>
      </x:c>
      <x:c r="F26" s="56">
        <f>IF('Incoming Quality Inspection Overview'!C24="","",'Incoming Quality Inspection Overview'!G24)</f>
        <x:v>46200</x:v>
      </x:c>
      <x:c r="G26" s="56">
        <f>IF('Incoming Quality Inspection Overview'!C24="","",IF('Incoming Quality Inspection Overview'!I24="","",'Incoming Quality Inspection Overview'!I24))</f>
      </x:c>
      <x:c r="H26" s="56">
        <f>IF('Incoming Quality Inspection Overview'!C24="","",IF('Incoming Quality Inspection Overview'!J24="","",'Incoming Quality Inspection Overview'!J24))</f>
      </x:c>
      <x:c r="I26" s="32" t="str">
        <f>IF('Incoming Quality Inspection Overview'!C24="","",'Incoming Quality Inspection Overview'!O24)</f>
        <x:v>High</x:v>
      </x:c>
      <x:c r="J26" s="37">
        <f>IF($B26="","",IF(AND(J$5&gt;=$G26,J$5&lt;=IF($H26="",'Incoming Quality Inspection Overview'!$B$8,$H26),$G26&lt;&gt;""),"Implementation",IF(AND(J$5&gt;=$E26,J$5&lt;=$F26,$E26&lt;&gt;"",$F26&lt;&gt;""),"","")))</f>
      </x:c>
      <x:c r="K26" s="37">
        <f>IF($B26="","",IF(AND(K$5&gt;=$G26,K$5&lt;=IF($H26="",'Incoming Quality Inspection Overview'!$B$8,$H26),$G26&lt;&gt;""),"Implementation",IF(AND(K$5&gt;=$E26,K$5&lt;=$F26,$E26&lt;&gt;"",$F26&lt;&gt;""),"","")))</f>
      </x:c>
      <x:c r="L26" s="37">
        <f>IF($B26="","",IF(AND(L$5&gt;=$G26,L$5&lt;=IF($H26="",'Incoming Quality Inspection Overview'!$B$8,$H26),$G26&lt;&gt;""),"Implementation",IF(AND(L$5&gt;=$E26,L$5&lt;=$F26,$E26&lt;&gt;"",$F26&lt;&gt;""),"","")))</f>
      </x:c>
      <x:c r="M26" s="37">
        <f>IF($B26="","",IF(AND(M$5&gt;=$G26,M$5&lt;=IF($H26="",'Incoming Quality Inspection Overview'!$B$8,$H26),$G26&lt;&gt;""),"Implementation",IF(AND(M$5&gt;=$E26,M$5&lt;=$F26,$E26&lt;&gt;"",$F26&lt;&gt;""),"","")))</f>
      </x:c>
      <x:c r="N26" s="37">
        <f>IF($B26="","",IF(AND(N$5&gt;=$G26,N$5&lt;=IF($H26="",'Incoming Quality Inspection Overview'!$B$8,$H26),$G26&lt;&gt;""),"Implementation",IF(AND(N$5&gt;=$E26,N$5&lt;=$F26,$E26&lt;&gt;"",$F26&lt;&gt;""),"","")))</f>
      </x:c>
      <x:c r="O26" s="37">
        <f>IF($B26="","",IF(AND(O$5&gt;=$G26,O$5&lt;=IF($H26="",'Incoming Quality Inspection Overview'!$B$8,$H26),$G26&lt;&gt;""),"Implementation",IF(AND(O$5&gt;=$E26,O$5&lt;=$F26,$E26&lt;&gt;"",$F26&lt;&gt;""),"","")))</f>
      </x:c>
      <x:c r="P26" s="37">
        <f>IF($B26="","",IF(AND(P$5&gt;=$G26,P$5&lt;=IF($H26="",'Incoming Quality Inspection Overview'!$B$8,$H26),$G26&lt;&gt;""),"Implementation",IF(AND(P$5&gt;=$E26,P$5&lt;=$F26,$E26&lt;&gt;"",$F26&lt;&gt;""),"","")))</f>
      </x:c>
      <x:c r="Q26" s="33">
        <f>IF('Incoming Quality Inspection Overview'!C24="","",IF('Incoming Quality Inspection Overview'!Q24="","",'Incoming Quality Inspection Overview'!Q24))</f>
      </x:c>
    </x:row>
    <x:row r="27" ht="20" customHeight="1">
      <x:c r="A27" s="32">
        <f>IF('Incoming Quality Inspection Overview'!C25="","",'Incoming Quality Inspection Overview'!A25)</f>
        <x:v>20</x:v>
      </x:c>
      <x:c r="B27" s="33" t="str">
        <f>IF('Incoming Quality Inspection Overview'!C25="","",'Incoming Quality Inspection Overview'!C25)</f>
        <x:v/>
      </x:c>
      <x:c r="C27" s="33" t="str">
        <f>IF('Incoming Quality Inspection Overview'!C25="","",'Incoming Quality Inspection Overview'!D25)</f>
        <x:v>Manager / HQ</x:v>
      </x:c>
      <x:c r="D27" s="34">
        <f>IF('Incoming Quality Inspection Overview'!C25="","",'Incoming Quality Inspection Overview'!E25)</f>
        <x:v>2</x:v>
      </x:c>
      <x:c r="E27" s="56">
        <f>IF('Incoming Quality Inspection Overview'!C25="","",'Incoming Quality Inspection Overview'!F25)</f>
        <x:v>46203</x:v>
      </x:c>
      <x:c r="F27" s="56">
        <f>IF('Incoming Quality Inspection Overview'!C25="","",'Incoming Quality Inspection Overview'!G25)</f>
        <x:v>46203</x:v>
      </x:c>
      <x:c r="G27" s="56">
        <f>IF('Incoming Quality Inspection Overview'!C25="","",IF('Incoming Quality Inspection Overview'!I25="","",'Incoming Quality Inspection Overview'!I25))</f>
      </x:c>
      <x:c r="H27" s="56">
        <f>IF('Incoming Quality Inspection Overview'!C25="","",IF('Incoming Quality Inspection Overview'!J25="","",'Incoming Quality Inspection Overview'!J25))</f>
      </x:c>
      <x:c r="I27" s="32" t="str">
        <f>IF('Incoming Quality Inspection Overview'!C25="","",'Incoming Quality Inspection Overview'!O25)</f>
        <x:v>High</x:v>
      </x:c>
      <x:c r="J27" s="37">
        <f>IF($B27="","",IF(AND(J$5&gt;=$G27,J$5&lt;=IF($H27="",'Incoming Quality Inspection Overview'!$B$8,$H27),$G27&lt;&gt;""),"Implementation",IF(AND(J$5&gt;=$E27,J$5&lt;=$F27,$E27&lt;&gt;"",$F27&lt;&gt;""),"","")))</f>
      </x:c>
      <x:c r="K27" s="37">
        <f>IF($B27="","",IF(AND(K$5&gt;=$G27,K$5&lt;=IF($H27="",'Incoming Quality Inspection Overview'!$B$8,$H27),$G27&lt;&gt;""),"Implementation",IF(AND(K$5&gt;=$E27,K$5&lt;=$F27,$E27&lt;&gt;"",$F27&lt;&gt;""),"","")))</f>
      </x:c>
      <x:c r="L27" s="37">
        <f>IF($B27="","",IF(AND(L$5&gt;=$G27,L$5&lt;=IF($H27="",'Incoming Quality Inspection Overview'!$B$8,$H27),$G27&lt;&gt;""),"Implementation",IF(AND(L$5&gt;=$E27,L$5&lt;=$F27,$E27&lt;&gt;"",$F27&lt;&gt;""),"","")))</f>
      </x:c>
      <x:c r="M27" s="37">
        <f>IF($B27="","",IF(AND(M$5&gt;=$G27,M$5&lt;=IF($H27="",'Incoming Quality Inspection Overview'!$B$8,$H27),$G27&lt;&gt;""),"Implementation",IF(AND(M$5&gt;=$E27,M$5&lt;=$F27,$E27&lt;&gt;"",$F27&lt;&gt;""),"","")))</f>
      </x:c>
      <x:c r="N27" s="37">
        <f>IF($B27="","",IF(AND(N$5&gt;=$G27,N$5&lt;=IF($H27="",'Incoming Quality Inspection Overview'!$B$8,$H27),$G27&lt;&gt;""),"Implementation",IF(AND(N$5&gt;=$E27,N$5&lt;=$F27,$E27&lt;&gt;"",$F27&lt;&gt;""),"","")))</f>
      </x:c>
      <x:c r="O27" s="37">
        <f>IF($B27="","",IF(AND(O$5&gt;=$G27,O$5&lt;=IF($H27="",'Incoming Quality Inspection Overview'!$B$8,$H27),$G27&lt;&gt;""),"Implementation",IF(AND(O$5&gt;=$E27,O$5&lt;=$F27,$E27&lt;&gt;"",$F27&lt;&gt;""),"","")))</f>
      </x:c>
      <x:c r="P27" s="37">
        <f>IF($B27="","",IF(AND(P$5&gt;=$G27,P$5&lt;=IF($H27="",'Incoming Quality Inspection Overview'!$B$8,$H27),$G27&lt;&gt;""),"Implementation",IF(AND(P$5&gt;=$E27,P$5&lt;=$F27,$E27&lt;&gt;"",$F27&lt;&gt;""),"","")))</f>
      </x:c>
      <x:c r="Q27" s="33">
        <f>IF('Incoming Quality Inspection Overview'!C25="","",IF('Incoming Quality Inspection Overview'!Q25="","",'Incoming Quality Inspection Overview'!Q25))</f>
      </x:c>
    </x:row>
    <x:row r="28" ht="20" customHeight="1">
      <x:c r="A28" s="32">
        <f>IF('Incoming Quality Inspection Overview'!C26="","",'Incoming Quality Inspection Overview'!A26)</f>
      </x:c>
      <x:c r="B28" s="33">
        <f>IF('Incoming Quality Inspection Overview'!C26="","",'Incoming Quality Inspection Overview'!C26)</f>
      </x:c>
      <x:c r="C28" s="33">
        <f>IF('Incoming Quality Inspection Overview'!C26="","",'Incoming Quality Inspection Overview'!D26)</f>
      </x:c>
      <x:c r="D28" s="34">
        <f>IF('Incoming Quality Inspection Overview'!C26="","",'Incoming Quality Inspection Overview'!E26)</f>
      </x:c>
      <x:c r="E28" s="56">
        <f>IF('Incoming Quality Inspection Overview'!C26="","",'Incoming Quality Inspection Overview'!F26)</f>
      </x:c>
      <x:c r="F28" s="56">
        <f>IF('Incoming Quality Inspection Overview'!C26="","",'Incoming Quality Inspection Overview'!G26)</f>
      </x:c>
      <x:c r="G28" s="56">
        <f>IF('Incoming Quality Inspection Overview'!C26="","",IF('Incoming Quality Inspection Overview'!I26="","",'Incoming Quality Inspection Overview'!I26))</f>
      </x:c>
      <x:c r="H28" s="56">
        <f>IF('Incoming Quality Inspection Overview'!C26="","",IF('Incoming Quality Inspection Overview'!J26="","",'Incoming Quality Inspection Overview'!J26))</f>
      </x:c>
      <x:c r="I28" s="32">
        <f>IF('Incoming Quality Inspection Overview'!C26="","",'Incoming Quality Inspection Overview'!O26)</f>
      </x:c>
      <x:c r="J28" s="37">
        <f>IF($B28="","",IF(AND(J$5&gt;=$G28,J$5&lt;=IF($H28="",'Incoming Quality Inspection Overview'!$B$8,$H28),$G28&lt;&gt;""),"Implementation",IF(AND(J$5&gt;=$E28,J$5&lt;=$F28,$E28&lt;&gt;"",$F28&lt;&gt;""),"","")))</f>
      </x:c>
      <x:c r="K28" s="37">
        <f>IF($B28="","",IF(AND(K$5&gt;=$G28,K$5&lt;=IF($H28="",'Incoming Quality Inspection Overview'!$B$8,$H28),$G28&lt;&gt;""),"Implementation",IF(AND(K$5&gt;=$E28,K$5&lt;=$F28,$E28&lt;&gt;"",$F28&lt;&gt;""),"","")))</f>
      </x:c>
      <x:c r="L28" s="37">
        <f>IF($B28="","",IF(AND(L$5&gt;=$G28,L$5&lt;=IF($H28="",'Incoming Quality Inspection Overview'!$B$8,$H28),$G28&lt;&gt;""),"Implementation",IF(AND(L$5&gt;=$E28,L$5&lt;=$F28,$E28&lt;&gt;"",$F28&lt;&gt;""),"","")))</f>
      </x:c>
      <x:c r="M28" s="37">
        <f>IF($B28="","",IF(AND(M$5&gt;=$G28,M$5&lt;=IF($H28="",'Incoming Quality Inspection Overview'!$B$8,$H28),$G28&lt;&gt;""),"Implementation",IF(AND(M$5&gt;=$E28,M$5&lt;=$F28,$E28&lt;&gt;"",$F28&lt;&gt;""),"","")))</f>
      </x:c>
      <x:c r="N28" s="37">
        <f>IF($B28="","",IF(AND(N$5&gt;=$G28,N$5&lt;=IF($H28="",'Incoming Quality Inspection Overview'!$B$8,$H28),$G28&lt;&gt;""),"Implementation",IF(AND(N$5&gt;=$E28,N$5&lt;=$F28,$E28&lt;&gt;"",$F28&lt;&gt;""),"","")))</f>
      </x:c>
      <x:c r="O28" s="37">
        <f>IF($B28="","",IF(AND(O$5&gt;=$G28,O$5&lt;=IF($H28="",'Incoming Quality Inspection Overview'!$B$8,$H28),$G28&lt;&gt;""),"Implementation",IF(AND(O$5&gt;=$E28,O$5&lt;=$F28,$E28&lt;&gt;"",$F28&lt;&gt;""),"","")))</f>
      </x:c>
      <x:c r="P28" s="37">
        <f>IF($B28="","",IF(AND(P$5&gt;=$G28,P$5&lt;=IF($H28="",'Incoming Quality Inspection Overview'!$B$8,$H28),$G28&lt;&gt;""),"Implementation",IF(AND(P$5&gt;=$E28,P$5&lt;=$F28,$E28&lt;&gt;"",$F28&lt;&gt;""),"","")))</f>
      </x:c>
      <x:c r="Q28" s="33">
        <f>IF('Incoming Quality Inspection Overview'!C26="","",IF('Incoming Quality Inspection Overview'!Q26="","",'Incoming Quality Inspection Overview'!Q26))</f>
      </x:c>
    </x:row>
    <x:row r="29" ht="20" customHeight="1">
      <x:c r="A29" s="32">
        <f>IF('Incoming Quality Inspection Overview'!C27="","",'Incoming Quality Inspection Overview'!A27)</f>
      </x:c>
      <x:c r="B29" s="33">
        <f>IF('Incoming Quality Inspection Overview'!C27="","",'Incoming Quality Inspection Overview'!C27)</f>
      </x:c>
      <x:c r="C29" s="33">
        <f>IF('Incoming Quality Inspection Overview'!C27="","",'Incoming Quality Inspection Overview'!D27)</f>
      </x:c>
      <x:c r="D29" s="34">
        <f>IF('Incoming Quality Inspection Overview'!C27="","",'Incoming Quality Inspection Overview'!E27)</f>
      </x:c>
      <x:c r="E29" s="56">
        <f>IF('Incoming Quality Inspection Overview'!C27="","",'Incoming Quality Inspection Overview'!F27)</f>
      </x:c>
      <x:c r="F29" s="56">
        <f>IF('Incoming Quality Inspection Overview'!C27="","",'Incoming Quality Inspection Overview'!G27)</f>
      </x:c>
      <x:c r="G29" s="56">
        <f>IF('Incoming Quality Inspection Overview'!C27="","",IF('Incoming Quality Inspection Overview'!I27="","",'Incoming Quality Inspection Overview'!I27))</f>
      </x:c>
      <x:c r="H29" s="56">
        <f>IF('Incoming Quality Inspection Overview'!C27="","",IF('Incoming Quality Inspection Overview'!J27="","",'Incoming Quality Inspection Overview'!J27))</f>
      </x:c>
      <x:c r="I29" s="32">
        <f>IF('Incoming Quality Inspection Overview'!C27="","",'Incoming Quality Inspection Overview'!O27)</f>
      </x:c>
      <x:c r="J29" s="37">
        <f>IF($B29="","",IF(AND(J$5&gt;=$G29,J$5&lt;=IF($H29="",'Incoming Quality Inspection Overview'!$B$8,$H29),$G29&lt;&gt;""),"Implementation",IF(AND(J$5&gt;=$E29,J$5&lt;=$F29,$E29&lt;&gt;"",$F29&lt;&gt;""),"","")))</f>
      </x:c>
      <x:c r="K29" s="37">
        <f>IF($B29="","",IF(AND(K$5&gt;=$G29,K$5&lt;=IF($H29="",'Incoming Quality Inspection Overview'!$B$8,$H29),$G29&lt;&gt;""),"Implementation",IF(AND(K$5&gt;=$E29,K$5&lt;=$F29,$E29&lt;&gt;"",$F29&lt;&gt;""),"","")))</f>
      </x:c>
      <x:c r="L29" s="37">
        <f>IF($B29="","",IF(AND(L$5&gt;=$G29,L$5&lt;=IF($H29="",'Incoming Quality Inspection Overview'!$B$8,$H29),$G29&lt;&gt;""),"Implementation",IF(AND(L$5&gt;=$E29,L$5&lt;=$F29,$E29&lt;&gt;"",$F29&lt;&gt;""),"","")))</f>
      </x:c>
      <x:c r="M29" s="37">
        <f>IF($B29="","",IF(AND(M$5&gt;=$G29,M$5&lt;=IF($H29="",'Incoming Quality Inspection Overview'!$B$8,$H29),$G29&lt;&gt;""),"Implementation",IF(AND(M$5&gt;=$E29,M$5&lt;=$F29,$E29&lt;&gt;"",$F29&lt;&gt;""),"","")))</f>
      </x:c>
      <x:c r="N29" s="37">
        <f>IF($B29="","",IF(AND(N$5&gt;=$G29,N$5&lt;=IF($H29="",'Incoming Quality Inspection Overview'!$B$8,$H29),$G29&lt;&gt;""),"Implementation",IF(AND(N$5&gt;=$E29,N$5&lt;=$F29,$E29&lt;&gt;"",$F29&lt;&gt;""),"","")))</f>
      </x:c>
      <x:c r="O29" s="37">
        <f>IF($B29="","",IF(AND(O$5&gt;=$G29,O$5&lt;=IF($H29="",'Incoming Quality Inspection Overview'!$B$8,$H29),$G29&lt;&gt;""),"Implementation",IF(AND(O$5&gt;=$E29,O$5&lt;=$F29,$E29&lt;&gt;"",$F29&lt;&gt;""),"","")))</f>
      </x:c>
      <x:c r="P29" s="37">
        <f>IF($B29="","",IF(AND(P$5&gt;=$G29,P$5&lt;=IF($H29="",'Incoming Quality Inspection Overview'!$B$8,$H29),$G29&lt;&gt;""),"Implementation",IF(AND(P$5&gt;=$E29,P$5&lt;=$F29,$E29&lt;&gt;"",$F29&lt;&gt;""),"","")))</f>
      </x:c>
      <x:c r="Q29" s="33">
        <f>IF('Incoming Quality Inspection Overview'!C27="","",IF('Incoming Quality Inspection Overview'!Q27="","",'Incoming Quality Inspection Overview'!Q27))</f>
      </x:c>
    </x:row>
    <x:row r="30" ht="20" customHeight="1">
      <x:c r="A30" s="32">
        <f>IF('Incoming Quality Inspection Overview'!C28="","",'Incoming Quality Inspection Overview'!A28)</f>
      </x:c>
      <x:c r="B30" s="33">
        <f>IF('Incoming Quality Inspection Overview'!C28="","",'Incoming Quality Inspection Overview'!C28)</f>
      </x:c>
      <x:c r="C30" s="33">
        <f>IF('Incoming Quality Inspection Overview'!C28="","",'Incoming Quality Inspection Overview'!D28)</f>
      </x:c>
      <x:c r="D30" s="34">
        <f>IF('Incoming Quality Inspection Overview'!C28="","",'Incoming Quality Inspection Overview'!E28)</f>
      </x:c>
      <x:c r="E30" s="56">
        <f>IF('Incoming Quality Inspection Overview'!C28="","",'Incoming Quality Inspection Overview'!F28)</f>
      </x:c>
      <x:c r="F30" s="56">
        <f>IF('Incoming Quality Inspection Overview'!C28="","",'Incoming Quality Inspection Overview'!G28)</f>
      </x:c>
      <x:c r="G30" s="56">
        <f>IF('Incoming Quality Inspection Overview'!C28="","",IF('Incoming Quality Inspection Overview'!I28="","",'Incoming Quality Inspection Overview'!I28))</f>
      </x:c>
      <x:c r="H30" s="56">
        <f>IF('Incoming Quality Inspection Overview'!C28="","",IF('Incoming Quality Inspection Overview'!J28="","",'Incoming Quality Inspection Overview'!J28))</f>
      </x:c>
      <x:c r="I30" s="32">
        <f>IF('Incoming Quality Inspection Overview'!C28="","",'Incoming Quality Inspection Overview'!O28)</f>
      </x:c>
      <x:c r="J30" s="37">
        <f>IF($B30="","",IF(AND(J$5&gt;=$G30,J$5&lt;=IF($H30="",'Incoming Quality Inspection Overview'!$B$8,$H30),$G30&lt;&gt;""),"Implementation",IF(AND(J$5&gt;=$E30,J$5&lt;=$F30,$E30&lt;&gt;"",$F30&lt;&gt;""),"","")))</f>
      </x:c>
      <x:c r="K30" s="37">
        <f>IF($B30="","",IF(AND(K$5&gt;=$G30,K$5&lt;=IF($H30="",'Incoming Quality Inspection Overview'!$B$8,$H30),$G30&lt;&gt;""),"Implementation",IF(AND(K$5&gt;=$E30,K$5&lt;=$F30,$E30&lt;&gt;"",$F30&lt;&gt;""),"","")))</f>
      </x:c>
      <x:c r="L30" s="37">
        <f>IF($B30="","",IF(AND(L$5&gt;=$G30,L$5&lt;=IF($H30="",'Incoming Quality Inspection Overview'!$B$8,$H30),$G30&lt;&gt;""),"Implementation",IF(AND(L$5&gt;=$E30,L$5&lt;=$F30,$E30&lt;&gt;"",$F30&lt;&gt;""),"","")))</f>
      </x:c>
      <x:c r="M30" s="37">
        <f>IF($B30="","",IF(AND(M$5&gt;=$G30,M$5&lt;=IF($H30="",'Incoming Quality Inspection Overview'!$B$8,$H30),$G30&lt;&gt;""),"Implementation",IF(AND(M$5&gt;=$E30,M$5&lt;=$F30,$E30&lt;&gt;"",$F30&lt;&gt;""),"","")))</f>
      </x:c>
      <x:c r="N30" s="37">
        <f>IF($B30="","",IF(AND(N$5&gt;=$G30,N$5&lt;=IF($H30="",'Incoming Quality Inspection Overview'!$B$8,$H30),$G30&lt;&gt;""),"Implementation",IF(AND(N$5&gt;=$E30,N$5&lt;=$F30,$E30&lt;&gt;"",$F30&lt;&gt;""),"","")))</f>
      </x:c>
      <x:c r="O30" s="37">
        <f>IF($B30="","",IF(AND(O$5&gt;=$G30,O$5&lt;=IF($H30="",'Incoming Quality Inspection Overview'!$B$8,$H30),$G30&lt;&gt;""),"Implementation",IF(AND(O$5&gt;=$E30,O$5&lt;=$F30,$E30&lt;&gt;"",$F30&lt;&gt;""),"","")))</f>
      </x:c>
      <x:c r="P30" s="37">
        <f>IF($B30="","",IF(AND(P$5&gt;=$G30,P$5&lt;=IF($H30="",'Incoming Quality Inspection Overview'!$B$8,$H30),$G30&lt;&gt;""),"Implementation",IF(AND(P$5&gt;=$E30,P$5&lt;=$F30,$E30&lt;&gt;"",$F30&lt;&gt;""),"","")))</f>
      </x:c>
      <x:c r="Q30" s="33">
        <f>IF('Incoming Quality Inspection Overview'!C28="","",IF('Incoming Quality Inspection Overview'!Q28="","",'Incoming Quality Inspection Overview'!Q28))</f>
      </x:c>
    </x:row>
    <x:row r="31" ht="20" customHeight="1">
      <x:c r="A31" s="32">
        <f>IF('Incoming Quality Inspection Overview'!C29="","",'Incoming Quality Inspection Overview'!A29)</f>
      </x:c>
      <x:c r="B31" s="33">
        <f>IF('Incoming Quality Inspection Overview'!C29="","",'Incoming Quality Inspection Overview'!C29)</f>
      </x:c>
      <x:c r="C31" s="33">
        <f>IF('Incoming Quality Inspection Overview'!C29="","",'Incoming Quality Inspection Overview'!D29)</f>
      </x:c>
      <x:c r="D31" s="34">
        <f>IF('Incoming Quality Inspection Overview'!C29="","",'Incoming Quality Inspection Overview'!E29)</f>
      </x:c>
      <x:c r="E31" s="56">
        <f>IF('Incoming Quality Inspection Overview'!C29="","",'Incoming Quality Inspection Overview'!F29)</f>
      </x:c>
      <x:c r="F31" s="56">
        <f>IF('Incoming Quality Inspection Overview'!C29="","",'Incoming Quality Inspection Overview'!G29)</f>
      </x:c>
      <x:c r="G31" s="56">
        <f>IF('Incoming Quality Inspection Overview'!C29="","",IF('Incoming Quality Inspection Overview'!I29="","",'Incoming Quality Inspection Overview'!I29))</f>
      </x:c>
      <x:c r="H31" s="56">
        <f>IF('Incoming Quality Inspection Overview'!C29="","",IF('Incoming Quality Inspection Overview'!J29="","",'Incoming Quality Inspection Overview'!J29))</f>
      </x:c>
      <x:c r="I31" s="32">
        <f>IF('Incoming Quality Inspection Overview'!C29="","",'Incoming Quality Inspection Overview'!O29)</f>
      </x:c>
      <x:c r="J31" s="37">
        <f>IF($B31="","",IF(AND(J$5&gt;=$G31,J$5&lt;=IF($H31="",'Incoming Quality Inspection Overview'!$B$8,$H31),$G31&lt;&gt;""),"Implementation",IF(AND(J$5&gt;=$E31,J$5&lt;=$F31,$E31&lt;&gt;"",$F31&lt;&gt;""),"","")))</f>
      </x:c>
      <x:c r="K31" s="37">
        <f>IF($B31="","",IF(AND(K$5&gt;=$G31,K$5&lt;=IF($H31="",'Incoming Quality Inspection Overview'!$B$8,$H31),$G31&lt;&gt;""),"Implementation",IF(AND(K$5&gt;=$E31,K$5&lt;=$F31,$E31&lt;&gt;"",$F31&lt;&gt;""),"","")))</f>
      </x:c>
      <x:c r="L31" s="37">
        <f>IF($B31="","",IF(AND(L$5&gt;=$G31,L$5&lt;=IF($H31="",'Incoming Quality Inspection Overview'!$B$8,$H31),$G31&lt;&gt;""),"Implementation",IF(AND(L$5&gt;=$E31,L$5&lt;=$F31,$E31&lt;&gt;"",$F31&lt;&gt;""),"","")))</f>
      </x:c>
      <x:c r="M31" s="37">
        <f>IF($B31="","",IF(AND(M$5&gt;=$G31,M$5&lt;=IF($H31="",'Incoming Quality Inspection Overview'!$B$8,$H31),$G31&lt;&gt;""),"Implementation",IF(AND(M$5&gt;=$E31,M$5&lt;=$F31,$E31&lt;&gt;"",$F31&lt;&gt;""),"","")))</f>
      </x:c>
      <x:c r="N31" s="37">
        <f>IF($B31="","",IF(AND(N$5&gt;=$G31,N$5&lt;=IF($H31="",'Incoming Quality Inspection Overview'!$B$8,$H31),$G31&lt;&gt;""),"Implementation",IF(AND(N$5&gt;=$E31,N$5&lt;=$F31,$E31&lt;&gt;"",$F31&lt;&gt;""),"","")))</f>
      </x:c>
      <x:c r="O31" s="37">
        <f>IF($B31="","",IF(AND(O$5&gt;=$G31,O$5&lt;=IF($H31="",'Incoming Quality Inspection Overview'!$B$8,$H31),$G31&lt;&gt;""),"Implementation",IF(AND(O$5&gt;=$E31,O$5&lt;=$F31,$E31&lt;&gt;"",$F31&lt;&gt;""),"","")))</f>
      </x:c>
      <x:c r="P31" s="37">
        <f>IF($B31="","",IF(AND(P$5&gt;=$G31,P$5&lt;=IF($H31="",'Incoming Quality Inspection Overview'!$B$8,$H31),$G31&lt;&gt;""),"Implementation",IF(AND(P$5&gt;=$E31,P$5&lt;=$F31,$E31&lt;&gt;"",$F31&lt;&gt;""),"","")))</f>
      </x:c>
      <x:c r="Q31" s="33">
        <f>IF('Incoming Quality Inspection Overview'!C29="","",IF('Incoming Quality Inspection Overview'!Q29="","",'Incoming Quality Inspection Overview'!Q29))</f>
      </x:c>
    </x:row>
    <x:row r="32" ht="20" customHeight="1">
      <x:c r="A32" s="32">
        <f>IF('Incoming Quality Inspection Overview'!C30="","",'Incoming Quality Inspection Overview'!A30)</f>
      </x:c>
      <x:c r="B32" s="33">
        <f>IF('Incoming Quality Inspection Overview'!C30="","",'Incoming Quality Inspection Overview'!C30)</f>
      </x:c>
      <x:c r="C32" s="33">
        <f>IF('Incoming Quality Inspection Overview'!C30="","",'Incoming Quality Inspection Overview'!D30)</f>
      </x:c>
      <x:c r="D32" s="34">
        <f>IF('Incoming Quality Inspection Overview'!C30="","",'Incoming Quality Inspection Overview'!E30)</f>
      </x:c>
      <x:c r="E32" s="56">
        <f>IF('Incoming Quality Inspection Overview'!C30="","",'Incoming Quality Inspection Overview'!F30)</f>
      </x:c>
      <x:c r="F32" s="56">
        <f>IF('Incoming Quality Inspection Overview'!C30="","",'Incoming Quality Inspection Overview'!G30)</f>
      </x:c>
      <x:c r="G32" s="56">
        <f>IF('Incoming Quality Inspection Overview'!C30="","",IF('Incoming Quality Inspection Overview'!I30="","",'Incoming Quality Inspection Overview'!I30))</f>
      </x:c>
      <x:c r="H32" s="56">
        <f>IF('Incoming Quality Inspection Overview'!C30="","",IF('Incoming Quality Inspection Overview'!J30="","",'Incoming Quality Inspection Overview'!J30))</f>
      </x:c>
      <x:c r="I32" s="32">
        <f>IF('Incoming Quality Inspection Overview'!C30="","",'Incoming Quality Inspection Overview'!O30)</f>
      </x:c>
      <x:c r="J32" s="37">
        <f>IF($B32="","",IF(AND(J$5&gt;=$G32,J$5&lt;=IF($H32="",'Incoming Quality Inspection Overview'!$B$8,$H32),$G32&lt;&gt;""),"Implementation",IF(AND(J$5&gt;=$E32,J$5&lt;=$F32,$E32&lt;&gt;"",$F32&lt;&gt;""),"","")))</f>
      </x:c>
      <x:c r="K32" s="37">
        <f>IF($B32="","",IF(AND(K$5&gt;=$G32,K$5&lt;=IF($H32="",'Incoming Quality Inspection Overview'!$B$8,$H32),$G32&lt;&gt;""),"Implementation",IF(AND(K$5&gt;=$E32,K$5&lt;=$F32,$E32&lt;&gt;"",$F32&lt;&gt;""),"","")))</f>
      </x:c>
      <x:c r="L32" s="37">
        <f>IF($B32="","",IF(AND(L$5&gt;=$G32,L$5&lt;=IF($H32="",'Incoming Quality Inspection Overview'!$B$8,$H32),$G32&lt;&gt;""),"Implementation",IF(AND(L$5&gt;=$E32,L$5&lt;=$F32,$E32&lt;&gt;"",$F32&lt;&gt;""),"","")))</f>
      </x:c>
      <x:c r="M32" s="37">
        <f>IF($B32="","",IF(AND(M$5&gt;=$G32,M$5&lt;=IF($H32="",'Incoming Quality Inspection Overview'!$B$8,$H32),$G32&lt;&gt;""),"Implementation",IF(AND(M$5&gt;=$E32,M$5&lt;=$F32,$E32&lt;&gt;"",$F32&lt;&gt;""),"","")))</f>
      </x:c>
      <x:c r="N32" s="37">
        <f>IF($B32="","",IF(AND(N$5&gt;=$G32,N$5&lt;=IF($H32="",'Incoming Quality Inspection Overview'!$B$8,$H32),$G32&lt;&gt;""),"Implementation",IF(AND(N$5&gt;=$E32,N$5&lt;=$F32,$E32&lt;&gt;"",$F32&lt;&gt;""),"","")))</f>
      </x:c>
      <x:c r="O32" s="37">
        <f>IF($B32="","",IF(AND(O$5&gt;=$G32,O$5&lt;=IF($H32="",'Incoming Quality Inspection Overview'!$B$8,$H32),$G32&lt;&gt;""),"Implementation",IF(AND(O$5&gt;=$E32,O$5&lt;=$F32,$E32&lt;&gt;"",$F32&lt;&gt;""),"","")))</f>
      </x:c>
      <x:c r="P32" s="37">
        <f>IF($B32="","",IF(AND(P$5&gt;=$G32,P$5&lt;=IF($H32="",'Incoming Quality Inspection Overview'!$B$8,$H32),$G32&lt;&gt;""),"Implementation",IF(AND(P$5&gt;=$E32,P$5&lt;=$F32,$E32&lt;&gt;"",$F32&lt;&gt;""),"","")))</f>
      </x:c>
      <x:c r="Q32" s="33">
        <f>IF('Incoming Quality Inspection Overview'!C30="","",IF('Incoming Quality Inspection Overview'!Q30="","",'Incoming Quality Inspection Overview'!Q30))</f>
      </x:c>
    </x:row>
    <x:row r="33" ht="20" customHeight="1">
      <x:c r="A33" s="32">
        <f>IF('Incoming Quality Inspection Overview'!C31="","",'Incoming Quality Inspection Overview'!A31)</f>
      </x:c>
      <x:c r="B33" s="33">
        <f>IF('Incoming Quality Inspection Overview'!C31="","",'Incoming Quality Inspection Overview'!C31)</f>
      </x:c>
      <x:c r="C33" s="33">
        <f>IF('Incoming Quality Inspection Overview'!C31="","",'Incoming Quality Inspection Overview'!D31)</f>
      </x:c>
      <x:c r="D33" s="34">
        <f>IF('Incoming Quality Inspection Overview'!C31="","",'Incoming Quality Inspection Overview'!E31)</f>
      </x:c>
      <x:c r="E33" s="56">
        <f>IF('Incoming Quality Inspection Overview'!C31="","",'Incoming Quality Inspection Overview'!F31)</f>
      </x:c>
      <x:c r="F33" s="56">
        <f>IF('Incoming Quality Inspection Overview'!C31="","",'Incoming Quality Inspection Overview'!G31)</f>
      </x:c>
      <x:c r="G33" s="56">
        <f>IF('Incoming Quality Inspection Overview'!C31="","",IF('Incoming Quality Inspection Overview'!I31="","",'Incoming Quality Inspection Overview'!I31))</f>
      </x:c>
      <x:c r="H33" s="56">
        <f>IF('Incoming Quality Inspection Overview'!C31="","",IF('Incoming Quality Inspection Overview'!J31="","",'Incoming Quality Inspection Overview'!J31))</f>
      </x:c>
      <x:c r="I33" s="32">
        <f>IF('Incoming Quality Inspection Overview'!C31="","",'Incoming Quality Inspection Overview'!O31)</f>
      </x:c>
      <x:c r="J33" s="37">
        <f>IF($B33="","",IF(AND(J$5&gt;=$G33,J$5&lt;=IF($H33="",'Incoming Quality Inspection Overview'!$B$8,$H33),$G33&lt;&gt;""),"Implementation",IF(AND(J$5&gt;=$E33,J$5&lt;=$F33,$E33&lt;&gt;"",$F33&lt;&gt;""),"","")))</f>
      </x:c>
      <x:c r="K33" s="37">
        <f>IF($B33="","",IF(AND(K$5&gt;=$G33,K$5&lt;=IF($H33="",'Incoming Quality Inspection Overview'!$B$8,$H33),$G33&lt;&gt;""),"Implementation",IF(AND(K$5&gt;=$E33,K$5&lt;=$F33,$E33&lt;&gt;"",$F33&lt;&gt;""),"","")))</f>
      </x:c>
      <x:c r="L33" s="37">
        <f>IF($B33="","",IF(AND(L$5&gt;=$G33,L$5&lt;=IF($H33="",'Incoming Quality Inspection Overview'!$B$8,$H33),$G33&lt;&gt;""),"Implementation",IF(AND(L$5&gt;=$E33,L$5&lt;=$F33,$E33&lt;&gt;"",$F33&lt;&gt;""),"","")))</f>
      </x:c>
      <x:c r="M33" s="37">
        <f>IF($B33="","",IF(AND(M$5&gt;=$G33,M$5&lt;=IF($H33="",'Incoming Quality Inspection Overview'!$B$8,$H33),$G33&lt;&gt;""),"Implementation",IF(AND(M$5&gt;=$E33,M$5&lt;=$F33,$E33&lt;&gt;"",$F33&lt;&gt;""),"","")))</f>
      </x:c>
      <x:c r="N33" s="37">
        <f>IF($B33="","",IF(AND(N$5&gt;=$G33,N$5&lt;=IF($H33="",'Incoming Quality Inspection Overview'!$B$8,$H33),$G33&lt;&gt;""),"Implementation",IF(AND(N$5&gt;=$E33,N$5&lt;=$F33,$E33&lt;&gt;"",$F33&lt;&gt;""),"","")))</f>
      </x:c>
      <x:c r="O33" s="37">
        <f>IF($B33="","",IF(AND(O$5&gt;=$G33,O$5&lt;=IF($H33="",'Incoming Quality Inspection Overview'!$B$8,$H33),$G33&lt;&gt;""),"Implementation",IF(AND(O$5&gt;=$E33,O$5&lt;=$F33,$E33&lt;&gt;"",$F33&lt;&gt;""),"","")))</f>
      </x:c>
      <x:c r="P33" s="37">
        <f>IF($B33="","",IF(AND(P$5&gt;=$G33,P$5&lt;=IF($H33="",'Incoming Quality Inspection Overview'!$B$8,$H33),$G33&lt;&gt;""),"Implementation",IF(AND(P$5&gt;=$E33,P$5&lt;=$F33,$E33&lt;&gt;"",$F33&lt;&gt;""),"","")))</f>
      </x:c>
      <x:c r="Q33" s="33">
        <f>IF('Incoming Quality Inspection Overview'!C31="","",IF('Incoming Quality Inspection Overview'!Q31="","",'Incoming Quality Inspection Overview'!Q31))</f>
      </x:c>
    </x:row>
    <x:row r="34" ht="20" customHeight="1">
      <x:c r="A34" s="32">
        <f>IF('Incoming Quality Inspection Overview'!C32="","",'Incoming Quality Inspection Overview'!A32)</f>
      </x:c>
      <x:c r="B34" s="33">
        <f>IF('Incoming Quality Inspection Overview'!C32="","",'Incoming Quality Inspection Overview'!C32)</f>
      </x:c>
      <x:c r="C34" s="33">
        <f>IF('Incoming Quality Inspection Overview'!C32="","",'Incoming Quality Inspection Overview'!D32)</f>
      </x:c>
      <x:c r="D34" s="34">
        <f>IF('Incoming Quality Inspection Overview'!C32="","",'Incoming Quality Inspection Overview'!E32)</f>
      </x:c>
      <x:c r="E34" s="56">
        <f>IF('Incoming Quality Inspection Overview'!C32="","",'Incoming Quality Inspection Overview'!F32)</f>
      </x:c>
      <x:c r="F34" s="56">
        <f>IF('Incoming Quality Inspection Overview'!C32="","",'Incoming Quality Inspection Overview'!G32)</f>
      </x:c>
      <x:c r="G34" s="56">
        <f>IF('Incoming Quality Inspection Overview'!C32="","",IF('Incoming Quality Inspection Overview'!I32="","",'Incoming Quality Inspection Overview'!I32))</f>
      </x:c>
      <x:c r="H34" s="56">
        <f>IF('Incoming Quality Inspection Overview'!C32="","",IF('Incoming Quality Inspection Overview'!J32="","",'Incoming Quality Inspection Overview'!J32))</f>
      </x:c>
      <x:c r="I34" s="32">
        <f>IF('Incoming Quality Inspection Overview'!C32="","",'Incoming Quality Inspection Overview'!O32)</f>
      </x:c>
      <x:c r="J34" s="37">
        <f>IF($B34="","",IF(AND(J$5&gt;=$G34,J$5&lt;=IF($H34="",'Incoming Quality Inspection Overview'!$B$8,$H34),$G34&lt;&gt;""),"Implementation",IF(AND(J$5&gt;=$E34,J$5&lt;=$F34,$E34&lt;&gt;"",$F34&lt;&gt;""),"","")))</f>
      </x:c>
      <x:c r="K34" s="37">
        <f>IF($B34="","",IF(AND(K$5&gt;=$G34,K$5&lt;=IF($H34="",'Incoming Quality Inspection Overview'!$B$8,$H34),$G34&lt;&gt;""),"Implementation",IF(AND(K$5&gt;=$E34,K$5&lt;=$F34,$E34&lt;&gt;"",$F34&lt;&gt;""),"","")))</f>
      </x:c>
      <x:c r="L34" s="37">
        <f>IF($B34="","",IF(AND(L$5&gt;=$G34,L$5&lt;=IF($H34="",'Incoming Quality Inspection Overview'!$B$8,$H34),$G34&lt;&gt;""),"Implementation",IF(AND(L$5&gt;=$E34,L$5&lt;=$F34,$E34&lt;&gt;"",$F34&lt;&gt;""),"","")))</f>
      </x:c>
      <x:c r="M34" s="37">
        <f>IF($B34="","",IF(AND(M$5&gt;=$G34,M$5&lt;=IF($H34="",'Incoming Quality Inspection Overview'!$B$8,$H34),$G34&lt;&gt;""),"Implementation",IF(AND(M$5&gt;=$E34,M$5&lt;=$F34,$E34&lt;&gt;"",$F34&lt;&gt;""),"","")))</f>
      </x:c>
      <x:c r="N34" s="37">
        <f>IF($B34="","",IF(AND(N$5&gt;=$G34,N$5&lt;=IF($H34="",'Incoming Quality Inspection Overview'!$B$8,$H34),$G34&lt;&gt;""),"Implementation",IF(AND(N$5&gt;=$E34,N$5&lt;=$F34,$E34&lt;&gt;"",$F34&lt;&gt;""),"","")))</f>
      </x:c>
      <x:c r="O34" s="37">
        <f>IF($B34="","",IF(AND(O$5&gt;=$G34,O$5&lt;=IF($H34="",'Incoming Quality Inspection Overview'!$B$8,$H34),$G34&lt;&gt;""),"Implementation",IF(AND(O$5&gt;=$E34,O$5&lt;=$F34,$E34&lt;&gt;"",$F34&lt;&gt;""),"","")))</f>
      </x:c>
      <x:c r="P34" s="37">
        <f>IF($B34="","",IF(AND(P$5&gt;=$G34,P$5&lt;=IF($H34="",'Incoming Quality Inspection Overview'!$B$8,$H34),$G34&lt;&gt;""),"Implementation",IF(AND(P$5&gt;=$E34,P$5&lt;=$F34,$E34&lt;&gt;"",$F34&lt;&gt;""),"","")))</f>
      </x:c>
      <x:c r="Q34" s="33">
        <f>IF('Incoming Quality Inspection Overview'!C32="","",IF('Incoming Quality Inspection Overview'!Q32="","",'Incoming Quality Inspection Overview'!Q32))</f>
      </x:c>
    </x:row>
    <x:row r="35" ht="20" customHeight="1">
      <x:c r="A35" s="32">
        <f>IF('Incoming Quality Inspection Overview'!C33="","",'Incoming Quality Inspection Overview'!A33)</f>
      </x:c>
      <x:c r="B35" s="33">
        <f>IF('Incoming Quality Inspection Overview'!C33="","",'Incoming Quality Inspection Overview'!C33)</f>
      </x:c>
      <x:c r="C35" s="33">
        <f>IF('Incoming Quality Inspection Overview'!C33="","",'Incoming Quality Inspection Overview'!D33)</f>
      </x:c>
      <x:c r="D35" s="34">
        <f>IF('Incoming Quality Inspection Overview'!C33="","",'Incoming Quality Inspection Overview'!E33)</f>
      </x:c>
      <x:c r="E35" s="56">
        <f>IF('Incoming Quality Inspection Overview'!C33="","",'Incoming Quality Inspection Overview'!F33)</f>
      </x:c>
      <x:c r="F35" s="56">
        <f>IF('Incoming Quality Inspection Overview'!C33="","",'Incoming Quality Inspection Overview'!G33)</f>
      </x:c>
      <x:c r="G35" s="56">
        <f>IF('Incoming Quality Inspection Overview'!C33="","",IF('Incoming Quality Inspection Overview'!I33="","",'Incoming Quality Inspection Overview'!I33))</f>
      </x:c>
      <x:c r="H35" s="56">
        <f>IF('Incoming Quality Inspection Overview'!C33="","",IF('Incoming Quality Inspection Overview'!J33="","",'Incoming Quality Inspection Overview'!J33))</f>
      </x:c>
      <x:c r="I35" s="32">
        <f>IF('Incoming Quality Inspection Overview'!C33="","",'Incoming Quality Inspection Overview'!O33)</f>
      </x:c>
      <x:c r="J35" s="37">
        <f>IF($B35="","",IF(AND(J$5&gt;=$G35,J$5&lt;=IF($H35="",'Incoming Quality Inspection Overview'!$B$8,$H35),$G35&lt;&gt;""),"Implementation",IF(AND(J$5&gt;=$E35,J$5&lt;=$F35,$E35&lt;&gt;"",$F35&lt;&gt;""),"","")))</f>
      </x:c>
      <x:c r="K35" s="37">
        <f>IF($B35="","",IF(AND(K$5&gt;=$G35,K$5&lt;=IF($H35="",'Incoming Quality Inspection Overview'!$B$8,$H35),$G35&lt;&gt;""),"Implementation",IF(AND(K$5&gt;=$E35,K$5&lt;=$F35,$E35&lt;&gt;"",$F35&lt;&gt;""),"","")))</f>
      </x:c>
      <x:c r="L35" s="37">
        <f>IF($B35="","",IF(AND(L$5&gt;=$G35,L$5&lt;=IF($H35="",'Incoming Quality Inspection Overview'!$B$8,$H35),$G35&lt;&gt;""),"Implementation",IF(AND(L$5&gt;=$E35,L$5&lt;=$F35,$E35&lt;&gt;"",$F35&lt;&gt;""),"","")))</f>
      </x:c>
      <x:c r="M35" s="37">
        <f>IF($B35="","",IF(AND(M$5&gt;=$G35,M$5&lt;=IF($H35="",'Incoming Quality Inspection Overview'!$B$8,$H35),$G35&lt;&gt;""),"Implementation",IF(AND(M$5&gt;=$E35,M$5&lt;=$F35,$E35&lt;&gt;"",$F35&lt;&gt;""),"","")))</f>
      </x:c>
      <x:c r="N35" s="37">
        <f>IF($B35="","",IF(AND(N$5&gt;=$G35,N$5&lt;=IF($H35="",'Incoming Quality Inspection Overview'!$B$8,$H35),$G35&lt;&gt;""),"Implementation",IF(AND(N$5&gt;=$E35,N$5&lt;=$F35,$E35&lt;&gt;"",$F35&lt;&gt;""),"","")))</f>
      </x:c>
      <x:c r="O35" s="37">
        <f>IF($B35="","",IF(AND(O$5&gt;=$G35,O$5&lt;=IF($H35="",'Incoming Quality Inspection Overview'!$B$8,$H35),$G35&lt;&gt;""),"Implementation",IF(AND(O$5&gt;=$E35,O$5&lt;=$F35,$E35&lt;&gt;"",$F35&lt;&gt;""),"","")))</f>
      </x:c>
      <x:c r="P35" s="37">
        <f>IF($B35="","",IF(AND(P$5&gt;=$G35,P$5&lt;=IF($H35="",'Incoming Quality Inspection Overview'!$B$8,$H35),$G35&lt;&gt;""),"Implementation",IF(AND(P$5&gt;=$E35,P$5&lt;=$F35,$E35&lt;&gt;"",$F35&lt;&gt;""),"","")))</f>
      </x:c>
      <x:c r="Q35" s="33">
        <f>IF('Incoming Quality Inspection Overview'!C33="","",IF('Incoming Quality Inspection Overview'!Q33="","",'Incoming Quality Inspection Overview'!Q33))</f>
      </x:c>
    </x:row>
    <x:row r="36" ht="20" customHeight="1">
      <x:c r="A36" s="32">
        <f>IF('Incoming Quality Inspection Overview'!C34="","",'Incoming Quality Inspection Overview'!A34)</f>
      </x:c>
      <x:c r="B36" s="33">
        <f>IF('Incoming Quality Inspection Overview'!C34="","",'Incoming Quality Inspection Overview'!C34)</f>
      </x:c>
      <x:c r="C36" s="33">
        <f>IF('Incoming Quality Inspection Overview'!C34="","",'Incoming Quality Inspection Overview'!D34)</f>
      </x:c>
      <x:c r="D36" s="34">
        <f>IF('Incoming Quality Inspection Overview'!C34="","",'Incoming Quality Inspection Overview'!E34)</f>
      </x:c>
      <x:c r="E36" s="56">
        <f>IF('Incoming Quality Inspection Overview'!C34="","",'Incoming Quality Inspection Overview'!F34)</f>
      </x:c>
      <x:c r="F36" s="56">
        <f>IF('Incoming Quality Inspection Overview'!C34="","",'Incoming Quality Inspection Overview'!G34)</f>
      </x:c>
      <x:c r="G36" s="56">
        <f>IF('Incoming Quality Inspection Overview'!C34="","",IF('Incoming Quality Inspection Overview'!I34="","",'Incoming Quality Inspection Overview'!I34))</f>
      </x:c>
      <x:c r="H36" s="56">
        <f>IF('Incoming Quality Inspection Overview'!C34="","",IF('Incoming Quality Inspection Overview'!J34="","",'Incoming Quality Inspection Overview'!J34))</f>
      </x:c>
      <x:c r="I36" s="32">
        <f>IF('Incoming Quality Inspection Overview'!C34="","",'Incoming Quality Inspection Overview'!O34)</f>
      </x:c>
      <x:c r="J36" s="37">
        <f>IF($B36="","",IF(AND(J$5&gt;=$G36,J$5&lt;=IF($H36="",'Incoming Quality Inspection Overview'!$B$8,$H36),$G36&lt;&gt;""),"Implementation",IF(AND(J$5&gt;=$E36,J$5&lt;=$F36,$E36&lt;&gt;"",$F36&lt;&gt;""),"","")))</f>
      </x:c>
      <x:c r="K36" s="37">
        <f>IF($B36="","",IF(AND(K$5&gt;=$G36,K$5&lt;=IF($H36="",'Incoming Quality Inspection Overview'!$B$8,$H36),$G36&lt;&gt;""),"Implementation",IF(AND(K$5&gt;=$E36,K$5&lt;=$F36,$E36&lt;&gt;"",$F36&lt;&gt;""),"","")))</f>
      </x:c>
      <x:c r="L36" s="37">
        <f>IF($B36="","",IF(AND(L$5&gt;=$G36,L$5&lt;=IF($H36="",'Incoming Quality Inspection Overview'!$B$8,$H36),$G36&lt;&gt;""),"Implementation",IF(AND(L$5&gt;=$E36,L$5&lt;=$F36,$E36&lt;&gt;"",$F36&lt;&gt;""),"","")))</f>
      </x:c>
      <x:c r="M36" s="37">
        <f>IF($B36="","",IF(AND(M$5&gt;=$G36,M$5&lt;=IF($H36="",'Incoming Quality Inspection Overview'!$B$8,$H36),$G36&lt;&gt;""),"Implementation",IF(AND(M$5&gt;=$E36,M$5&lt;=$F36,$E36&lt;&gt;"",$F36&lt;&gt;""),"","")))</f>
      </x:c>
      <x:c r="N36" s="37">
        <f>IF($B36="","",IF(AND(N$5&gt;=$G36,N$5&lt;=IF($H36="",'Incoming Quality Inspection Overview'!$B$8,$H36),$G36&lt;&gt;""),"Implementation",IF(AND(N$5&gt;=$E36,N$5&lt;=$F36,$E36&lt;&gt;"",$F36&lt;&gt;""),"","")))</f>
      </x:c>
      <x:c r="O36" s="37">
        <f>IF($B36="","",IF(AND(O$5&gt;=$G36,O$5&lt;=IF($H36="",'Incoming Quality Inspection Overview'!$B$8,$H36),$G36&lt;&gt;""),"Implementation",IF(AND(O$5&gt;=$E36,O$5&lt;=$F36,$E36&lt;&gt;"",$F36&lt;&gt;""),"","")))</f>
      </x:c>
      <x:c r="P36" s="37">
        <f>IF($B36="","",IF(AND(P$5&gt;=$G36,P$5&lt;=IF($H36="",'Incoming Quality Inspection Overview'!$B$8,$H36),$G36&lt;&gt;""),"Implementation",IF(AND(P$5&gt;=$E36,P$5&lt;=$F36,$E36&lt;&gt;"",$F36&lt;&gt;""),"","")))</f>
      </x:c>
      <x:c r="Q36" s="33">
        <f>IF('Incoming Quality Inspection Overview'!C34="","",IF('Incoming Quality Inspection Overview'!Q34="","",'Incoming Quality Inspection Overview'!Q34))</f>
      </x:c>
    </x:row>
    <x:row r="37" ht="20" customHeight="1">
      <x:c r="A37" s="32">
        <f>IF('Incoming Quality Inspection Overview'!C35="","",'Incoming Quality Inspection Overview'!A35)</f>
      </x:c>
      <x:c r="B37" s="33">
        <f>IF('Incoming Quality Inspection Overview'!C35="","",'Incoming Quality Inspection Overview'!C35)</f>
      </x:c>
      <x:c r="C37" s="33">
        <f>IF('Incoming Quality Inspection Overview'!C35="","",'Incoming Quality Inspection Overview'!D35)</f>
      </x:c>
      <x:c r="D37" s="34">
        <f>IF('Incoming Quality Inspection Overview'!C35="","",'Incoming Quality Inspection Overview'!E35)</f>
      </x:c>
      <x:c r="E37" s="56">
        <f>IF('Incoming Quality Inspection Overview'!C35="","",'Incoming Quality Inspection Overview'!F35)</f>
      </x:c>
      <x:c r="F37" s="56">
        <f>IF('Incoming Quality Inspection Overview'!C35="","",'Incoming Quality Inspection Overview'!G35)</f>
      </x:c>
      <x:c r="G37" s="56">
        <f>IF('Incoming Quality Inspection Overview'!C35="","",IF('Incoming Quality Inspection Overview'!I35="","",'Incoming Quality Inspection Overview'!I35))</f>
      </x:c>
      <x:c r="H37" s="56">
        <f>IF('Incoming Quality Inspection Overview'!C35="","",IF('Incoming Quality Inspection Overview'!J35="","",'Incoming Quality Inspection Overview'!J35))</f>
      </x:c>
      <x:c r="I37" s="32">
        <f>IF('Incoming Quality Inspection Overview'!C35="","",'Incoming Quality Inspection Overview'!O35)</f>
      </x:c>
      <x:c r="J37" s="37">
        <f>IF($B37="","",IF(AND(J$5&gt;=$G37,J$5&lt;=IF($H37="",'Incoming Quality Inspection Overview'!$B$8,$H37),$G37&lt;&gt;""),"Implementation",IF(AND(J$5&gt;=$E37,J$5&lt;=$F37,$E37&lt;&gt;"",$F37&lt;&gt;""),"","")))</f>
      </x:c>
      <x:c r="K37" s="37">
        <f>IF($B37="","",IF(AND(K$5&gt;=$G37,K$5&lt;=IF($H37="",'Incoming Quality Inspection Overview'!$B$8,$H37),$G37&lt;&gt;""),"Implementation",IF(AND(K$5&gt;=$E37,K$5&lt;=$F37,$E37&lt;&gt;"",$F37&lt;&gt;""),"","")))</f>
      </x:c>
      <x:c r="L37" s="37">
        <f>IF($B37="","",IF(AND(L$5&gt;=$G37,L$5&lt;=IF($H37="",'Incoming Quality Inspection Overview'!$B$8,$H37),$G37&lt;&gt;""),"Implementation",IF(AND(L$5&gt;=$E37,L$5&lt;=$F37,$E37&lt;&gt;"",$F37&lt;&gt;""),"","")))</f>
      </x:c>
      <x:c r="M37" s="37">
        <f>IF($B37="","",IF(AND(M$5&gt;=$G37,M$5&lt;=IF($H37="",'Incoming Quality Inspection Overview'!$B$8,$H37),$G37&lt;&gt;""),"Implementation",IF(AND(M$5&gt;=$E37,M$5&lt;=$F37,$E37&lt;&gt;"",$F37&lt;&gt;""),"","")))</f>
      </x:c>
      <x:c r="N37" s="37">
        <f>IF($B37="","",IF(AND(N$5&gt;=$G37,N$5&lt;=IF($H37="",'Incoming Quality Inspection Overview'!$B$8,$H37),$G37&lt;&gt;""),"Implementation",IF(AND(N$5&gt;=$E37,N$5&lt;=$F37,$E37&lt;&gt;"",$F37&lt;&gt;""),"","")))</f>
      </x:c>
      <x:c r="O37" s="37">
        <f>IF($B37="","",IF(AND(O$5&gt;=$G37,O$5&lt;=IF($H37="",'Incoming Quality Inspection Overview'!$B$8,$H37),$G37&lt;&gt;""),"Implementation",IF(AND(O$5&gt;=$E37,O$5&lt;=$F37,$E37&lt;&gt;"",$F37&lt;&gt;""),"","")))</f>
      </x:c>
      <x:c r="P37" s="37">
        <f>IF($B37="","",IF(AND(P$5&gt;=$G37,P$5&lt;=IF($H37="",'Incoming Quality Inspection Overview'!$B$8,$H37),$G37&lt;&gt;""),"Implementation",IF(AND(P$5&gt;=$E37,P$5&lt;=$F37,$E37&lt;&gt;"",$F37&lt;&gt;""),"","")))</f>
      </x:c>
      <x:c r="Q37" s="33">
        <f>IF('Incoming Quality Inspection Overview'!C35="","",IF('Incoming Quality Inspection Overview'!Q35="","",'Incoming Quality Inspection Overview'!Q35))</f>
      </x:c>
    </x:row>
    <x:row r="40" ht="22" customHeight="1">
      <x:c r="A40" s="38" t="inlineStr">
        <x:is>
          <x:t xml:space="preserve">Weekly Inspection Master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$I8="High"</x:formula>
    </x:cfRule>
    <x:cfRule type="expression" dxfId="1" priority="9">
      <x:formula>$I8="Medium"</x:formula>
    </x:cfRule>
    <x:cfRule type="expression" dxfId="2" priority="10">
      <x:formula>$I8=""</x:formula>
    </x:cfRule>
  </x:conditionalFormatting>
  <x:conditionalFormatting sqref="J8:P37">
    <x:cfRule type="expression" dxfId="8" priority="11">
      <x:formula>J8=""</x:formula>
    </x:cfRule>
    <x:cfRule type="expression" dxfId="9" priority="12">
      <x:formula>J8="Implementation"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Corrective Action and Photo Log</x:t>
        </x:is>
      </x:c>
    </x:row>
    <x:row r="2">
      <x:c r="A2" s="2" t="inlineStr">
        <x:is>
          <x:t xml:space="preserve"/>
        </x:is>
      </x:c>
      <x:c r="B2" s="18" t="str">
        <f>'Incoming Quality Inspection Overview'!B3</f>
        <x:v>Reference project construction</x:v>
      </x:c>
      <x:c r="C2" s="49" t="n"/>
      <x:c r="D2" s="49" t="n"/>
      <x:c r="E2" s="50" t="n"/>
      <x:c r="G2" s="14" t="inlineStr">
        <x:is>
          <x:t xml:space="preserve"/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Date</x:t>
        </x:is>
      </x:c>
      <x:c r="C4" s="19" t="inlineStr">
        <x:is>
          <x:t xml:space="preserve">Time</x:t>
        </x:is>
      </x:c>
      <x:c r="D4" s="19" t="inlineStr">
        <x:is>
          <x:t xml:space="preserve">Category</x:t>
        </x:is>
      </x:c>
      <x:c r="E4" s="19" t="inlineStr">
        <x:is>
          <x:t xml:space="preserve">Content</x:t>
        </x:is>
      </x:c>
      <x:c r="F4" s="19" t="inlineStr">
        <x:is>
          <x:t xml:space="preserve">Related Company</x:t>
        </x:is>
      </x:c>
      <x:c r="G4" s="19" t="inlineStr">
        <x:is>
          <x:t xml:space="preserve">Location</x:t>
        </x:is>
      </x:c>
      <x:c r="H4" s="19" t="inlineStr">
        <x:is>
          <x:t xml:space="preserve">Status</x:t>
        </x:is>
      </x:c>
      <x:c r="I4" s="19" t="inlineStr">
        <x:is>
          <x:t xml:space="preserve"/>
        </x:is>
      </x:c>
    </x:row>
    <x:row r="5" ht="20" customHeight="1">
      <x:c r="A5" s="20">
        <f>IF(B5="","",ROW()-4)</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/>
        </x:is>
      </x:c>
      <x:c r="E5" s="21" t="inlineStr">
        <x:is>
          <x:t xml:space="preserve">Weekly</x:t>
        </x:is>
      </x:c>
      <x:c r="F5" s="21" t="inlineStr">
        <x:is>
          <x:t xml:space="preserve">Partner A</x:t>
        </x:is>
      </x:c>
      <x:c r="G5" s="21" t="inlineStr">
        <x:is>
          <x:t xml:space="preserve">Site</x:t>
        </x:is>
      </x:c>
      <x:c r="H5" s="26" t="inlineStr">
        <x:is>
          <x:t xml:space="preserve">Completed</x:t>
        </x:is>
      </x:c>
      <x:c r="I5" s="21" t="inlineStr">
        <x:is>
          <x:t xml:space="preserve"/>
        </x:is>
      </x:c>
    </x:row>
    <x:row r="6" ht="20" customHeight="1">
      <x:c r="A6" s="20">
        <f>IF(B6="","",ROW()-4)</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/>
        </x:is>
      </x:c>
      <x:c r="E6" s="21" t="inlineStr">
        <x:is>
          <x:t xml:space="preserve">Rebar</x:t>
        </x:is>
      </x:c>
      <x:c r="F6" s="21" t="inlineStr">
        <x:is>
          <x:t xml:space="preserve">Owner Partner A</x:t>
        </x:is>
      </x:c>
      <x:c r="G6" s="21" t="inlineStr">
        <x:is>
          <x:t xml:space="preserve">Site</x:t>
        </x:is>
      </x:c>
      <x:c r="H6" s="26" t="inlineStr">
        <x:is>
          <x:t xml:space="preserve">Completed</x:t>
        </x:is>
      </x:c>
      <x:c r="I6" s="21" t="inlineStr">
        <x:is>
          <x:t xml:space="preserve"/>
        </x:is>
      </x:c>
    </x:row>
    <x:row r="7" ht="20" customHeight="1">
      <x:c r="A7" s="20">
        <f>IF(B7="","",ROW()-4)</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/>
        </x:is>
      </x:c>
      <x:c r="E7" s="21" t="inlineStr">
        <x:is>
          <x:t xml:space="preserve"/>
        </x:is>
      </x:c>
      <x:c r="F7" s="21" t="inlineStr">
        <x:is>
          <x:t xml:space="preserve">Partner A</x:t>
        </x:is>
      </x:c>
      <x:c r="G7" s="21" t="inlineStr">
        <x:is>
          <x:t xml:space="preserve">Site</x:t>
        </x:is>
      </x:c>
      <x:c r="H7" s="26" t="inlineStr">
        <x:is>
          <x:t xml:space="preserve">Completed</x:t>
        </x:is>
      </x:c>
      <x:c r="I7" s="21" t="inlineStr">
        <x:is>
          <x:t xml:space="preserve"/>
        </x:is>
      </x:c>
    </x:row>
    <x:row r="8" ht="20" customHeight="1">
      <x:c r="A8" s="20">
        <f>IF(B8="","",ROW()-4)</f>
        <x:v>4</x:v>
      </x:c>
      <x:c r="B8" s="53" t="n">
        <x:v>46130</x:v>
      </x:c>
      <x:c r="C8" s="58" t="n">
        <x:v>0.625</x:v>
      </x:c>
      <x:c r="D8" s="21" t="inlineStr">
        <x:is>
          <x:t xml:space="preserve"/>
        </x:is>
      </x:c>
      <x:c r="E8" s="21" t="inlineStr">
        <x:is>
          <x:t xml:space="preserve"/>
        </x:is>
      </x:c>
      <x:c r="F8" s="21" t="inlineStr">
        <x:is>
          <x:t xml:space="preserve">Partner A</x:t>
        </x:is>
      </x:c>
      <x:c r="G8" s="21" t="inlineStr">
        <x:is>
          <x:t xml:space="preserve">Site</x:t>
        </x:is>
      </x:c>
      <x:c r="H8" s="26" t="inlineStr">
        <x:is>
          <x:t xml:space="preserve"/>
        </x:is>
      </x:c>
      <x:c r="I8" s="21" t="inlineStr">
        <x:is>
          <x:t xml:space="preserve"/>
        </x:is>
      </x:c>
    </x:row>
    <x:row r="9" ht="20" customHeight="1">
      <x:c r="A9" s="20">
        <f>IF(B9="","",ROW()-4)</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/>
        </x:is>
      </x:c>
      <x:c r="E9" s="21" t="inlineStr">
        <x:is>
          <x:t xml:space="preserve"/>
        </x:is>
      </x:c>
      <x:c r="F9" s="21" t="inlineStr">
        <x:is>
          <x:t xml:space="preserve">Suzuki Sash</x:t>
        </x:is>
      </x:c>
      <x:c r="G9" s="21" t="inlineStr">
        <x:is>
          <x:t xml:space="preserve">External</x:t>
        </x:is>
      </x:c>
      <x:c r="H9" s="26" t="inlineStr">
        <x:is>
          <x:t xml:space="preserve"/>
        </x:is>
      </x:c>
      <x:c r="I9" s="21" t="inlineStr">
        <x:is>
          <x:t xml:space="preserve"/>
        </x:is>
      </x:c>
    </x:row>
    <x:row r="10" ht="20" customHeight="1">
      <x:c r="A10" s="20">
        <f>IF(B10="","",ROW()-4)</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/>
        </x:is>
      </x:c>
      <x:c r="E10" s="21" t="inlineStr">
        <x:is>
          <x:t xml:space="preserve"/>
        </x:is>
      </x:c>
      <x:c r="F10" s="21" t="inlineStr">
        <x:is>
          <x:t xml:space="preserve">Owner</x:t>
        </x:is>
      </x:c>
      <x:c r="G10" s="21" t="inlineStr">
        <x:is>
          <x:t xml:space="preserve">Site</x:t>
        </x:is>
      </x:c>
      <x:c r="H10" s="26" t="inlineStr">
        <x:is>
          <x:t xml:space="preserve"/>
        </x:is>
      </x:c>
      <x:c r="I10" s="21" t="inlineStr">
        <x:is>
          <x:t xml:space="preserve">Completed</x:t>
        </x:is>
      </x:c>
    </x:row>
    <x:row r="11" ht="20" customHeight="1">
      <x:c r="A11" s="20">
        <f>IF(B11="","",ROW()-4)</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f>IF(B12="","",ROW()-4)</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f>IF(B13="","",ROW()-4)</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f>IF(B14="","",ROW()-4)</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f>IF(B15="","",ROW()-4)</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f>IF(B16="","",ROW()-4)</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f>IF(B17="","",ROW()-4)</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f>IF(B18="","",ROW()-4)</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f>IF(B19="","",ROW()-4)</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f>IF(B20="","",ROW()-4)</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f>IF(B21="","",ROW()-4)</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f>IF(B22="","",ROW()-4)</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f>IF(B23="","",ROW()-4)</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f>IF(B24="","",ROW()-4)</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f>IF(B25="","",ROW()-4)</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f>IF(B26="","",ROW()-4)</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f>IF(B27="","",ROW()-4)</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f>IF(B28="","",ROW()-4)</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f>IF(B29="","",ROW()-4)</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/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$H5="Completed"</x:formula>
    </x:cfRule>
    <x:cfRule type="expression" dxfId="1" priority="2">
      <x:formula>$H5=""</x:formula>
    </x:cfRule>
    <x:cfRule type="expression" dxfId="3" priority="3">
      <x:formula>$H5=""</x:formula>
    </x:cfRule>
  </x:conditionalFormatting>
  <x:conditionalFormatting sqref="D5:D29">
    <x:cfRule type="expression" dxfId="10" priority="4">
      <x:formula>$D5=""</x:formula>
    </x:cfRule>
    <x:cfRule type="expression" dxfId="11" priority="5">
      <x:formula>$D5=""</x:formula>
    </x:cfRule>
    <x:cfRule type="expression" dxfId="4" priority="6">
      <x:formula>$D5=""</x:formula>
    </x:cfRule>
  </x:conditionalFormatting>
  <x:dataValidations count="2">
    <x:dataValidation type="list" allowBlank="1" showDropDown="0" showInputMessage="0" showErrorMessage="0" sqref="D5:D29">
      <x:formula1>",,,,,"</x:formula1>
    </x:dataValidation>
    <x:dataValidation type="list" allowBlank="1" showDropDown="0" showInputMessage="0" showErrorMessage="0" sqref="H5:H29">
      <x:formula1>",Completed,"</x:formula1>
    </x:dataValidation>
  </x:dataValidations>
  <x:pageMargins left="0.7" right="0.7" top="0.75" bottom="0.75" header="0.3" footer="0.3"/>
</x:worksheet>
</file>