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මාර්ගෝපදේශය" sheetId="1" r:id="rId1" state="visible"/>
    <sheet name="ප්‍රවාහය" sheetId="2" r:id="rId2" state="visible"/>
    <sheet name="Reference Data" sheetId="3" r:id="rId3" state="visible"/>
    <sheet name="Reference Data"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<sst xmlns="http://schemas.openxmlformats.org/spreadsheetml/2006/main" count="445" uniqueCount="169">
  <si>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</si>
  <si>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</si>
  <si>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</si>
  <si>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</si>
  <si>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</si>
  <si>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</si>
  <si>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</si>
  <si>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</si>
  <si>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</si>
  <si>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</si>
  <si>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</si>
  <si>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</si>
  <si>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</si>
  <si>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</si>
  <si>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</si>
  <si>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ආදාන කොටු</t>
  </si>
  <si>
    <t>Cells for manual input or dropdown selection</t>
  </si>
  <si>
    <t>Formula Cells</t>
  </si>
  <si>
    <t>Formula cells that do not require modification</t>
  </si>
  <si>
    <t>Master / Reference Cells</t>
  </si>
  <si>
    <t>Static reference data and tables</t>
  </si>
  <si>
    <t>සාර්ථක</t>
  </si>
  <si>
    <t>Lot acceptable (defects &lt;= Ac)</t>
  </si>
  <si>
    <t>අසමත්</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</si>
  <si>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</si>
  <si>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</si>
  <si>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</si>
  <si>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</si>
  <si>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</si>
  <si>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</si>
  <si>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</si>
  <si>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</si>
  <si>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</si>
  <si>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</si>
  <si>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</si>
  <si>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</si>
  <si>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</si>
  <si>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</si>
  <si>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</si>
  <si>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</si>
  <si>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</si>
  <si>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ලොට් ID</t>
  </si>
  <si>
    <t>අයිතම නාමය</t>
  </si>
  <si>
    <t>Lot Size</t>
  </si>
  <si>
    <t>AQL Setting</t>
  </si>
  <si>
    <t>Sample Size</t>
  </si>
  <si>
    <t>Defects Found</t>
  </si>
  <si>
    <t>Decision (Pass/Fail)</t>
  </si>
  <si>
    <t>Code Letter</t>
  </si>
  <si>
    <t>Ac</t>
  </si>
  <si>
    <t>තීරණය</t>
  </si>
  <si>
    <t>ගණන</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</si>
  <si>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</si>
  <si>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</si>
  <si>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</si>
  <si>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</si>
  <si>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</si>
  <si>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</si>
  <si>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</si>
  <si>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</si>
  <si>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</si>
  <si>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</si>
  <si>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</si>
  <si>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</si>
  <si>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</si>
  <si>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</si>
  <si>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</si>
  <si>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</si>
  <si>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</si>
  <si>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</si>
  <si>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</si>
  <si>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</si>
  <si>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</si>
  <si>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</si>
  <si>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</si>
  <si>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</si>
  <si>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</si>
  <si>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</si>
  <si>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</si>
  <si>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</si>
  <si>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</si>
  <si>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</si>
  <si>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</si>
  <si>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</si>
  <si>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</si>
  <si>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</si>
  <si>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</si>
  <si>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</si>
  <si>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</si>
  <si>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</si>
  <si>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</si>
  <si>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</si>
  <si>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</si>
  <si>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</si>
  <si>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</si>
  <si>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</si>
  <si>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</si>
  <si>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</si>
  <si>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</si>
  <si>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</si>
  <si>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</si>
  <si>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</si>
  <si>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</si>
  <si>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</si>
  <si>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</si>
  <si>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</si>
  <si>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</si>
  <si>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</si>
  <si>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</si>
  <si>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</si>
  <si>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</si>
  <si>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</si>
  <si>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</si>
  <si>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</si>
  <si>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</si>
  <si>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</si>
  <si>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</si>
  <si>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</si>
  <si>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</si>
  <si>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</si>
  <si>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</si>
  <si>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</si>
  <si>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</si>
  <si>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</si>
  <si>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</si>
  <si>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</si>
  <si>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</si>
  <si>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</si>
  <si>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</si>
  <si>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</si>
  <si>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</si>
  <si>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</si>
  <si>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</si>
  <si>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</si>
  <si>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</si>
  <si>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</si>
  <si>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</si>
  <si>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</si>
  <si>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</si>
  <si>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</si>
  <si>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</si>
  <si>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</si>
  <si>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</si>
  <si>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</si>
  <si>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</si>
  <si>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</si>
  <si>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</si>
  <si>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</si>
  <si>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</si>
  <si>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</si>
  <si>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</si>
  <si>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</si>
  <si>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</si>
  <si>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</si>
  <si>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</si>
  <si>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නම</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</si>
  <si>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</si>
  <si>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</si>
  <si>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</si>
  <si>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</si>
  <si>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</si>
  <si>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</si>
  <si>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</si>
  <si>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</si>
  <si>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</si>
  <si>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</si>
  <si>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</si>
  <si>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සටහන්</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</si>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</sst>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'ප්‍රවාහය'!K9</f>
            </strRef>
          </tx>
          <spPr>
            <a:ln xmlns:a="http://schemas.openxmlformats.org/drawingml/2006/main">
              <a:prstDash val="solid"/>
            </a:ln>
          </spPr>
          <cat>
            <numRef>
              <f>'ප්‍රවාහය'!$J$10:$J$11</f>
            </numRef>
          </cat>
          <val>
            <numRef>
              <f>'ප්‍රවාහය'!$K$10:$K$11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ලොට් ID"/>
    <tableColumn id="2" name="අයිතම නාමය"/>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IFERROR(INDEX('Reference Data'!$B$26:$B$43,MATCH($H10,'Reference Data'!$A$26:$A$43,0)),"")</f>
      </c>
      <c r="F10" s="21" t="n">
        <v>3</v>
      </c>
      <c r="G10" s="10">
        <f>IF($F10="","",IF(NOT(ISNUMBER($I10)),"確認",IF($F10&lt;=$I10,"合格","不合格")))</f>
      </c>
      <c r="H10" s="10">
        <f>IFERROR(INDEX('Reference Data'!$D$5:$J$19,MATCH($C10,'Reference Data'!$A$5:$A$19,1),MATCH("II",'Reference Data'!$D$4:$J$4,0)),"")</f>
      </c>
      <c r="I10" s="23">
        <f>IFERROR(INDEX('Reference Data'!$C$26:$Z$43,MATCH($H10,'Reference Data'!$A$26:$A$43,0),MATCH($D10&amp;"|Ac",'Reference Data'!$C$23:$Z$23,0)),"")</f>
      </c>
      <c r="J10" s="11" t="s">
        <v>21</v>
      </c>
      <c r="K10" s="23">
        <f>COUNTIF($G$10:$G$14,"合格")</f>
      </c>
    </row>
    <row r="11" ht="24" customHeight="true">
      <c r="A11" s="8" t="s">
        <v>55</v>
      </c>
      <c r="B11" s="20" t="s">
        <v>56</v>
      </c>
      <c r="C11" s="21" t="s">
        <v>57</v>
      </c>
      <c r="D11" s="8" t="inlineStr">
        <is>
          <t>4.0</t>
        </is>
      </c>
      <c r="E11" s="22">
        <f>IFERROR(INDEX('Reference Data'!$B$26:$B$43,MATCH($H11,'Reference Data'!$A$26:$A$43,0)),"")</f>
      </c>
      <c r="F11" s="21" t="n">
        <v>17</v>
      </c>
      <c r="G11" s="10">
        <f>IF($F11="","",IF(NOT(ISNUMBER($I11)),"確認",IF($F11&lt;=$I11,"合格","不合格")))</f>
      </c>
      <c r="H11" s="10">
        <f>IFERROR(INDEX('Reference Data'!$D$5:$J$19,MATCH($C11,'Reference Data'!$A$5:$A$19,1),MATCH("II",'Reference Data'!$D$4:$J$4,0)),"")</f>
      </c>
      <c r="I11" s="23">
        <f>IFERROR(INDEX('Reference Data'!$C$26:$Z$43,MATCH($H11,'Reference Data'!$A$26:$A$43,0),MATCH($D11&amp;"|Ac",'Reference Data'!$C$23:$Z$23,0)),"")</f>
      </c>
      <c r="J11" s="11" t="s">
        <v>23</v>
      </c>
      <c r="K11" s="23">
        <f>COUNTIF($G$10:$G$14,"不合格")</f>
      </c>
    </row>
    <row r="12" ht="24" customHeight="true">
      <c r="A12" s="8" t="s">
        <v>58</v>
      </c>
      <c r="B12" s="20" t="s">
        <v>59</v>
      </c>
      <c r="C12" s="21" t="n">
        <v>320</v>
      </c>
      <c r="D12" s="8" t="inlineStr">
        <is>
          <t>1.5</t>
        </is>
      </c>
      <c r="E12" s="22">
        <f>IFERROR(INDEX('Reference Data'!$B$26:$B$43,MATCH($H12,'Reference Data'!$A$26:$A$43,0)),"")</f>
      </c>
      <c r="F12" s="21" t="n">
        <v>1</v>
      </c>
      <c r="G12" s="10">
        <f>IF($F12="","",IF(NOT(ISNUMBER($I12)),"確認",IF($F12&lt;=$I12,"合格","不合格")))</f>
      </c>
      <c r="H12" s="10">
        <f>IFERROR(INDEX('Reference Data'!$D$5:$J$19,MATCH($C12,'Reference Data'!$A$5:$A$19,1),MATCH("II",'Reference Data'!$D$4:$J$4,0)),"")</f>
      </c>
      <c r="I12" s="23">
        <f>IFERROR(INDEX('Reference Data'!$C$26:$Z$43,MATCH($H12,'Reference Data'!$A$26:$A$43,0),MATCH($D12&amp;"|Ac",'Reference Data'!$C$23:$Z$23,0)),"")</f>
      </c>
    </row>
    <row r="13" ht="24" customHeight="true">
      <c r="A13" s="8" t="s">
        <v>60</v>
      </c>
      <c r="B13" s="20" t="s">
        <v>61</v>
      </c>
      <c r="C13" s="21" t="s">
        <v>62</v>
      </c>
      <c r="D13" s="8" t="inlineStr">
        <is>
          <t>1.0</t>
        </is>
      </c>
      <c r="E13" s="22">
        <f>IFERROR(INDEX('Reference Data'!$B$26:$B$43,MATCH($H13,'Reference Data'!$A$26:$A$43,0)),"")</f>
      </c>
      <c r="F13" s="21" t="n">
        <v>4</v>
      </c>
      <c r="G13" s="10">
        <f>IF($F13="","",IF(NOT(ISNUMBER($I13)),"確認",IF($F13&lt;=$I13,"合格","不合格")))</f>
      </c>
      <c r="H13" s="10">
        <f>IFERROR(INDEX('Reference Data'!$D$5:$J$19,MATCH($C13,'Reference Data'!$A$5:$A$19,1),MATCH("II",'Reference Data'!$D$4:$J$4,0)),"")</f>
      </c>
      <c r="I13" s="23">
        <f>IFERROR(INDEX('Reference Data'!$C$26:$Z$43,MATCH($H13,'Reference Data'!$A$26:$A$43,0),MATCH($D13&amp;"|Ac",'Reference Data'!$C$23:$Z$23,0)),"")</f>
      </c>
    </row>
    <row r="14" ht="24" customHeight="true">
      <c r="A14" s="8" t="s">
        <v>63</v>
      </c>
      <c r="B14" s="20" t="s">
        <v>64</v>
      </c>
      <c r="C14" s="21" t="n">
        <v>900</v>
      </c>
      <c r="D14" s="8" t="inlineStr">
        <is>
          <t>6.5</t>
        </is>
      </c>
      <c r="E14" s="22">
        <f>IFERROR(INDEX('Reference Data'!$B$26:$B$43,MATCH($H14,'Reference Data'!$A$26:$A$43,0)),"")</f>
      </c>
      <c r="F14" s="21" t="n">
        <v>8</v>
      </c>
      <c r="G14" s="10">
        <f>IF($F14="","",IF(NOT(ISNUMBER($I14)),"確認",IF($F14&lt;=$I14,"合格","不合格")))</f>
      </c>
      <c r="H14" s="10">
        <f>IFERROR(INDEX('Reference Data'!$D$5:$J$19,MATCH($C14,'Reference Data'!$A$5:$A$19,1),MATCH("II",'Reference Data'!$D$4:$J$4,0)),"")</f>
      </c>
      <c r="I14" s="23">
        <f>IFERROR(INDEX('Reference Data'!$C$26:$Z$43,MATCH($H14,'Reference Data'!$A$26:$A$43,0),MATCH($D14&amp;"|Ac",'Reference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 Data'!$AE$4:$AE$10</formula1>
    </dataValidation>
    <dataValidation sqref="D8" showDropDown="0" showInputMessage="0" showErrorMessage="0" allowBlank="0" type="list">
      <formula1>='Reference Data'!$AD$4:$AD$6</formula1>
    </dataValidation>
    <dataValidation sqref="D9" showDropDown="0" showInputMessage="0" showErrorMessage="0" allowBlank="0" type="list">
      <formula1>='Reference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