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Guia" sheetId="1" r:id="rId1" state="visible"/>
    <sheet name="painel" sheetId="2" r:id="rId2" state="visible"/>
    <sheet name="Dados de referência" sheetId="3" r:id="rId3" state="visible"/>
    <sheet name="Dados de referência" sheetId="4" r:id="rId4" state="visible"/>
  </sheets>
  <calcPr calcId="124519" forceFullCalc="true" fullCalcOnLoad="true"/>
</workbook>
</file>

<file path=xl/sharedStrings.xml><?xml version="1.0" encoding="utf-8"?>
<sst xmlns="http://schemas.openxmlformats.org/spreadsheetml/2006/main" count="445" uniqueCount="167">
  <si>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</si>
  <si>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</si>
  <si>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</si>
  <si>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</si>
  <si>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</si>
  <si>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</si>
  <si>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</si>
  <si>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</si>
  <si>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</si>
  <si>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</si>
  <si>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</si>
  <si>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</si>
  <si>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</si>
  <si>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</si>
  <si>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</si>
  <si>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Células de entrada</t>
  </si>
  <si>
    <t>Cells for manual input or dropdown selection</t>
  </si>
  <si>
    <t>Formula Cells</t>
  </si>
  <si>
    <t>Formula cells that do not require modification</t>
  </si>
  <si>
    <t>Master / Reference Cells</t>
  </si>
  <si>
    <t>Static reference data and tables</t>
  </si>
  <si>
    <t>Informação operacional</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</si>
  <si>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</si>
  <si>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</si>
  <si>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</si>
  <si>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</si>
  <si>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</si>
  <si>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</si>
  <si>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</si>
  <si>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</si>
  <si>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</si>
  <si>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</si>
  <si>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</si>
  <si>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</si>
  <si>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</si>
  <si>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</si>
  <si>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</si>
  <si>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</si>
  <si>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</si>
  <si>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</si>
  <si>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ID do lote</t>
  </si>
  <si>
    <t>Item Name</t>
  </si>
  <si>
    <t>Lot Size</t>
  </si>
  <si>
    <t>AQL Setting</t>
  </si>
  <si>
    <t>Sample Size</t>
  </si>
  <si>
    <t>Defects Found</t>
  </si>
  <si>
    <t>Decision (Pass/Fail)</t>
  </si>
  <si>
    <t>Code Letter</t>
  </si>
  <si>
    <t>Ac</t>
  </si>
  <si>
    <t>contagem</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</si>
  <si>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</si>
  <si>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</si>
  <si>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</si>
  <si>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</si>
  <si>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</si>
  <si>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</si>
  <si>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</si>
  <si>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</si>
  <si>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</si>
  <si>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</si>
  <si>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</si>
  <si>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</si>
  <si>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</si>
  <si>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</si>
  <si>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</si>
  <si>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</si>
  <si>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</si>
  <si>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</si>
  <si>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</si>
  <si>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</si>
  <si>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</si>
  <si>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</si>
  <si>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</si>
  <si>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</si>
  <si>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</si>
  <si>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</si>
  <si>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</si>
  <si>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</si>
  <si>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</si>
  <si>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</si>
  <si>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</si>
  <si>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</si>
  <si>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</si>
  <si>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</si>
  <si>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</si>
  <si>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</si>
  <si>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</si>
  <si>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</si>
  <si>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</si>
  <si>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</si>
  <si>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</si>
  <si>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</si>
  <si>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</si>
  <si>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</si>
  <si>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</si>
  <si>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</si>
  <si>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</si>
  <si>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</si>
  <si>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</si>
  <si>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</si>
  <si>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</si>
  <si>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</si>
  <si>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</si>
  <si>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</si>
  <si>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</si>
  <si>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</si>
  <si>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</si>
  <si>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</si>
  <si>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</si>
  <si>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</si>
  <si>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</si>
  <si>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</si>
  <si>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</si>
  <si>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</si>
  <si>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</si>
  <si>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</si>
  <si>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</si>
  <si>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</si>
  <si>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</si>
  <si>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</si>
  <si>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</si>
  <si>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</si>
  <si>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</si>
  <si>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</si>
  <si>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</si>
  <si>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</si>
  <si>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</si>
  <si>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</si>
  <si>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</si>
  <si>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</si>
  <si>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</si>
  <si>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</si>
  <si>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</si>
  <si>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</si>
  <si>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</si>
  <si>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</si>
  <si>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</si>
  <si>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</si>
  <si>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</si>
  <si>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</si>
  <si>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</si>
  <si>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</si>
  <si>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</si>
  <si>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</si>
  <si>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</si>
  <si>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</si>
  <si>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</si>
  <si>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</si>
  <si>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</si>
  <si>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</si>
  <si>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</si>
  <si>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</si>
  <si>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</si>
  <si>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campo</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</si>
  <si>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</si>
  <si>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</si>
  <si>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</si>
  <si>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</si>
  <si>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</si>
  <si>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</si>
  <si>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</si>
  <si>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</si>
  <si>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</si>
  <si>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</si>
  <si>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</si>
  <si>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Notas</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</si>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</sst>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'painel'!K9</f>
            </strRef>
          </tx>
          <spPr>
            <a:ln xmlns:a="http://schemas.openxmlformats.org/drawingml/2006/main">
              <a:prstDash val="solid"/>
            </a:ln>
          </spPr>
          <cat>
            <numRef>
              <f>'painel'!$J$10:$J$11</f>
            </numRef>
          </cat>
          <val>
            <numRef>
              <f>'painel'!$K$10:$K$11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 do lote"/>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21</v>
      </c>
      <c r="C20" s="13" t="inlineStr">
        <is>
          <t xml:space="preserve"> </t>
        </is>
      </c>
      <c r="D20" s="9" t="s">
        <v>23</v>
      </c>
    </row>
    <row r="21" ht="24" customHeight="true">
      <c r="B21" s="7" t="s">
        <v>24</v>
      </c>
      <c r="C21" s="14" t="inlineStr">
        <is>
          <t xml:space="preserve"> </t>
        </is>
      </c>
      <c r="D21" s="9" t="s">
        <v>25</v>
      </c>
    </row>
    <row r="22"/>
    <row r="23"/>
    <row r="24" ht="26" customHeight="true">
      <c r="B24" s="3" t="s">
        <v>26</v>
      </c>
    </row>
    <row r="25" ht="34" customHeight="true">
      <c r="B25" s="4" t="s">
        <v>27</v>
      </c>
    </row>
    <row r="26" ht="34" customHeight="true">
      <c r="B26" s="4" t="s">
        <v>28</v>
      </c>
    </row>
    <row r="27" ht="34" customHeight="true">
      <c r="B27" s="4" t="s">
        <v>29</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30</v>
      </c>
    </row>
    <row r="2" ht="34" customHeight="true">
      <c r="A2" s="2" t="s">
        <v>31</v>
      </c>
    </row>
    <row r="3" ht="24" customHeight="true">
      <c r="A3" s="5" t="s">
        <v>32</v>
      </c>
      <c r="B3" s="15" t="n"/>
      <c r="C3" s="15" t="n"/>
      <c r="D3" s="5" t="s">
        <v>0</v>
      </c>
      <c r="E3" s="15" t="n"/>
      <c r="F3" s="15" t="n"/>
      <c r="G3" s="5" t="s">
        <v>33</v>
      </c>
      <c r="H3" s="15" t="n"/>
      <c r="I3" s="15" t="n"/>
      <c r="J3" s="5" t="s">
        <v>34</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35</v>
      </c>
      <c r="B5" s="15" t="n"/>
      <c r="C5" s="15" t="n"/>
      <c r="D5" s="18" t="s">
        <v>36</v>
      </c>
      <c r="E5" s="15" t="n"/>
      <c r="F5" s="15" t="n"/>
      <c r="G5" s="18" t="s">
        <v>37</v>
      </c>
      <c r="H5" s="15" t="n"/>
      <c r="I5" s="15" t="n"/>
      <c r="J5" s="18" t="s">
        <v>38</v>
      </c>
      <c r="K5" s="15" t="n"/>
      <c r="L5" s="15" t="n"/>
    </row>
    <row r="6"/>
    <row r="7"/>
    <row r="8" ht="26" customHeight="true">
      <c r="A8" s="3" t="s">
        <v>39</v>
      </c>
    </row>
    <row r="9" ht="24" customHeight="true">
      <c r="A9" s="19" t="s">
        <v>40</v>
      </c>
      <c r="B9" s="19" t="s">
        <v>41</v>
      </c>
      <c r="C9" s="19" t="s">
        <v>42</v>
      </c>
      <c r="D9" s="19" t="s">
        <v>43</v>
      </c>
      <c r="E9" s="19" t="s">
        <v>44</v>
      </c>
      <c r="F9" s="19" t="s">
        <v>45</v>
      </c>
      <c r="G9" s="19" t="s">
        <v>46</v>
      </c>
      <c r="H9" s="19" t="s">
        <v>47</v>
      </c>
      <c r="I9" s="19" t="s">
        <v>48</v>
      </c>
      <c r="J9" s="19" t="s">
        <v>21</v>
      </c>
      <c r="K9" s="19" t="s">
        <v>49</v>
      </c>
    </row>
    <row r="10" ht="24" customHeight="true">
      <c r="A10" s="8" t="s">
        <v>50</v>
      </c>
      <c r="B10" s="20" t="s">
        <v>51</v>
      </c>
      <c r="C10" s="21" t="s">
        <v>52</v>
      </c>
      <c r="D10" s="8" t="inlineStr">
        <is>
          <t>2.5</t>
        </is>
      </c>
      <c r="E10" s="22">
        <f>IFERROR(INDEX('Dados de referência'!$B$26:$B$43,MATCH($H10,'Dados de referência'!$A$26:$A$43,0)),"")</f>
      </c>
      <c r="F10" s="21" t="n">
        <v>3</v>
      </c>
      <c r="G10" s="10">
        <f>IF($F10="","",IF(NOT(ISNUMBER($I10)),"確認",IF($F10&lt;=$I10,"合格","不合格")))</f>
      </c>
      <c r="H10" s="10">
        <f>IFERROR(INDEX('Dados de referência'!$D$5:$J$19,MATCH($C10,'Dados de referência'!$A$5:$A$19,1),MATCH("II",'Dados de referência'!$D$4:$J$4,0)),"")</f>
      </c>
      <c r="I10" s="23">
        <f>IFERROR(INDEX('Dados de referência'!$C$26:$Z$43,MATCH($H10,'Dados de referência'!$A$26:$A$43,0),MATCH($D10&amp;"|Ac",'Dados de referência'!$C$23:$Z$23,0)),"")</f>
      </c>
      <c r="J10" s="11" t="s">
        <v>21</v>
      </c>
      <c r="K10" s="23">
        <f>COUNTIF($G$10:$G$14,"合格")</f>
      </c>
    </row>
    <row r="11" ht="24" customHeight="true">
      <c r="A11" s="8" t="s">
        <v>53</v>
      </c>
      <c r="B11" s="20" t="s">
        <v>54</v>
      </c>
      <c r="C11" s="21" t="s">
        <v>55</v>
      </c>
      <c r="D11" s="8" t="inlineStr">
        <is>
          <t>4.0</t>
        </is>
      </c>
      <c r="E11" s="22">
        <f>IFERROR(INDEX('Dados de referência'!$B$26:$B$43,MATCH($H11,'Dados de referência'!$A$26:$A$43,0)),"")</f>
      </c>
      <c r="F11" s="21" t="n">
        <v>17</v>
      </c>
      <c r="G11" s="10">
        <f>IF($F11="","",IF(NOT(ISNUMBER($I11)),"確認",IF($F11&lt;=$I11,"合格","不合格")))</f>
      </c>
      <c r="H11" s="10">
        <f>IFERROR(INDEX('Dados de referência'!$D$5:$J$19,MATCH($C11,'Dados de referência'!$A$5:$A$19,1),MATCH("II",'Dados de referência'!$D$4:$J$4,0)),"")</f>
      </c>
      <c r="I11" s="23">
        <f>IFERROR(INDEX('Dados de referência'!$C$26:$Z$43,MATCH($H11,'Dados de referência'!$A$26:$A$43,0),MATCH($D11&amp;"|Ac",'Dados de referência'!$C$23:$Z$23,0)),"")</f>
      </c>
      <c r="J11" s="11" t="s">
        <v>21</v>
      </c>
      <c r="K11" s="23">
        <f>COUNTIF($G$10:$G$14,"不合格")</f>
      </c>
    </row>
    <row r="12" ht="24" customHeight="true">
      <c r="A12" s="8" t="s">
        <v>56</v>
      </c>
      <c r="B12" s="20" t="s">
        <v>57</v>
      </c>
      <c r="C12" s="21" t="n">
        <v>320</v>
      </c>
      <c r="D12" s="8" t="inlineStr">
        <is>
          <t>1.5</t>
        </is>
      </c>
      <c r="E12" s="22">
        <f>IFERROR(INDEX('Dados de referência'!$B$26:$B$43,MATCH($H12,'Dados de referência'!$A$26:$A$43,0)),"")</f>
      </c>
      <c r="F12" s="21" t="n">
        <v>1</v>
      </c>
      <c r="G12" s="10">
        <f>IF($F12="","",IF(NOT(ISNUMBER($I12)),"確認",IF($F12&lt;=$I12,"合格","不合格")))</f>
      </c>
      <c r="H12" s="10">
        <f>IFERROR(INDEX('Dados de referência'!$D$5:$J$19,MATCH($C12,'Dados de referência'!$A$5:$A$19,1),MATCH("II",'Dados de referência'!$D$4:$J$4,0)),"")</f>
      </c>
      <c r="I12" s="23">
        <f>IFERROR(INDEX('Dados de referência'!$C$26:$Z$43,MATCH($H12,'Dados de referência'!$A$26:$A$43,0),MATCH($D12&amp;"|Ac",'Dados de referência'!$C$23:$Z$23,0)),"")</f>
      </c>
    </row>
    <row r="13" ht="24" customHeight="true">
      <c r="A13" s="8" t="s">
        <v>58</v>
      </c>
      <c r="B13" s="20" t="s">
        <v>59</v>
      </c>
      <c r="C13" s="21" t="s">
        <v>60</v>
      </c>
      <c r="D13" s="8" t="inlineStr">
        <is>
          <t>1.0</t>
        </is>
      </c>
      <c r="E13" s="22">
        <f>IFERROR(INDEX('Dados de referência'!$B$26:$B$43,MATCH($H13,'Dados de referência'!$A$26:$A$43,0)),"")</f>
      </c>
      <c r="F13" s="21" t="n">
        <v>4</v>
      </c>
      <c r="G13" s="10">
        <f>IF($F13="","",IF(NOT(ISNUMBER($I13)),"確認",IF($F13&lt;=$I13,"合格","不合格")))</f>
      </c>
      <c r="H13" s="10">
        <f>IFERROR(INDEX('Dados de referência'!$D$5:$J$19,MATCH($C13,'Dados de referência'!$A$5:$A$19,1),MATCH("II",'Dados de referência'!$D$4:$J$4,0)),"")</f>
      </c>
      <c r="I13" s="23">
        <f>IFERROR(INDEX('Dados de referência'!$C$26:$Z$43,MATCH($H13,'Dados de referência'!$A$26:$A$43,0),MATCH($D13&amp;"|Ac",'Dados de referência'!$C$23:$Z$23,0)),"")</f>
      </c>
    </row>
    <row r="14" ht="24" customHeight="true">
      <c r="A14" s="8" t="s">
        <v>61</v>
      </c>
      <c r="B14" s="20" t="s">
        <v>62</v>
      </c>
      <c r="C14" s="21" t="n">
        <v>900</v>
      </c>
      <c r="D14" s="8" t="inlineStr">
        <is>
          <t>6.5</t>
        </is>
      </c>
      <c r="E14" s="22">
        <f>IFERROR(INDEX('Dados de referência'!$B$26:$B$43,MATCH($H14,'Dados de referência'!$A$26:$A$43,0)),"")</f>
      </c>
      <c r="F14" s="21" t="n">
        <v>8</v>
      </c>
      <c r="G14" s="10">
        <f>IF($F14="","",IF(NOT(ISNUMBER($I14)),"確認",IF($F14&lt;=$I14,"合格","不合格")))</f>
      </c>
      <c r="H14" s="10">
        <f>IFERROR(INDEX('Dados de referência'!$D$5:$J$19,MATCH($C14,'Dados de referência'!$A$5:$A$19,1),MATCH("II",'Dados de referência'!$D$4:$J$4,0)),"")</f>
      </c>
      <c r="I14" s="23">
        <f>IFERROR(INDEX('Dados de referência'!$C$26:$Z$43,MATCH($H14,'Dados de referência'!$A$26:$A$43,0),MATCH($D14&amp;"|Ac",'Dados de referência'!$C$23:$Z$23,0)),"")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='Dados de referência'!$AC$4:$AC$15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='Dados de referência'!$AE$4:$AE$10</formula1>
    </dataValidation>
    <dataValidation sqref="D8" showDropDown="0" showInputMessage="0" showErrorMessage="0" allowBlank="0" type="list">
      <formula1>='Dados de referência'!$AD$4:$AD$6</formula1>
    </dataValidation>
    <dataValidation sqref="D9" showDropDown="0" showInputMessage="0" showErrorMessage="0" allowBlank="0" type="list">
      <formula1>='Dados de referência'!$AC$4:$AC$15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63</v>
      </c>
    </row>
    <row r="2" ht="34" customHeight="true">
      <c r="A2" s="2" t="s">
        <v>64</v>
      </c>
    </row>
    <row r="3" ht="26" customHeight="true">
      <c r="A3" s="3" t="s">
        <v>82</v>
      </c>
      <c r="AC3" s="19" t="s">
        <v>83</v>
      </c>
      <c r="AD3" s="19" t="s">
        <v>84</v>
      </c>
      <c r="AE3" s="19" t="s">
        <v>85</v>
      </c>
    </row>
    <row r="4">
      <c r="A4" s="19" t="s">
        <v>86</v>
      </c>
      <c r="B4" s="19" t="s">
        <v>65</v>
      </c>
      <c r="C4" s="19" t="s">
        <v>87</v>
      </c>
      <c r="D4" s="19" t="s">
        <v>88</v>
      </c>
      <c r="E4" s="19" t="s">
        <v>89</v>
      </c>
      <c r="F4" s="19" t="s">
        <v>66</v>
      </c>
      <c r="G4" s="19" t="s">
        <v>90</v>
      </c>
      <c r="H4" s="19" t="s">
        <v>91</v>
      </c>
      <c r="I4" s="19" t="s">
        <v>92</v>
      </c>
      <c r="J4" s="19" t="s">
        <v>93</v>
      </c>
      <c r="AC4" s="10" t="inlineStr">
        <is>
          <t>0.065</t>
        </is>
      </c>
      <c r="AD4" s="10" t="s">
        <v>94</v>
      </c>
      <c r="AE4" s="10" t="s">
        <v>91</v>
      </c>
    </row>
    <row r="5">
      <c r="A5" s="35" t="n">
        <v>2</v>
      </c>
      <c r="B5" s="35" t="n">
        <v>8</v>
      </c>
      <c r="C5" s="36" t="s">
        <v>95</v>
      </c>
      <c r="D5" s="37" t="s">
        <v>67</v>
      </c>
      <c r="E5" s="37" t="s">
        <v>67</v>
      </c>
      <c r="F5" s="37" t="s">
        <v>67</v>
      </c>
      <c r="G5" s="37" t="s">
        <v>67</v>
      </c>
      <c r="H5" s="37" t="s">
        <v>67</v>
      </c>
      <c r="I5" s="37" t="s">
        <v>67</v>
      </c>
      <c r="J5" s="37" t="s">
        <v>69</v>
      </c>
      <c r="AC5" s="10" t="inlineStr">
        <is>
          <t>0.10</t>
        </is>
      </c>
      <c r="AD5" s="10" t="s">
        <v>96</v>
      </c>
      <c r="AE5" s="10" t="s">
        <v>92</v>
      </c>
    </row>
    <row r="6">
      <c r="A6" s="35" t="n">
        <v>9</v>
      </c>
      <c r="B6" s="35" t="s">
        <v>42</v>
      </c>
      <c r="C6" s="36" t="s">
        <v>97</v>
      </c>
      <c r="D6" s="37" t="s">
        <v>67</v>
      </c>
      <c r="E6" s="37" t="s">
        <v>67</v>
      </c>
      <c r="F6" s="37" t="s">
        <v>67</v>
      </c>
      <c r="G6" s="37" t="s">
        <v>67</v>
      </c>
      <c r="H6" s="37" t="s">
        <v>67</v>
      </c>
      <c r="I6" s="37" t="s">
        <v>69</v>
      </c>
      <c r="J6" s="37" t="s">
        <v>72</v>
      </c>
      <c r="AC6" s="10" t="inlineStr">
        <is>
          <t>0.15</t>
        </is>
      </c>
      <c r="AD6" s="10" t="s">
        <v>98</v>
      </c>
      <c r="AE6" s="10" t="s">
        <v>93</v>
      </c>
    </row>
    <row r="7">
      <c r="A7" s="35" t="n">
        <v>16</v>
      </c>
      <c r="B7" s="35" t="s">
        <v>68</v>
      </c>
      <c r="C7" s="36" t="s">
        <v>99</v>
      </c>
      <c r="D7" s="37" t="s">
        <v>67</v>
      </c>
      <c r="E7" s="37" t="s">
        <v>67</v>
      </c>
      <c r="F7" s="37" t="s">
        <v>69</v>
      </c>
      <c r="G7" s="37" t="s">
        <v>69</v>
      </c>
      <c r="H7" s="37" t="s">
        <v>69</v>
      </c>
      <c r="I7" s="37" t="s">
        <v>72</v>
      </c>
      <c r="J7" s="37" t="s">
        <v>100</v>
      </c>
      <c r="AC7" s="10" t="inlineStr">
        <is>
          <t>0.25</t>
        </is>
      </c>
      <c r="AE7" s="10" t="s">
        <v>88</v>
      </c>
    </row>
    <row r="8">
      <c r="A8" s="35" t="n">
        <v>26</v>
      </c>
      <c r="B8" s="35" t="s">
        <v>70</v>
      </c>
      <c r="C8" s="36" t="s">
        <v>101</v>
      </c>
      <c r="D8" s="37" t="s">
        <v>67</v>
      </c>
      <c r="E8" s="37" t="s">
        <v>69</v>
      </c>
      <c r="F8" s="37" t="s">
        <v>69</v>
      </c>
      <c r="G8" s="37" t="s">
        <v>72</v>
      </c>
      <c r="H8" s="37" t="s">
        <v>72</v>
      </c>
      <c r="I8" s="37" t="s">
        <v>100</v>
      </c>
      <c r="J8" s="37" t="s">
        <v>102</v>
      </c>
      <c r="AC8" s="10" t="inlineStr">
        <is>
          <t>0.40</t>
        </is>
      </c>
      <c r="AE8" s="10" t="s">
        <v>89</v>
      </c>
    </row>
    <row r="9">
      <c r="A9" s="35" t="n">
        <v>51</v>
      </c>
      <c r="B9" s="35" t="s">
        <v>71</v>
      </c>
      <c r="C9" s="36" t="s">
        <v>103</v>
      </c>
      <c r="D9" s="37" t="s">
        <v>69</v>
      </c>
      <c r="E9" s="37" t="s">
        <v>69</v>
      </c>
      <c r="F9" s="37" t="s">
        <v>72</v>
      </c>
      <c r="G9" s="37" t="s">
        <v>72</v>
      </c>
      <c r="H9" s="37" t="s">
        <v>72</v>
      </c>
      <c r="I9" s="37" t="s">
        <v>102</v>
      </c>
      <c r="J9" s="37" t="s">
        <v>104</v>
      </c>
      <c r="AC9" s="10" t="inlineStr">
        <is>
          <t>0.65</t>
        </is>
      </c>
      <c r="AE9" s="10" t="s">
        <v>66</v>
      </c>
    </row>
    <row r="10">
      <c r="A10" s="35" t="n">
        <v>91</v>
      </c>
      <c r="B10" s="35" t="n">
        <v>150</v>
      </c>
      <c r="C10" s="36" t="s">
        <v>105</v>
      </c>
      <c r="D10" s="37" t="s">
        <v>69</v>
      </c>
      <c r="E10" s="37" t="s">
        <v>69</v>
      </c>
      <c r="F10" s="37" t="s">
        <v>72</v>
      </c>
      <c r="G10" s="37" t="s">
        <v>100</v>
      </c>
      <c r="H10" s="37" t="s">
        <v>100</v>
      </c>
      <c r="I10" s="37" t="s">
        <v>104</v>
      </c>
      <c r="J10" s="37" t="s">
        <v>79</v>
      </c>
      <c r="AC10" s="10" t="inlineStr">
        <is>
          <t>1.0</t>
        </is>
      </c>
      <c r="AE10" s="10" t="s">
        <v>90</v>
      </c>
    </row>
    <row r="11">
      <c r="A11" s="35" t="n">
        <v>151</v>
      </c>
      <c r="B11" s="35" t="s">
        <v>73</v>
      </c>
      <c r="C11" s="36" t="s">
        <v>106</v>
      </c>
      <c r="D11" s="37" t="s">
        <v>69</v>
      </c>
      <c r="E11" s="37" t="s">
        <v>72</v>
      </c>
      <c r="F11" s="37" t="s">
        <v>100</v>
      </c>
      <c r="G11" s="37" t="s">
        <v>102</v>
      </c>
      <c r="H11" s="37" t="s">
        <v>102</v>
      </c>
      <c r="I11" s="37" t="s">
        <v>79</v>
      </c>
      <c r="J11" s="37" t="s">
        <v>80</v>
      </c>
      <c r="AC11" s="10" t="inlineStr">
        <is>
          <t>1.5</t>
        </is>
      </c>
    </row>
    <row r="12">
      <c r="A12" s="35" t="n">
        <v>281</v>
      </c>
      <c r="B12" s="35" t="s">
        <v>74</v>
      </c>
      <c r="C12" s="36" t="s">
        <v>107</v>
      </c>
      <c r="D12" s="37" t="s">
        <v>69</v>
      </c>
      <c r="E12" s="37" t="s">
        <v>72</v>
      </c>
      <c r="F12" s="37" t="s">
        <v>100</v>
      </c>
      <c r="G12" s="37" t="s">
        <v>102</v>
      </c>
      <c r="H12" s="37" t="s">
        <v>104</v>
      </c>
      <c r="I12" s="37" t="s">
        <v>80</v>
      </c>
      <c r="J12" s="37" t="s">
        <v>108</v>
      </c>
      <c r="AC12" s="10" t="inlineStr">
        <is>
          <t>2.5</t>
        </is>
      </c>
    </row>
    <row r="13">
      <c r="A13" s="35" t="n">
        <v>501</v>
      </c>
      <c r="B13" s="35" t="s">
        <v>44</v>
      </c>
      <c r="C13" s="36" t="s">
        <v>109</v>
      </c>
      <c r="D13" s="37" t="s">
        <v>72</v>
      </c>
      <c r="E13" s="37" t="s">
        <v>72</v>
      </c>
      <c r="F13" s="37" t="s">
        <v>102</v>
      </c>
      <c r="G13" s="37" t="s">
        <v>104</v>
      </c>
      <c r="H13" s="37" t="s">
        <v>79</v>
      </c>
      <c r="I13" s="37" t="s">
        <v>108</v>
      </c>
      <c r="J13" s="37" t="s">
        <v>110</v>
      </c>
      <c r="AC13" s="10" t="inlineStr">
        <is>
          <t>4.0</t>
        </is>
      </c>
    </row>
    <row r="14">
      <c r="A14" s="35" t="n">
        <v>1201</v>
      </c>
      <c r="B14" s="35" t="s">
        <v>75</v>
      </c>
      <c r="C14" s="36" t="s">
        <v>111</v>
      </c>
      <c r="D14" s="37" t="s">
        <v>72</v>
      </c>
      <c r="E14" s="37" t="s">
        <v>100</v>
      </c>
      <c r="F14" s="37" t="s">
        <v>102</v>
      </c>
      <c r="G14" s="37" t="s">
        <v>79</v>
      </c>
      <c r="H14" s="37" t="s">
        <v>80</v>
      </c>
      <c r="I14" s="37" t="s">
        <v>110</v>
      </c>
      <c r="J14" s="37" t="s">
        <v>112</v>
      </c>
      <c r="AC14" s="10" t="inlineStr">
        <is>
          <t>6.5</t>
        </is>
      </c>
    </row>
    <row r="15">
      <c r="A15" s="35" t="n">
        <v>3201</v>
      </c>
      <c r="B15" s="35" t="s">
        <v>76</v>
      </c>
      <c r="C15" s="36" t="s">
        <v>113</v>
      </c>
      <c r="D15" s="37" t="s">
        <v>72</v>
      </c>
      <c r="E15" s="37" t="s">
        <v>100</v>
      </c>
      <c r="F15" s="37" t="s">
        <v>104</v>
      </c>
      <c r="G15" s="37" t="s">
        <v>79</v>
      </c>
      <c r="H15" s="37" t="s">
        <v>108</v>
      </c>
      <c r="I15" s="37" t="s">
        <v>112</v>
      </c>
      <c r="J15" s="37" t="s">
        <v>114</v>
      </c>
      <c r="AC15" s="10" t="inlineStr">
        <is>
          <t>10.0</t>
        </is>
      </c>
    </row>
    <row r="16">
      <c r="A16" s="35" t="n">
        <v>10001</v>
      </c>
      <c r="B16" s="35" t="n">
        <v>35000</v>
      </c>
      <c r="C16" s="36" t="s">
        <v>115</v>
      </c>
      <c r="D16" s="37" t="s">
        <v>72</v>
      </c>
      <c r="E16" s="37" t="s">
        <v>100</v>
      </c>
      <c r="F16" s="37" t="s">
        <v>104</v>
      </c>
      <c r="G16" s="37" t="s">
        <v>80</v>
      </c>
      <c r="H16" s="37" t="s">
        <v>110</v>
      </c>
      <c r="I16" s="37" t="s">
        <v>114</v>
      </c>
      <c r="J16" s="37" t="s">
        <v>116</v>
      </c>
    </row>
    <row r="17">
      <c r="A17" s="35" t="n">
        <v>35001</v>
      </c>
      <c r="B17" s="35" t="s">
        <v>77</v>
      </c>
      <c r="C17" s="36" t="s">
        <v>117</v>
      </c>
      <c r="D17" s="37" t="s">
        <v>100</v>
      </c>
      <c r="E17" s="37" t="s">
        <v>102</v>
      </c>
      <c r="F17" s="37" t="s">
        <v>79</v>
      </c>
      <c r="G17" s="37" t="s">
        <v>108</v>
      </c>
      <c r="H17" s="37" t="s">
        <v>112</v>
      </c>
      <c r="I17" s="37" t="s">
        <v>116</v>
      </c>
      <c r="J17" s="37" t="s">
        <v>118</v>
      </c>
    </row>
    <row r="18">
      <c r="A18" s="35" t="n">
        <v>150001</v>
      </c>
      <c r="B18" s="35" t="s">
        <v>78</v>
      </c>
      <c r="C18" s="36" t="s">
        <v>119</v>
      </c>
      <c r="D18" s="37" t="s">
        <v>100</v>
      </c>
      <c r="E18" s="37" t="s">
        <v>102</v>
      </c>
      <c r="F18" s="37" t="s">
        <v>79</v>
      </c>
      <c r="G18" s="37" t="s">
        <v>108</v>
      </c>
      <c r="H18" s="37" t="s">
        <v>114</v>
      </c>
      <c r="I18" s="37" t="s">
        <v>118</v>
      </c>
      <c r="J18" s="37" t="s">
        <v>120</v>
      </c>
    </row>
    <row r="19">
      <c r="A19" s="35" t="n">
        <v>500001</v>
      </c>
      <c r="B19" s="35" t="s">
        <v>21</v>
      </c>
      <c r="C19" s="36" t="s">
        <v>121</v>
      </c>
      <c r="D19" s="37" t="s">
        <v>100</v>
      </c>
      <c r="E19" s="37" t="s">
        <v>102</v>
      </c>
      <c r="F19" s="37" t="s">
        <v>80</v>
      </c>
      <c r="G19" s="37" t="s">
        <v>110</v>
      </c>
      <c r="H19" s="37" t="s">
        <v>116</v>
      </c>
      <c r="I19" s="37" t="s">
        <v>120</v>
      </c>
      <c r="J19" s="37" t="s">
        <v>122</v>
      </c>
    </row>
    <row r="20">
      <c r="B20" t="s">
        <v>81</v>
      </c>
    </row>
    <row r="21" ht="26" customHeight="true">
      <c r="A21" s="3" t="s">
        <v>123</v>
      </c>
    </row>
    <row r="22" ht="24" customHeight="true">
      <c r="A22" s="38" t="s">
        <v>124</v>
      </c>
    </row>
    <row r="23" hidden="true">
      <c r="C23" t="s">
        <v>125</v>
      </c>
      <c r="D23" t="s">
        <v>126</v>
      </c>
      <c r="E23" t="s">
        <v>127</v>
      </c>
      <c r="F23" t="s">
        <v>128</v>
      </c>
      <c r="G23" t="s">
        <v>129</v>
      </c>
      <c r="H23" t="s">
        <v>130</v>
      </c>
      <c r="I23" t="s">
        <v>131</v>
      </c>
      <c r="J23" t="s">
        <v>132</v>
      </c>
      <c r="K23" t="s">
        <v>133</v>
      </c>
      <c r="L23" t="s">
        <v>134</v>
      </c>
      <c r="M23" t="s">
        <v>135</v>
      </c>
      <c r="N23" t="s">
        <v>136</v>
      </c>
      <c r="O23" t="s">
        <v>137</v>
      </c>
      <c r="P23" t="s">
        <v>138</v>
      </c>
      <c r="Q23" t="s">
        <v>139</v>
      </c>
      <c r="R23" t="s">
        <v>140</v>
      </c>
      <c r="S23" t="s">
        <v>141</v>
      </c>
      <c r="T23" t="s">
        <v>142</v>
      </c>
      <c r="U23" t="s">
        <v>143</v>
      </c>
      <c r="V23" t="s">
        <v>144</v>
      </c>
      <c r="W23" t="s">
        <v>145</v>
      </c>
      <c r="X23" t="s">
        <v>146</v>
      </c>
      <c r="Y23" t="s">
        <v>147</v>
      </c>
      <c r="Z23" t="s">
        <v>148</v>
      </c>
    </row>
    <row r="24" ht="22" customHeight="true">
      <c r="A24" s="19" t="s">
        <v>47</v>
      </c>
      <c r="B24" s="19" t="s">
        <v>44</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48</v>
      </c>
      <c r="D25" s="5" t="s">
        <v>149</v>
      </c>
      <c r="E25" s="5" t="s">
        <v>48</v>
      </c>
      <c r="F25" s="5" t="s">
        <v>149</v>
      </c>
      <c r="G25" s="5" t="s">
        <v>48</v>
      </c>
      <c r="H25" s="5" t="s">
        <v>149</v>
      </c>
      <c r="I25" s="5" t="s">
        <v>48</v>
      </c>
      <c r="J25" s="5" t="s">
        <v>149</v>
      </c>
      <c r="K25" s="5" t="s">
        <v>48</v>
      </c>
      <c r="L25" s="5" t="s">
        <v>149</v>
      </c>
      <c r="M25" s="5" t="s">
        <v>48</v>
      </c>
      <c r="N25" s="5" t="s">
        <v>149</v>
      </c>
      <c r="O25" s="5" t="s">
        <v>48</v>
      </c>
      <c r="P25" s="5" t="s">
        <v>149</v>
      </c>
      <c r="Q25" s="5" t="s">
        <v>48</v>
      </c>
      <c r="R25" s="5" t="s">
        <v>149</v>
      </c>
      <c r="S25" s="5" t="s">
        <v>48</v>
      </c>
      <c r="T25" s="5" t="s">
        <v>149</v>
      </c>
      <c r="U25" s="5" t="s">
        <v>48</v>
      </c>
      <c r="V25" s="5" t="s">
        <v>149</v>
      </c>
      <c r="W25" s="5" t="s">
        <v>48</v>
      </c>
      <c r="X25" s="5" t="s">
        <v>149</v>
      </c>
      <c r="Y25" s="5" t="s">
        <v>48</v>
      </c>
      <c r="Z25" s="5" t="s">
        <v>149</v>
      </c>
    </row>
    <row r="26" ht="22" customHeight="true">
      <c r="A26" s="39" t="s">
        <v>67</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69</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72</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100</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102</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104</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79</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80</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108</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110</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112</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114</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116</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118</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120</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122</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150</v>
      </c>
    </row>
    <row r="45" ht="24" customHeight="true">
      <c r="A45" s="38" t="s">
        <v>124</v>
      </c>
    </row>
    <row r="46" hidden="true">
      <c r="C46" t="s">
        <v>125</v>
      </c>
      <c r="D46" t="s">
        <v>126</v>
      </c>
      <c r="E46" t="s">
        <v>127</v>
      </c>
      <c r="F46" t="s">
        <v>128</v>
      </c>
      <c r="G46" t="s">
        <v>129</v>
      </c>
      <c r="H46" t="s">
        <v>130</v>
      </c>
      <c r="I46" t="s">
        <v>131</v>
      </c>
      <c r="J46" t="s">
        <v>132</v>
      </c>
      <c r="K46" t="s">
        <v>133</v>
      </c>
      <c r="L46" t="s">
        <v>134</v>
      </c>
      <c r="M46" t="s">
        <v>135</v>
      </c>
      <c r="N46" t="s">
        <v>136</v>
      </c>
      <c r="O46" t="s">
        <v>137</v>
      </c>
      <c r="P46" t="s">
        <v>138</v>
      </c>
      <c r="Q46" t="s">
        <v>139</v>
      </c>
      <c r="R46" t="s">
        <v>140</v>
      </c>
      <c r="S46" t="s">
        <v>141</v>
      </c>
      <c r="T46" t="s">
        <v>142</v>
      </c>
      <c r="U46" t="s">
        <v>143</v>
      </c>
      <c r="V46" t="s">
        <v>144</v>
      </c>
      <c r="W46" t="s">
        <v>145</v>
      </c>
      <c r="X46" t="s">
        <v>146</v>
      </c>
      <c r="Y46" t="s">
        <v>147</v>
      </c>
      <c r="Z46" t="s">
        <v>148</v>
      </c>
    </row>
    <row r="47" ht="22" customHeight="true">
      <c r="A47" s="19" t="s">
        <v>47</v>
      </c>
      <c r="B47" s="19" t="s">
        <v>44</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48</v>
      </c>
      <c r="D48" s="5" t="s">
        <v>149</v>
      </c>
      <c r="E48" s="5" t="s">
        <v>48</v>
      </c>
      <c r="F48" s="5" t="s">
        <v>149</v>
      </c>
      <c r="G48" s="5" t="s">
        <v>48</v>
      </c>
      <c r="H48" s="5" t="s">
        <v>149</v>
      </c>
      <c r="I48" s="5" t="s">
        <v>48</v>
      </c>
      <c r="J48" s="5" t="s">
        <v>149</v>
      </c>
      <c r="K48" s="5" t="s">
        <v>48</v>
      </c>
      <c r="L48" s="5" t="s">
        <v>149</v>
      </c>
      <c r="M48" s="5" t="s">
        <v>48</v>
      </c>
      <c r="N48" s="5" t="s">
        <v>149</v>
      </c>
      <c r="O48" s="5" t="s">
        <v>48</v>
      </c>
      <c r="P48" s="5" t="s">
        <v>149</v>
      </c>
      <c r="Q48" s="5" t="s">
        <v>48</v>
      </c>
      <c r="R48" s="5" t="s">
        <v>149</v>
      </c>
      <c r="S48" s="5" t="s">
        <v>48</v>
      </c>
      <c r="T48" s="5" t="s">
        <v>149</v>
      </c>
      <c r="U48" s="5" t="s">
        <v>48</v>
      </c>
      <c r="V48" s="5" t="s">
        <v>149</v>
      </c>
      <c r="W48" s="5" t="s">
        <v>48</v>
      </c>
      <c r="X48" s="5" t="s">
        <v>149</v>
      </c>
      <c r="Y48" s="5" t="s">
        <v>48</v>
      </c>
      <c r="Z48" s="5" t="s">
        <v>149</v>
      </c>
    </row>
    <row r="49" ht="22" customHeight="true">
      <c r="A49" s="39" t="s">
        <v>67</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69</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72</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100</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102</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104</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79</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80</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108</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110</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112</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114</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116</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118</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120</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122</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151</v>
      </c>
    </row>
    <row r="68" ht="24" customHeight="true">
      <c r="A68" s="38" t="s">
        <v>124</v>
      </c>
    </row>
    <row r="69" hidden="true">
      <c r="C69" t="s">
        <v>125</v>
      </c>
      <c r="D69" t="s">
        <v>126</v>
      </c>
      <c r="E69" t="s">
        <v>127</v>
      </c>
      <c r="F69" t="s">
        <v>128</v>
      </c>
      <c r="G69" t="s">
        <v>129</v>
      </c>
      <c r="H69" t="s">
        <v>130</v>
      </c>
      <c r="I69" t="s">
        <v>131</v>
      </c>
      <c r="J69" t="s">
        <v>132</v>
      </c>
      <c r="K69" t="s">
        <v>133</v>
      </c>
      <c r="L69" t="s">
        <v>134</v>
      </c>
      <c r="M69" t="s">
        <v>135</v>
      </c>
      <c r="N69" t="s">
        <v>136</v>
      </c>
      <c r="O69" t="s">
        <v>137</v>
      </c>
      <c r="P69" t="s">
        <v>138</v>
      </c>
      <c r="Q69" t="s">
        <v>139</v>
      </c>
      <c r="R69" t="s">
        <v>140</v>
      </c>
      <c r="S69" t="s">
        <v>141</v>
      </c>
      <c r="T69" t="s">
        <v>142</v>
      </c>
      <c r="U69" t="s">
        <v>143</v>
      </c>
      <c r="V69" t="s">
        <v>144</v>
      </c>
      <c r="W69" t="s">
        <v>145</v>
      </c>
      <c r="X69" t="s">
        <v>146</v>
      </c>
      <c r="Y69" t="s">
        <v>147</v>
      </c>
      <c r="Z69" t="s">
        <v>148</v>
      </c>
    </row>
    <row r="70" ht="22" customHeight="true">
      <c r="A70" s="19" t="s">
        <v>47</v>
      </c>
      <c r="B70" s="19" t="s">
        <v>44</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48</v>
      </c>
      <c r="D71" s="5" t="s">
        <v>149</v>
      </c>
      <c r="E71" s="5" t="s">
        <v>48</v>
      </c>
      <c r="F71" s="5" t="s">
        <v>149</v>
      </c>
      <c r="G71" s="5" t="s">
        <v>48</v>
      </c>
      <c r="H71" s="5" t="s">
        <v>149</v>
      </c>
      <c r="I71" s="5" t="s">
        <v>48</v>
      </c>
      <c r="J71" s="5" t="s">
        <v>149</v>
      </c>
      <c r="K71" s="5" t="s">
        <v>48</v>
      </c>
      <c r="L71" s="5" t="s">
        <v>149</v>
      </c>
      <c r="M71" s="5" t="s">
        <v>48</v>
      </c>
      <c r="N71" s="5" t="s">
        <v>149</v>
      </c>
      <c r="O71" s="5" t="s">
        <v>48</v>
      </c>
      <c r="P71" s="5" t="s">
        <v>149</v>
      </c>
      <c r="Q71" s="5" t="s">
        <v>48</v>
      </c>
      <c r="R71" s="5" t="s">
        <v>149</v>
      </c>
      <c r="S71" s="5" t="s">
        <v>48</v>
      </c>
      <c r="T71" s="5" t="s">
        <v>149</v>
      </c>
      <c r="U71" s="5" t="s">
        <v>48</v>
      </c>
      <c r="V71" s="5" t="s">
        <v>149</v>
      </c>
      <c r="W71" s="5" t="s">
        <v>48</v>
      </c>
      <c r="X71" s="5" t="s">
        <v>149</v>
      </c>
      <c r="Y71" s="5" t="s">
        <v>48</v>
      </c>
      <c r="Z71" s="5" t="s">
        <v>149</v>
      </c>
    </row>
    <row r="72" ht="22" customHeight="true">
      <c r="A72" s="39" t="s">
        <v>67</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69</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72</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100</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102</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104</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79</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80</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108</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110</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112</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114</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116</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118</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120</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122</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152</v>
      </c>
    </row>
    <row r="93">
      <c r="A93" s="19" t="s">
        <v>153</v>
      </c>
      <c r="B93" s="19" t="s">
        <v>154</v>
      </c>
    </row>
    <row r="94" ht="22" customHeight="true">
      <c r="A94" s="36" t="s">
        <v>155</v>
      </c>
      <c r="B94" s="40" t="s">
        <v>156</v>
      </c>
    </row>
    <row r="95" ht="22" customHeight="true">
      <c r="A95" s="36" t="s">
        <v>157</v>
      </c>
      <c r="B95" s="40" t="s">
        <v>158</v>
      </c>
    </row>
    <row r="96" ht="22" customHeight="true">
      <c r="A96" s="36" t="s">
        <v>159</v>
      </c>
      <c r="B96" s="40" t="s">
        <v>160</v>
      </c>
    </row>
    <row r="97" ht="22" customHeight="true">
      <c r="A97" s="36" t="s">
        <v>161</v>
      </c>
      <c r="B97" s="40" t="s">
        <v>162</v>
      </c>
    </row>
    <row r="98" ht="22" customHeight="true">
      <c r="A98" s="36" t="s">
        <v>163</v>
      </c>
      <c r="B98" s="40" t="s">
        <v>164</v>
      </c>
    </row>
    <row r="99"/>
    <row r="100">
      <c r="A100" s="41" t="s">
        <v>165</v>
      </c>
      <c r="B100" s="42" t="s">
        <v>166</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