
<file path=[Content_Types].xml><?xml version="1.0" encoding="utf-8"?>
<Types xmlns="http://schemas.openxmlformats.org/package/2006/content-types">
  <Default Extension="rels" ContentType="application/vnd.openxmlformats-package.relationships+xml"/>
  <Default Extension="xml" ContentType="application/xml"/>
  <Default Extension="bin" ContentType="application/vnd.ms-office.vbaProject"/>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drawings/drawing1.xml" ContentType="application/vnd.openxmlformats-officedocument.drawing+xml"/>
  <Override PartName="/xl/tables/table1.xml" ContentType="application/vnd.openxmlformats-officedocument.spreadsheetml.table+xml"/>
  <Override PartName="/xl/worksheets/sheet3.xml" ContentType="application/vnd.openxmlformats-officedocument.spreadsheetml.worksheet+xml"/>
  <Override PartName="/xl/worksheets/sheet4.xml" ContentType="application/vnd.openxmlformats-officedocument.spreadsheetml.worksheet+xml"/>
  <Override PartName="/xl/tables/table2.xml" ContentType="application/vnd.openxmlformats-officedocument.spreadsheetml.table+xml"/>
  <Override PartName="/xl/charts/chart1.xml" ContentType="application/vnd.openxmlformats-officedocument.drawingml.chart+xml"/>
  <Override PartName="/xl/workbook.xml" ContentType="application/vnd.openxmlformats-officedocument.spreadsheetml.sheet.main+xml"/>
  <Override PartName="/xl/sharedStrings.xml" ContentType="application/vnd.openxmlformats-officedocument.spreadsheetml.sharedStrings+xml"/>
</Types>
</file>

<file path=_rels/.rels><?xml version="1.0" encoding="UTF-8"?>
<Relationships xmlns="http://schemas.openxmlformats.org/package/2006/relationships"><Relationship Id="rId1" Target="xl/workbook.xml" Type="http://schemas.openxmlformats.org/officeDocument/2006/relationships/officeDocument"></Relationship><Relationship Id="rId2" Target="docProps/core.xml" Type="http://schemas.openxmlformats.org/package/2006/relationships/metadata/core-properties"></Relationship><Relationship Id="rId3" Target="docProps/app.xml" Type="http://schemas.openxmlformats.org/officeDocument/2006/relationships/extended-properties"></Relationship></Relationships>
</file>

<file path=xl/workbook.xml><?xml version="1.0" encoding="utf-8"?>
<workbook xmlns="http://schemas.openxmlformats.org/spreadsheetml/2006/main" xmlns:r="http://schemas.openxmlformats.org/officeDocument/2006/relationships" xmlns:mc="http://schemas.openxmlformats.org/markup-compatibility/2006">
  <workbookPr/>
  <workbookProtection/>
  <bookViews>
    <workbookView visibility="visible" showHorizontalScroll="true" showVerticalScroll="true" showSheetTabs="true" tabRatio="600" autoFilterDateGrouping="true"/>
  </bookViews>
  <sheets>
    <sheet name="ਗਾਈਡ" sheetId="1" r:id="rId1" state="visible"/>
    <sheet name="ਡੈਸ਼ਬੋਰਡ" sheetId="2" r:id="rId2" state="visible"/>
    <sheet name="ਸੰਦਰਭ ਡਾਟਾ" sheetId="3" r:id="rId3" state="visible"/>
    <sheet name="ਸੰਦਰਭ ਡਾਟਾ" sheetId="4" r:id="rId4" state="visible"/>
  </sheets>
  <calcPr calcId="124519" forceFullCalc="true" fullCalcOnLoad="true"/>
</workbook>
</file>

<file path=xl/sharedStrings.xml><?xml version="1.0" encoding="utf-8"?>
<sst xmlns="http://schemas.openxmlformats.org/spreadsheetml/2006/main" count="445" uniqueCount="167">
  <si>
    <t>Passed count</t>
  </si>
  <si>
    <t>AQL Sampling Plan Calculator Guide</t>
  </si>
  <si>
    <t>Automatically look up the sample size, acceptance number (Ac), and rejection number (Re) based on lot size, inspection level, inspection strictness, and AQL value.</t>
  </si>
  <si>
    <t>Template Overview</t>
  </si>
  <si>
    <t>This workbook is a professional template to look up single sampling plans based on AQL (Acceptance Quality Limit) using lot size, inspection level, strictness, and AQL value. For formal acceptance or contract decisions, verify against internal standards and the latest managed JIS/ISO/ANSI standard tables.</t>
  </si>
  <si>
    <t>Operating Steps (4 Steps)</t>
  </si>
  <si>
    <t>Step 1: Enter Lot Size</t>
  </si>
  <si>
    <t>Enter the lot size to be inspected (e.g., 1200).</t>
  </si>
  <si>
    <t>Step 2: Select Conditions</t>
  </si>
  <si>
    <t>Select the inspection level (I, II, III, S-1 to S-4) and inspection strictness (Normal, Tightened, Reduced).</t>
  </si>
  <si>
    <t>Step 3: Select AQL Value</t>
  </si>
  <si>
    <t>Select the AQL value (Acceptance Quality Limit) specified in your quality standards.</t>
  </si>
  <si>
    <t>Step 4: Verify Results</t>
  </si>
  <si>
    <t>Apply the looked-up sample size code letter, sample size, acceptance number (Ac), and rejection number (Re) to the inspection.</t>
  </si>
  <si>
    <t>Cell Color Legend</t>
  </si>
  <si>
    <t>ਇਨਪੁਟ ਸੈੱਲ</t>
  </si>
  <si>
    <t>Cells for manual input or dropdown selection</t>
  </si>
  <si>
    <t>Formula Cells</t>
  </si>
  <si>
    <t>Formula cells that do not require modification</t>
  </si>
  <si>
    <t>Master / Reference Cells</t>
  </si>
  <si>
    <t>Static reference data and tables</t>
  </si>
  <si>
    <t>ਕਾਰਜ ਜਾਣਕਾਰੀ</t>
  </si>
  <si>
    <t>Lot acceptable (defects &lt;= Ac)</t>
  </si>
  <si>
    <t>Lot rejected (defects &gt;= Re)</t>
  </si>
  <si>
    <t>Warning / Verify</t>
  </si>
  <si>
    <t>AQL combination not set / Verify</t>
  </si>
  <si>
    <t>Precautions for Use</t>
  </si>
  <si>
    <t>• Please update reference data for arrow designations, switching rules, or special inspection types according to internal guidelines.</t>
  </si>
  <si>
    <t>• 'Tightened' and 'Reduced' inspections in this template are simplified tables based on normal inspection. For formal operations, replace them with official standard tables.</t>
  </si>
  <si>
    <t>• Sheet, workbook protection, or password locks are not set. Manage them internally as needed.</t>
  </si>
  <si>
    <t>Dashboard: Inspection Log Summary</t>
  </si>
  <si>
    <t>Automatically aggregate pass/fail counts and average pass rate of sample inspection logs, and check ratios in a chart.</t>
  </si>
  <si>
    <t>Lots Scheduled for Inspection Today</t>
  </si>
  <si>
    <t>Fail Count</t>
  </si>
  <si>
    <t>Average Pass Rate (%)</t>
  </si>
  <si>
    <t>Logged Inspections</t>
  </si>
  <si>
    <t>Decision = Pass</t>
  </si>
  <si>
    <t>Decision = Fail</t>
  </si>
  <si>
    <t>Pass Count ÷ Scheduled Lots</t>
  </si>
  <si>
    <t>Inspection Log Summary Table</t>
  </si>
  <si>
    <t>ਲੌਟ ID</t>
  </si>
  <si>
    <t>Item Name</t>
  </si>
  <si>
    <t>Lot Size</t>
  </si>
  <si>
    <t>AQL Setting</t>
  </si>
  <si>
    <t>Sample Size</t>
  </si>
  <si>
    <t>Defects Found</t>
  </si>
  <si>
    <t>Decision (Pass/Fail)</t>
  </si>
  <si>
    <t>Code Letter</t>
  </si>
  <si>
    <t>Ac</t>
  </si>
  <si>
    <t>ਗਿਣਤੀ</t>
  </si>
  <si>
    <t>LOT-001</t>
  </si>
  <si>
    <t>Power Adapter</t>
  </si>
  <si>
    <t>1,200</t>
  </si>
  <si>
    <t>LOT-002</t>
  </si>
  <si>
    <t>Resin Case</t>
  </si>
  <si>
    <t>5,000</t>
  </si>
  <si>
    <t>LOT-003</t>
  </si>
  <si>
    <t>Connection Cable</t>
  </si>
  <si>
    <t>LOT-004</t>
  </si>
  <si>
    <t>Display Panel</t>
  </si>
  <si>
    <t>2,200</t>
  </si>
  <si>
    <t>LOT-005</t>
  </si>
  <si>
    <t>Packaging Materials</t>
  </si>
  <si>
    <t>Reference Data: AQL Sampling Plan Reference Tables</t>
  </si>
  <si>
    <t>Reference data based on general AQL tables from ISO 2859-1 / ANSI Z1.4. Tightened and reduced inspections are simplified tables.</t>
  </si>
  <si>
    <t>Max</t>
  </si>
  <si>
    <t>S-3</t>
  </si>
  <si>
    <t>A</t>
  </si>
  <si>
    <t>Inspection Level</t>
  </si>
  <si>
    <t>B</t>
  </si>
  <si>
    <t>Inspection Strictness</t>
  </si>
  <si>
    <t>AQL Value</t>
  </si>
  <si>
    <t>C</t>
  </si>
  <si>
    <t>Search Results</t>
  </si>
  <si>
    <t>Sample Size Code Letter</t>
  </si>
  <si>
    <t>Acceptance Number (Ac)</t>
  </si>
  <si>
    <t>Rejection Number (Re)</t>
  </si>
  <si>
    <t>Inspection Decision Simulator</t>
  </si>
  <si>
    <t>Actual Defects Found</t>
  </si>
  <si>
    <t>G</t>
  </si>
  <si>
    <t>H</t>
  </si>
  <si>
    <t>Decision Message</t>
  </si>
  <si>
    <t>Table 1: Sample Size Code Letters</t>
  </si>
  <si>
    <t>AQL Value List</t>
  </si>
  <si>
    <t>Strictness List</t>
  </si>
  <si>
    <t>Inspection Level List</t>
  </si>
  <si>
    <t>Min</t>
  </si>
  <si>
    <t>Lot Size Range</t>
  </si>
  <si>
    <t>S-1</t>
  </si>
  <si>
    <t>S-2</t>
  </si>
  <si>
    <t>S-4</t>
  </si>
  <si>
    <t>I</t>
  </si>
  <si>
    <t>II</t>
  </si>
  <si>
    <t>III</t>
  </si>
  <si>
    <t>Normal Inspection</t>
  </si>
  <si>
    <t>2〜8</t>
  </si>
  <si>
    <t>Tightened Inspection</t>
  </si>
  <si>
    <t>9〜15</t>
  </si>
  <si>
    <t>Reduced Inspection</t>
  </si>
  <si>
    <t>16〜25</t>
  </si>
  <si>
    <t>D</t>
  </si>
  <si>
    <t>26〜50</t>
  </si>
  <si>
    <t>E</t>
  </si>
  <si>
    <t>51〜90</t>
  </si>
  <si>
    <t>F</t>
  </si>
  <si>
    <t>91〜150</t>
  </si>
  <si>
    <t>151〜280</t>
  </si>
  <si>
    <t>281〜500</t>
  </si>
  <si>
    <t>J</t>
  </si>
  <si>
    <t>501〜1,200</t>
  </si>
  <si>
    <t>K</t>
  </si>
  <si>
    <t>1,201〜3,200</t>
  </si>
  <si>
    <t>L</t>
  </si>
  <si>
    <t>3,201〜10,000</t>
  </si>
  <si>
    <t>M</t>
  </si>
  <si>
    <t>10,001〜35,000</t>
  </si>
  <si>
    <t>N</t>
  </si>
  <si>
    <t>35,001〜150,000</t>
  </si>
  <si>
    <t>P</t>
  </si>
  <si>
    <t>150,001〜500,000</t>
  </si>
  <si>
    <t>Q</t>
  </si>
  <si>
    <t>500,001 and over</t>
  </si>
  <si>
    <t>R</t>
  </si>
  <si>
    <t>Table 2: Single Sampling Plans for Normal Inspection</t>
  </si>
  <si>
    <t>Note: Blank cells represent combinations where arrows/alternative plans should be verified on standard charts. Re is calculated as Ac+1.</t>
  </si>
  <si>
    <t>0.065|Ac</t>
  </si>
  <si>
    <t>0.065|Re</t>
  </si>
  <si>
    <t>0.10|Ac</t>
  </si>
  <si>
    <t>0.10|Re</t>
  </si>
  <si>
    <t>0.15|Ac</t>
  </si>
  <si>
    <t>0.15|Re</t>
  </si>
  <si>
    <t>0.25|Ac</t>
  </si>
  <si>
    <t>0.25|Re</t>
  </si>
  <si>
    <t>0.40|Ac</t>
  </si>
  <si>
    <t>0.40|Re</t>
  </si>
  <si>
    <t>0.65|Ac</t>
  </si>
  <si>
    <t>0.65|Re</t>
  </si>
  <si>
    <t>1.0|Ac</t>
  </si>
  <si>
    <t>1.0|Re</t>
  </si>
  <si>
    <t>1.5|Ac</t>
  </si>
  <si>
    <t>1.5|Re</t>
  </si>
  <si>
    <t>2.5|Ac</t>
  </si>
  <si>
    <t>2.5|Re</t>
  </si>
  <si>
    <t>4.0|Ac</t>
  </si>
  <si>
    <t>4.0|Re</t>
  </si>
  <si>
    <t>6.5|Ac</t>
  </si>
  <si>
    <t>6.5|Re</t>
  </si>
  <si>
    <t>10.0|Ac</t>
  </si>
  <si>
    <t>10.0|Re</t>
  </si>
  <si>
    <t>Re</t>
  </si>
  <si>
    <t>Table 3-A: Simplified Plans for Tightened Inspection</t>
  </si>
  <si>
    <t>Table 3-B: Simplified Plans for Reduced Inspection</t>
  </si>
  <si>
    <t>Reference URLs &amp; Operating Notes</t>
  </si>
  <si>
    <t>ਫੀਲਡ</t>
  </si>
  <si>
    <t>URL</t>
  </si>
  <si>
    <t>ISO 2859-1:2026</t>
  </si>
  <si>
    <t>https://www.iso.org/standard/85464.html</t>
  </si>
  <si>
    <t>QIMA AQL chart/calculator</t>
  </si>
  <si>
    <t>https://www.qima.com/aql-acceptable-quality-limit</t>
  </si>
  <si>
    <t>HQTS AQL calculator</t>
  </si>
  <si>
    <t>https://www.hqts.com/aql-calculator/</t>
  </si>
  <si>
    <t>Tetra Inspection AQL calculator</t>
  </si>
  <si>
    <t>https://tetrainspection.com/aql-calculator/</t>
  </si>
  <si>
    <t>QC Advisor AQL PDF</t>
  </si>
  <si>
    <t>https://www.qcadvisor.com/wp-content/uploads/2023/05/AQL-QCADVISOR.pdf</t>
  </si>
  <si>
    <t>ਨੋਟਸ</t>
  </si>
  <si>
    <t>This template is for operational assistance. For formal contract decisions or regulatory compliance, prioritize internal guidelines and the latest managed standard tables.</t>
  </si>
</sst>
</file>

<file path=xl/styles.xml><?xml version="1.0" encoding="utf-8"?>
<styleSheet xmlns="http://schemas.openxmlformats.org/spreadsheetml/2006/main">
  <numFmts count="1">
    <numFmt numFmtId="164" formatCode="0.0%"/>
  </numFmts>
  <fonts count="14">
    <font>
      <sz val="11"/>
      <color theme="1"/>
      <name val="Calibri"/>
      <family val="2"/>
      <scheme val="minor"/>
    </font>
    <font>
      <b val="1"/>
      <sz val="17"/>
      <color rgb="00FFFFFF"/>
      <name val="Meiryo"/>
    </font>
    <font>
      <sz val="10"/>
      <color rgb="001F2937"/>
      <name val="Meiryo"/>
    </font>
    <font>
      <b val="1"/>
      <sz val="12"/>
      <color rgb="00FFFFFF"/>
      <name val="Meiryo"/>
    </font>
    <font>
      <b val="1"/>
      <sz val="10"/>
      <color rgb="001F2937"/>
      <name val="Meiryo"/>
    </font>
    <font>
      <b val="1"/>
      <sz val="10"/>
      <color rgb="00FFFFFF"/>
      <name val="Meiryo"/>
    </font>
    <font>
      <b val="1"/>
      <sz val="10"/>
      <color rgb="001E3D59"/>
      <name val="Meiryo"/>
    </font>
    <font>
      <sz val="9"/>
      <color rgb="00B06000"/>
      <name val="Meiryo"/>
    </font>
    <font>
      <sz val="10"/>
      <color rgb="000563C1"/>
      <name val="Meiryo"/>
    </font>
    <font>
      <b val="1"/>
      <sz val="10"/>
      <color rgb="00B06000"/>
      <name val="Meiryo"/>
    </font>
    <font>
      <sz val="10"/>
      <color rgb="00B06000"/>
      <name val="Meiryo"/>
    </font>
    <font>
      <sz val="10"/>
      <color rgb="005F6368"/>
      <name val="Meiryo"/>
    </font>
    <font>
      <b val="1"/>
      <sz val="16"/>
      <color rgb="001F2937"/>
      <name val="Meiryo"/>
    </font>
    <font>
      <sz val="9"/>
      <color rgb="005F6368"/>
      <name val="Meiryo"/>
    </font>
  </fonts>
  <fills count="11">
    <fill>
      <patternFill/>
    </fill>
    <fill>
      <patternFill patternType="gray125"/>
    </fill>
    <fill>
      <patternFill patternType="solid">
        <fgColor rgb="001E3D59"/>
      </patternFill>
    </fill>
    <fill>
      <patternFill patternType="solid">
        <fgColor rgb="00E8F0FE"/>
      </patternFill>
    </fill>
    <fill>
      <patternFill patternType="solid">
        <fgColor rgb="002C3E50"/>
      </patternFill>
    </fill>
    <fill>
      <patternFill patternType="solid">
        <fgColor rgb="00FFFFFF"/>
      </patternFill>
    </fill>
    <fill>
      <patternFill patternType="solid">
        <fgColor rgb="00FFF8E1"/>
      </patternFill>
    </fill>
    <fill>
      <patternFill patternType="solid">
        <fgColor rgb="00F1F3F4"/>
      </patternFill>
    </fill>
    <fill>
      <patternFill patternType="solid">
        <fgColor rgb="00E6F4EA"/>
      </patternFill>
    </fill>
    <fill>
      <patternFill patternType="solid">
        <fgColor rgb="00FCE8E6"/>
      </patternFill>
    </fill>
    <fill>
      <patternFill patternType="solid">
        <fgColor rgb="00FEF7E0"/>
      </patternFill>
    </fill>
  </fills>
  <borders count="6">
    <border>
      <left/>
      <right/>
      <top/>
      <bottom/>
      <diagonal/>
    </border>
    <border>
      <left style="thin">
        <color rgb="00D0D7DE"/>
      </left>
      <right style="thin">
        <color rgb="00D0D7DE"/>
      </right>
      <top style="thin">
        <color rgb="00D0D7DE"/>
      </top>
      <bottom style="thin">
        <color rgb="00D0D7DE"/>
      </bottom>
    </border>
    <border>
      <left/>
      <right/>
      <top style="thin">
        <color rgb="00D0D7DE"/>
      </top>
      <bottom/>
      <diagonal/>
    </border>
    <border>
      <left/>
      <right style="thin">
        <color rgb="00D0D7DE"/>
      </right>
      <top style="thin">
        <color rgb="00D0D7DE"/>
      </top>
      <bottom/>
      <diagonal/>
    </border>
    <border>
      <left/>
      <right/>
      <top style="thin">
        <color rgb="00D0D7DE"/>
      </top>
      <bottom style="thin">
        <color rgb="00D0D7DE"/>
      </bottom>
      <diagonal/>
    </border>
    <border>
      <left/>
      <right style="thin">
        <color rgb="00D0D7DE"/>
      </right>
      <top style="thin">
        <color rgb="00D0D7DE"/>
      </top>
      <bottom style="thin">
        <color rgb="00D0D7DE"/>
      </bottom>
      <diagonal/>
    </border>
  </borders>
  <cellStyleXfs count="1">
    <xf numFmtId="0" fontId="0" fillId="0" borderId="0"/>
  </cellStyleXfs>
  <cellXfs count="43">
    <xf numFmtId="0" fontId="0" fillId="0" borderId="0" xfId="0" quotePrefix="false" pivotButton="false"/>
    <xf numFmtId="0" fontId="1" fillId="2" borderId="0" xfId="0" quotePrefix="false" pivotButton="false" applyAlignment="true">
      <alignment horizontal="left" vertical="center"/>
    </xf>
    <xf numFmtId="0" fontId="2" fillId="3" borderId="0" xfId="0" quotePrefix="false" pivotButton="false" applyAlignment="true">
      <alignment horizontal="left" vertical="center" wrapText="true"/>
    </xf>
    <xf numFmtId="0" fontId="3" fillId="4" borderId="0" xfId="0" quotePrefix="false" pivotButton="false" applyAlignment="true">
      <alignment horizontal="left" vertical="center"/>
    </xf>
    <xf numFmtId="0" fontId="2" fillId="5" borderId="1" xfId="0" quotePrefix="false" pivotButton="false" applyAlignment="true">
      <alignment horizontal="left" vertical="top" wrapText="true"/>
    </xf>
    <xf numFmtId="0" fontId="4" fillId="3" borderId="1" xfId="0" quotePrefix="false" pivotButton="false" applyAlignment="true">
      <alignment horizontal="center" vertical="center"/>
    </xf>
    <xf numFmtId="0" fontId="4" fillId="5" borderId="1" xfId="0" quotePrefix="false" pivotButton="false" applyAlignment="true">
      <alignment horizontal="left" vertical="center" wrapText="true"/>
    </xf>
    <xf numFmtId="0" fontId="4" fillId="5" borderId="1" xfId="0" quotePrefix="false" pivotButton="false" applyAlignment="true">
      <alignment horizontal="left" vertical="center"/>
    </xf>
    <xf numFmtId="0" fontId="2" fillId="6" borderId="1" xfId="0" quotePrefix="false" pivotButton="false" applyAlignment="true">
      <alignment horizontal="center" vertical="center"/>
    </xf>
    <xf numFmtId="0" fontId="2" fillId="5" borderId="1" xfId="0" quotePrefix="false" pivotButton="false" applyAlignment="true">
      <alignment horizontal="left" vertical="center" wrapText="true"/>
    </xf>
    <xf numFmtId="0" fontId="2" fillId="7" borderId="1" xfId="0" quotePrefix="false" pivotButton="false" applyAlignment="true">
      <alignment horizontal="center" vertical="center"/>
    </xf>
    <xf numFmtId="0" fontId="2" fillId="5" borderId="1" xfId="0" quotePrefix="false" pivotButton="false" applyAlignment="true">
      <alignment horizontal="center" vertical="center"/>
    </xf>
    <xf numFmtId="0" fontId="2" fillId="8" borderId="1" xfId="0" quotePrefix="false" pivotButton="false" applyAlignment="true">
      <alignment horizontal="center" vertical="center"/>
    </xf>
    <xf numFmtId="0" fontId="2" fillId="9" borderId="1" xfId="0" quotePrefix="false" pivotButton="false" applyAlignment="true">
      <alignment horizontal="center" vertical="center"/>
    </xf>
    <xf numFmtId="0" fontId="2" fillId="10" borderId="1" xfId="0" quotePrefix="false" pivotButton="false" applyAlignment="true">
      <alignment horizontal="center" vertical="center"/>
    </xf>
    <xf numFmtId="0" fontId="0" fillId="3" borderId="1" xfId="0" quotePrefix="false" pivotButton="false"/>
    <xf numFmtId="0" fontId="12" fillId="5" borderId="1" xfId="0" quotePrefix="false" pivotButton="false" applyAlignment="true">
      <alignment horizontal="center" vertical="center"/>
    </xf>
    <xf numFmtId="164" fontId="12" fillId="5" borderId="1" xfId="0" quotePrefix="false" pivotButton="false" applyAlignment="true">
      <alignment horizontal="center" vertical="center"/>
    </xf>
    <xf numFmtId="0" fontId="13" fillId="3" borderId="1" xfId="0" quotePrefix="false" pivotButton="false" applyAlignment="true">
      <alignment horizontal="center" vertical="center"/>
    </xf>
    <xf numFmtId="0" fontId="5" fillId="4" borderId="1" xfId="0" quotePrefix="false" pivotButton="false" applyAlignment="true">
      <alignment horizontal="center" vertical="center"/>
    </xf>
    <xf numFmtId="0" fontId="2" fillId="6" borderId="1" xfId="0" quotePrefix="false" pivotButton="false" applyAlignment="true">
      <alignment horizontal="left" vertical="center"/>
    </xf>
    <xf numFmtId="3" fontId="2" fillId="6" borderId="1" xfId="0" quotePrefix="false" pivotButton="false" applyAlignment="true">
      <alignment horizontal="right" vertical="center"/>
    </xf>
    <xf numFmtId="3" fontId="2" fillId="7" borderId="1" xfId="0" quotePrefix="false" pivotButton="false" applyAlignment="true">
      <alignment horizontal="right" vertical="center"/>
    </xf>
    <xf numFmtId="0" fontId="2" fillId="7" borderId="1" xfId="0" quotePrefix="false" pivotButton="false" applyAlignment="true">
      <alignment horizontal="right" vertical="center"/>
    </xf>
    <xf numFmtId="0" fontId="4" fillId="3" borderId="1" xfId="0" quotePrefix="false" pivotButton="false" applyAlignment="true">
      <alignment horizontal="left" vertical="center"/>
    </xf>
    <xf numFmtId="3" fontId="2" fillId="6" borderId="1" xfId="0" quotePrefix="false" pivotButton="false" applyAlignment="true">
      <alignment horizontal="center" vertical="center"/>
    </xf>
    <xf numFmtId="0" fontId="0" fillId="0" borderId="4" xfId="0" quotePrefix="false" pivotButton="false"/>
    <xf numFmtId="0" fontId="0" fillId="0" borderId="5" xfId="0" quotePrefix="false" pivotButton="false"/>
    <xf numFmtId="49" fontId="2" fillId="6" borderId="1" xfId="0" quotePrefix="false" pivotButton="false" applyAlignment="true">
      <alignment horizontal="center" vertical="center"/>
    </xf>
    <xf numFmtId="0" fontId="11" fillId="5" borderId="1" xfId="0" quotePrefix="false" pivotButton="false" applyAlignment="true">
      <alignment horizontal="left" vertical="center" wrapText="true"/>
    </xf>
    <xf numFmtId="0" fontId="4" fillId="7" borderId="1" xfId="0" quotePrefix="false" pivotButton="false" applyAlignment="true">
      <alignment horizontal="center" vertical="center"/>
    </xf>
    <xf numFmtId="3" fontId="4" fillId="7" borderId="1" xfId="0" quotePrefix="false" pivotButton="false" applyAlignment="true">
      <alignment horizontal="center" vertical="center"/>
    </xf>
    <xf numFmtId="3" fontId="2" fillId="6" borderId="1" xfId="0" quotePrefix="false" pivotButton="false" applyAlignment="true">
      <alignment horizontal="center" vertical="center" wrapText="true"/>
    </xf>
    <xf numFmtId="0" fontId="4" fillId="7" borderId="1" xfId="0" quotePrefix="false" pivotButton="false" applyAlignment="true">
      <alignment horizontal="center" vertical="center" wrapText="true"/>
    </xf>
    <xf numFmtId="0" fontId="2" fillId="7" borderId="1" xfId="0" quotePrefix="false" pivotButton="false" applyAlignment="true">
      <alignment horizontal="left" vertical="center" wrapText="true"/>
    </xf>
    <xf numFmtId="0" fontId="2" fillId="5" borderId="1" xfId="0" quotePrefix="false" pivotButton="false" applyAlignment="true">
      <alignment horizontal="right" vertical="center"/>
    </xf>
    <xf numFmtId="0" fontId="2" fillId="5" borderId="1" xfId="0" quotePrefix="false" pivotButton="false" applyAlignment="true">
      <alignment horizontal="left" vertical="center"/>
    </xf>
    <xf numFmtId="0" fontId="6" fillId="5" borderId="1" xfId="0" quotePrefix="false" pivotButton="false" applyAlignment="true">
      <alignment horizontal="center" vertical="center"/>
    </xf>
    <xf numFmtId="0" fontId="7" fillId="10" borderId="0" xfId="0" quotePrefix="false" pivotButton="false" applyAlignment="true">
      <alignment horizontal="left" vertical="center" wrapText="true"/>
    </xf>
    <xf numFmtId="0" fontId="4" fillId="5" borderId="1" xfId="0" quotePrefix="false" pivotButton="false" applyAlignment="true">
      <alignment horizontal="center" vertical="center"/>
    </xf>
    <xf numFmtId="0" fontId="8" fillId="5" borderId="1" xfId="0" quotePrefix="false" pivotButton="false" applyAlignment="true">
      <alignment horizontal="left" vertical="center" wrapText="true"/>
    </xf>
    <xf numFmtId="0" fontId="9" fillId="10" borderId="1" xfId="0" quotePrefix="false" pivotButton="false" applyAlignment="true">
      <alignment horizontal="center" vertical="center"/>
    </xf>
    <xf numFmtId="0" fontId="10" fillId="10" borderId="1" xfId="0" quotePrefix="false" pivotButton="false" applyAlignment="true">
      <alignment horizontal="left" vertical="center" wrapText="true"/>
    </xf>
  </cellXfs>
  <cellStyles count="1">
    <cellStyle name="Normal" xfId="0" builtinId="0" hidden="false"/>
  </cellStyles>
  <dxfs count="3">
    <dxf>
      <font>
        <b val="1"/>
        <color rgb="00137333"/>
        <name val="Meiryo"/>
      </font>
      <fill>
        <patternFill patternType="solid">
          <fgColor rgb="00E6F4EA"/>
        </patternFill>
      </fill>
    </dxf>
    <dxf>
      <font>
        <b val="1"/>
        <color rgb="00C5221F"/>
        <name val="Meiryo"/>
      </font>
      <fill>
        <patternFill patternType="solid">
          <fgColor rgb="00FCE8E6"/>
        </patternFill>
      </fill>
    </dxf>
    <dxf>
      <font>
        <b val="1"/>
        <color rgb="00B06000"/>
        <name val="Meiryo"/>
      </font>
      <fill>
        <patternFill patternType="solid">
          <fgColor rgb="00FEF7E0"/>
        </patternFill>
      </fill>
    </dxf>
  </dxf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Relationships xmlns="http://schemas.openxmlformats.org/package/2006/relationships"><Relationship Id="rId1" Target="worksheets/sheet1.xml" Type="http://schemas.openxmlformats.org/officeDocument/2006/relationships/worksheet"></Relationship><Relationship Id="rId2" Target="worksheets/sheet2.xml" Type="http://schemas.openxmlformats.org/officeDocument/2006/relationships/worksheet"></Relationship><Relationship Id="rId3" Target="worksheets/sheet3.xml" Type="http://schemas.openxmlformats.org/officeDocument/2006/relationships/worksheet"></Relationship><Relationship Id="rId4" Target="worksheets/sheet4.xml" Type="http://schemas.openxmlformats.org/officeDocument/2006/relationships/worksheet"></Relationship><Relationship Id="rId5" Target="styles.xml" Type="http://schemas.openxmlformats.org/officeDocument/2006/relationships/styles"></Relationship><Relationship Id="rId6" Target="theme/theme1.xml" Type="http://schemas.openxmlformats.org/officeDocument/2006/relationships/theme"></Relationship><Relationship Id="rId7" Target="sharedStrings.xml" Type="http://schemas.openxmlformats.org/officeDocument/2006/relationships/sharedStrings"></Relationship></Relationships>
</file>

<file path=xl/charts/chart1.xml><?xml version="1.0" encoding="utf-8"?>
<chartSpace xmlns="http://schemas.openxmlformats.org/drawingml/2006/chart">
  <chart>
    <title>
      <tx>
        <rich>
          <a:bodyPr xmlns:a="http://schemas.openxmlformats.org/drawingml/2006/main"/>
          <a:p xmlns:a="http://schemas.openxmlformats.org/drawingml/2006/main">
            <a:pPr>
              <a:defRPr/>
            </a:pPr>
            <a:r>
              <a:t>合格/不合格 Ratio</a:t>
            </a:r>
          </a:p>
        </rich>
      </tx>
    </title>
    <plotArea>
      <pieChart>
        <varyColors val="1"/>
        <ser>
          <idx val="0"/>
          <order val="0"/>
          <tx>
            <strRef>
              <f>'ਡੈਸ਼ਬੋਰਡ'!K9</f>
            </strRef>
          </tx>
          <spPr>
            <a:ln xmlns:a="http://schemas.openxmlformats.org/drawingml/2006/main">
              <a:prstDash val="solid"/>
            </a:ln>
          </spPr>
          <cat>
            <numRef>
              <f>'ਡੈਸ਼ਬੋਰਡ'!$J$10:$J$11</f>
            </numRef>
          </cat>
          <val>
            <numRef>
              <f>'ਡੈਸ਼ਬੋਰਡ'!$K$10:$K$11</f>
            </numRef>
          </val>
        </ser>
        <firstSliceAng val="0"/>
      </pieChart>
    </plotArea>
    <legend>
      <legendPos val="r"/>
    </legend>
    <plotVisOnly val="1"/>
    <dispBlanksAs val="gap"/>
  </chart>
</chartSpace>
</file>

<file path=xl/drawings/_rels/drawing1.xml.rels><Relationships xmlns="http://schemas.openxmlformats.org/package/2006/relationships"><Relationship Type="http://schemas.openxmlformats.org/officeDocument/2006/relationships/chart" Target="../charts/chart1.xml" Id="rId1"/></Relationships>
</file>

<file path=xl/drawings/drawing1.xml><?xml version="1.0" encoding="utf-8"?>
<wsDr xmlns="http://schemas.openxmlformats.org/drawingml/2006/spreadsheetDrawing">
  <oneCellAnchor>
    <from>
      <col>9</col>
      <colOff>0</colOff>
      <row>12</row>
      <rowOff>0</rowOff>
    </from>
    <ext cx="3600000" cy="2520000"/>
    <graphicFrame>
      <nvGraphicFramePr>
        <cNvPr id="1" name="Chart 1"/>
        <cNvGraphicFramePr/>
      </nvGraphicFramePr>
      <xfrm/>
      <a:graphic xmlns:a="http://schemas.openxmlformats.org/drawingml/2006/main">
        <a:graphicData uri="http://schemas.openxmlformats.org/drawingml/2006/chart">
          <c:chart xmlns:c="http://schemas.openxmlformats.org/drawingml/2006/chart" xmlns:r="http://schemas.openxmlformats.org/officeDocument/2006/relationships" r:id="rId1"/>
        </a:graphicData>
      </a:graphic>
    </graphicFrame>
    <clientData/>
  </oneCellAnchor>
</wsDr>
</file>

<file path=xl/tables/table1.xml><?xml version="1.0" encoding="utf-8"?>
<table xmlns="http://schemas.openxmlformats.org/spreadsheetml/2006/main" id="1" name="tblInspectionLog" displayName="tblInspectionLog" ref="A9:G14" headerRowCount="1">
  <autoFilter ref="A9:G14"/>
  <tableColumns count="7">
    <tableColumn id="1" name="ਲੌਟ ID"/>
    <tableColumn id="2" name="Item Name"/>
    <tableColumn id="3" name="Lot Size"/>
    <tableColumn id="4" name="AQL Setting"/>
    <tableColumn id="5" name="Sample Size"/>
    <tableColumn id="6" name="Defects Found"/>
    <tableColumn id="7" name="Decision (Pass/Fail)"/>
  </tableColumns>
  <tableStyleInfo name="TableStyleMedium2" showFirstColumn="0" showLastColumn="0" showRowStripes="1" showColumnStripes="0"/>
</table>
</file>

<file path=xl/tables/table2.xml><?xml version="1.0" encoding="utf-8"?>
<table xmlns="http://schemas.openxmlformats.org/spreadsheetml/2006/main" id="2" name="tblCodeLetters" displayName="tblCodeLetters" ref="A4:J19" headerRowCount="1">
  <autoFilter ref="A4:J19"/>
  <tableColumns count="10">
    <tableColumn id="1" name="Min"/>
    <tableColumn id="2" name="Max"/>
    <tableColumn id="3" name="Lot Size Range"/>
    <tableColumn id="4" name="S-1"/>
    <tableColumn id="5" name="S-2"/>
    <tableColumn id="6" name="S-3"/>
    <tableColumn id="7" name="S-4"/>
    <tableColumn id="8" name="I"/>
    <tableColumn id="9" name="II"/>
    <tableColumn id="10" name="III"/>
  </tableColumns>
  <tableStyleInfo name="TableStyleMedium2" showFirstColumn="0" showLastColumn="0" showRowStripes="1" showColumnStripes="0"/>
</table>
</file>

<file path=xl/theme/theme1.xml><?xml version="1.0" encoding="utf-8"?>
<a:theme xmlns:a="http://schemas.openxmlformats.org/drawingml/2006/main" xmlns:r="http://schemas.openxmlformats.org/officeDocument/2006/relationships"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Relationships xmlns="http://schemas.openxmlformats.org/package/2006/relationships"><Relationship Type="http://schemas.openxmlformats.org/officeDocument/2006/relationships/drawing" Target="../drawings/drawing1.xml" Id="rId1"/><Relationship Type="http://schemas.openxmlformats.org/officeDocument/2006/relationships/table" Target="../tables/table1.xml" Id="rId2"/></Relationships>
</file>

<file path=xl/worksheets/_rels/sheet4.xml.rels><Relationships xmlns="http://schemas.openxmlformats.org/package/2006/relationships"><Relationship Type="http://schemas.openxmlformats.org/officeDocument/2006/relationships/table" Target="../tables/table2.xml" Id="rId1"/></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001E3D59"/>
    <outlinePr summaryBelow="true" summaryRight="true"/>
    <pageSetUpPr fitToPage="true"/>
  </sheetPr>
  <dimension ref="A1:H27"/>
  <sheetViews>
    <sheetView showGridLines="true" tabSelected="true" zoomScale="90" workbookViewId="0">
      <selection activeCell="A1" sqref="A1"/>
    </sheetView>
  </sheetViews>
  <sheetFormatPr baseColWidth="8" defaultRowHeight="15"/>
  <cols>
    <col customWidth="true" max="1" min="1" width="4"/>
    <col customWidth="true" max="2" min="2" width="18"/>
    <col customWidth="true" max="3" min="3" width="20"/>
    <col customWidth="true" max="8" min="4" width="18"/>
  </cols>
  <sheetData>
    <row r="1" ht="40" customHeight="true">
      <c r="A1" s="1" t="s">
        <v>1</v>
      </c>
    </row>
    <row r="2" ht="34" customHeight="true">
      <c r="A2" s="2" t="s">
        <v>2</v>
      </c>
    </row>
    <row r="3"/>
    <row r="4" ht="26" customHeight="true">
      <c r="B4" s="3" t="s">
        <v>3</v>
      </c>
    </row>
    <row r="5">
      <c r="B5" s="4" t="s">
        <v>4</v>
      </c>
    </row>
    <row r="6"/>
    <row r="7"/>
    <row r="8" ht="26" customHeight="true">
      <c r="B8" s="3" t="s">
        <v>5</v>
      </c>
    </row>
    <row r="9" ht="36" customHeight="true">
      <c r="B9" s="5" t="n">
        <v>1</v>
      </c>
      <c r="C9" s="6" t="s">
        <v>6</v>
      </c>
      <c r="E9" s="4" t="s">
        <v>7</v>
      </c>
    </row>
    <row r="10" ht="36" customHeight="true">
      <c r="B10" s="5" t="n">
        <v>2</v>
      </c>
      <c r="C10" s="6" t="s">
        <v>8</v>
      </c>
      <c r="E10" s="4" t="s">
        <v>9</v>
      </c>
    </row>
    <row r="11" ht="36" customHeight="true">
      <c r="B11" s="5" t="n">
        <v>3</v>
      </c>
      <c r="C11" s="6" t="s">
        <v>10</v>
      </c>
      <c r="E11" s="4" t="s">
        <v>11</v>
      </c>
    </row>
    <row r="12" ht="36" customHeight="true">
      <c r="B12" s="5" t="n">
        <v>4</v>
      </c>
      <c r="C12" s="6" t="s">
        <v>12</v>
      </c>
      <c r="E12" s="4" t="s">
        <v>13</v>
      </c>
    </row>
    <row r="13"/>
    <row r="14"/>
    <row r="15" ht="26" customHeight="true">
      <c r="B15" s="3" t="s">
        <v>14</v>
      </c>
    </row>
    <row r="16" ht="24" customHeight="true">
      <c r="B16" s="7" t="s">
        <v>15</v>
      </c>
      <c r="C16" s="8" t="inlineStr">
        <is>
          <t xml:space="preserve"> </t>
        </is>
      </c>
      <c r="D16" s="9" t="s">
        <v>16</v>
      </c>
    </row>
    <row r="17" ht="24" customHeight="true">
      <c r="B17" s="7" t="s">
        <v>17</v>
      </c>
      <c r="C17" s="10" t="inlineStr">
        <is>
          <t xml:space="preserve"> </t>
        </is>
      </c>
      <c r="D17" s="9" t="s">
        <v>18</v>
      </c>
    </row>
    <row r="18" ht="24" customHeight="true">
      <c r="B18" s="7" t="s">
        <v>19</v>
      </c>
      <c r="C18" s="11" t="inlineStr">
        <is>
          <t xml:space="preserve"> </t>
        </is>
      </c>
      <c r="D18" s="9" t="s">
        <v>20</v>
      </c>
    </row>
    <row r="19" ht="24" customHeight="true">
      <c r="B19" s="7" t="s">
        <v>21</v>
      </c>
      <c r="C19" s="12" t="inlineStr">
        <is>
          <t xml:space="preserve"> </t>
        </is>
      </c>
      <c r="D19" s="9" t="s">
        <v>22</v>
      </c>
    </row>
    <row r="20" ht="24" customHeight="true">
      <c r="B20" s="7" t="s">
        <v>21</v>
      </c>
      <c r="C20" s="13" t="inlineStr">
        <is>
          <t xml:space="preserve"> </t>
        </is>
      </c>
      <c r="D20" s="9" t="s">
        <v>23</v>
      </c>
    </row>
    <row r="21" ht="24" customHeight="true">
      <c r="B21" s="7" t="s">
        <v>24</v>
      </c>
      <c r="C21" s="14" t="inlineStr">
        <is>
          <t xml:space="preserve"> </t>
        </is>
      </c>
      <c r="D21" s="9" t="s">
        <v>25</v>
      </c>
    </row>
    <row r="22"/>
    <row r="23"/>
    <row r="24" ht="26" customHeight="true">
      <c r="B24" s="3" t="s">
        <v>26</v>
      </c>
    </row>
    <row r="25" ht="34" customHeight="true">
      <c r="B25" s="4" t="s">
        <v>27</v>
      </c>
    </row>
    <row r="26" ht="34" customHeight="true">
      <c r="B26" s="4" t="s">
        <v>28</v>
      </c>
    </row>
    <row r="27" ht="34" customHeight="true">
      <c r="B27" s="4" t="s">
        <v>29</v>
      </c>
    </row>
  </sheetData>
  <mergeCells count="24">
    <mergeCell ref="D20:H20"/>
    <mergeCell ref="D19:H19"/>
    <mergeCell ref="B24:H24"/>
    <mergeCell ref="B15:H15"/>
    <mergeCell ref="A1:H1"/>
    <mergeCell ref="D21:H21"/>
    <mergeCell ref="C10:D10"/>
    <mergeCell ref="B26:H26"/>
    <mergeCell ref="B4:H4"/>
    <mergeCell ref="E12:H12"/>
    <mergeCell ref="C9:D9"/>
    <mergeCell ref="B25:H25"/>
    <mergeCell ref="D17:H17"/>
    <mergeCell ref="C12:D12"/>
    <mergeCell ref="D16:H16"/>
    <mergeCell ref="B27:H27"/>
    <mergeCell ref="C11:D11"/>
    <mergeCell ref="A2:H2"/>
    <mergeCell ref="D18:H18"/>
    <mergeCell ref="E10:H10"/>
    <mergeCell ref="B5:H6"/>
    <mergeCell ref="B8:H8"/>
    <mergeCell ref="E9:H9"/>
    <mergeCell ref="E11:H11"/>
  </mergeCells>
  <ignoredErrors>
    <ignoredError sqref="A1:XFD1048576" evalError="true" twoDigitTextYear="true" numberStoredAsText="true" formula="true" formulaRange="true" unlockedFormula="true" emptyCellReference="true" listDataValidation="true" calculatedColumn="true"/>
  </ignoredErrors>
  <pageMargins left="0.75" right="0.75" top="1" bottom="1" header="0.5" footer="0.5"/>
  <pageSetup fitToHeight="0" fitToWidth="1"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003B82F6"/>
    <outlinePr summaryBelow="true" summaryRight="true"/>
    <pageSetUpPr fitToPage="true"/>
  </sheetPr>
  <dimension ref="A1:L14"/>
  <sheetViews>
    <sheetView showGridLines="true" zoomScale="90" workbookViewId="0">
      <pane activePane="bottomLeft" state="frozen" topLeftCell="A9" ySplit="8"/>
      <selection activeCell="A1" pane="bottomLeft" sqref="A1"/>
    </sheetView>
  </sheetViews>
  <sheetFormatPr baseColWidth="8" defaultRowHeight="15"/>
  <cols>
    <col customWidth="true" max="1" min="1" width="15"/>
    <col customWidth="true" max="2" min="2" width="18"/>
    <col customWidth="true" max="3" min="3" width="13"/>
    <col customWidth="true" max="6" min="4" width="12"/>
    <col customWidth="true" max="7" min="7" width="16"/>
    <col customWidth="true" hidden="true" max="9" min="8" width="10"/>
    <col customWidth="true" max="10" min="10" width="14"/>
    <col customWidth="true" max="11" min="11" width="12"/>
    <col customWidth="true" max="12" min="12" width="16"/>
  </cols>
  <sheetData>
    <row r="1" ht="40" customHeight="true">
      <c r="A1" s="1" t="s">
        <v>30</v>
      </c>
    </row>
    <row r="2" ht="34" customHeight="true">
      <c r="A2" s="2" t="s">
        <v>31</v>
      </c>
    </row>
    <row r="3" ht="24" customHeight="true">
      <c r="A3" s="5" t="s">
        <v>32</v>
      </c>
      <c r="B3" s="15" t="n"/>
      <c r="C3" s="15" t="n"/>
      <c r="D3" s="5" t="s">
        <v>0</v>
      </c>
      <c r="E3" s="15" t="n"/>
      <c r="F3" s="15" t="n"/>
      <c r="G3" s="5" t="s">
        <v>33</v>
      </c>
      <c r="H3" s="15" t="n"/>
      <c r="I3" s="15" t="n"/>
      <c r="J3" s="5" t="s">
        <v>34</v>
      </c>
      <c r="K3" s="15" t="n"/>
      <c r="L3" s="15" t="n"/>
    </row>
    <row r="4" ht="24" customHeight="true">
      <c r="A4" s="16">
        <f>COUNTA($A$10:$A$14)</f>
      </c>
      <c r="B4" s="15" t="n"/>
      <c r="C4" s="15" t="n"/>
      <c r="D4" s="16">
        <f>COUNTIF($G$10:$G$14,"合格")</f>
      </c>
      <c r="E4" s="15" t="n"/>
      <c r="F4" s="15" t="n"/>
      <c r="G4" s="16">
        <f>COUNTIF($G$10:$G$14,"不合格")</f>
      </c>
      <c r="H4" s="15" t="n"/>
      <c r="I4" s="15" t="n"/>
      <c r="J4" s="17">
        <f>IFERROR(D4/A4,0)</f>
      </c>
      <c r="K4" s="15" t="n"/>
      <c r="L4" s="15" t="n"/>
    </row>
    <row r="5" ht="24" customHeight="true">
      <c r="A5" s="18" t="s">
        <v>35</v>
      </c>
      <c r="B5" s="15" t="n"/>
      <c r="C5" s="15" t="n"/>
      <c r="D5" s="18" t="s">
        <v>36</v>
      </c>
      <c r="E5" s="15" t="n"/>
      <c r="F5" s="15" t="n"/>
      <c r="G5" s="18" t="s">
        <v>37</v>
      </c>
      <c r="H5" s="15" t="n"/>
      <c r="I5" s="15" t="n"/>
      <c r="J5" s="18" t="s">
        <v>38</v>
      </c>
      <c r="K5" s="15" t="n"/>
      <c r="L5" s="15" t="n"/>
    </row>
    <row r="6"/>
    <row r="7"/>
    <row r="8" ht="26" customHeight="true">
      <c r="A8" s="3" t="s">
        <v>39</v>
      </c>
    </row>
    <row r="9" ht="24" customHeight="true">
      <c r="A9" s="19" t="s">
        <v>40</v>
      </c>
      <c r="B9" s="19" t="s">
        <v>41</v>
      </c>
      <c r="C9" s="19" t="s">
        <v>42</v>
      </c>
      <c r="D9" s="19" t="s">
        <v>43</v>
      </c>
      <c r="E9" s="19" t="s">
        <v>44</v>
      </c>
      <c r="F9" s="19" t="s">
        <v>45</v>
      </c>
      <c r="G9" s="19" t="s">
        <v>46</v>
      </c>
      <c r="H9" s="19" t="s">
        <v>47</v>
      </c>
      <c r="I9" s="19" t="s">
        <v>48</v>
      </c>
      <c r="J9" s="19" t="s">
        <v>21</v>
      </c>
      <c r="K9" s="19" t="s">
        <v>49</v>
      </c>
    </row>
    <row r="10" ht="24" customHeight="true">
      <c r="A10" s="8" t="s">
        <v>50</v>
      </c>
      <c r="B10" s="20" t="s">
        <v>51</v>
      </c>
      <c r="C10" s="21" t="s">
        <v>52</v>
      </c>
      <c r="D10" s="8" t="inlineStr">
        <is>
          <t>2.5</t>
        </is>
      </c>
      <c r="E10" s="22">
        <f>IFERROR(INDEX('ਸੰਦਰਭ ਡਾਟਾ'!$B$26:$B$43,MATCH($H10,'ਸੰਦਰਭ ਡਾਟਾ'!$A$26:$A$43,0)),"")</f>
      </c>
      <c r="F10" s="21" t="n">
        <v>3</v>
      </c>
      <c r="G10" s="10">
        <f>IF($F10="","",IF(NOT(ISNUMBER($I10)),"確認",IF($F10&lt;=$I10,"合格","不合格")))</f>
      </c>
      <c r="H10" s="10">
        <f>IFERROR(INDEX('ਸੰਦਰਭ ਡਾਟਾ'!$D$5:$J$19,MATCH($C10,'ਸੰਦਰਭ ਡਾਟਾ'!$A$5:$A$19,1),MATCH("II",'ਸੰਦਰਭ ਡਾਟਾ'!$D$4:$J$4,0)),"")</f>
      </c>
      <c r="I10" s="23">
        <f>IFERROR(INDEX('ਸੰਦਰਭ ਡਾਟਾ'!$C$26:$Z$43,MATCH($H10,'ਸੰਦਰਭ ਡਾਟਾ'!$A$26:$A$43,0),MATCH($D10&amp;"|Ac",'ਸੰਦਰਭ ਡਾਟਾ'!$C$23:$Z$23,0)),"")</f>
      </c>
      <c r="J10" s="11" t="s">
        <v>21</v>
      </c>
      <c r="K10" s="23">
        <f>COUNTIF($G$10:$G$14,"合格")</f>
      </c>
    </row>
    <row r="11" ht="24" customHeight="true">
      <c r="A11" s="8" t="s">
        <v>53</v>
      </c>
      <c r="B11" s="20" t="s">
        <v>54</v>
      </c>
      <c r="C11" s="21" t="s">
        <v>55</v>
      </c>
      <c r="D11" s="8" t="inlineStr">
        <is>
          <t>4.0</t>
        </is>
      </c>
      <c r="E11" s="22">
        <f>IFERROR(INDEX('ਸੰਦਰਭ ਡਾਟਾ'!$B$26:$B$43,MATCH($H11,'ਸੰਦਰਭ ਡਾਟਾ'!$A$26:$A$43,0)),"")</f>
      </c>
      <c r="F11" s="21" t="n">
        <v>17</v>
      </c>
      <c r="G11" s="10">
        <f>IF($F11="","",IF(NOT(ISNUMBER($I11)),"確認",IF($F11&lt;=$I11,"合格","不合格")))</f>
      </c>
      <c r="H11" s="10">
        <f>IFERROR(INDEX('ਸੰਦਰਭ ਡਾਟਾ'!$D$5:$J$19,MATCH($C11,'ਸੰਦਰਭ ਡਾਟਾ'!$A$5:$A$19,1),MATCH("II",'ਸੰਦਰਭ ਡਾਟਾ'!$D$4:$J$4,0)),"")</f>
      </c>
      <c r="I11" s="23">
        <f>IFERROR(INDEX('ਸੰਦਰਭ ਡਾਟਾ'!$C$26:$Z$43,MATCH($H11,'ਸੰਦਰਭ ਡਾਟਾ'!$A$26:$A$43,0),MATCH($D11&amp;"|Ac",'ਸੰਦਰਭ ਡਾਟਾ'!$C$23:$Z$23,0)),"")</f>
      </c>
      <c r="J11" s="11" t="s">
        <v>21</v>
      </c>
      <c r="K11" s="23">
        <f>COUNTIF($G$10:$G$14,"不合格")</f>
      </c>
    </row>
    <row r="12" ht="24" customHeight="true">
      <c r="A12" s="8" t="s">
        <v>56</v>
      </c>
      <c r="B12" s="20" t="s">
        <v>57</v>
      </c>
      <c r="C12" s="21" t="n">
        <v>320</v>
      </c>
      <c r="D12" s="8" t="inlineStr">
        <is>
          <t>1.5</t>
        </is>
      </c>
      <c r="E12" s="22">
        <f>IFERROR(INDEX('ਸੰਦਰਭ ਡਾਟਾ'!$B$26:$B$43,MATCH($H12,'ਸੰਦਰਭ ਡਾਟਾ'!$A$26:$A$43,0)),"")</f>
      </c>
      <c r="F12" s="21" t="n">
        <v>1</v>
      </c>
      <c r="G12" s="10">
        <f>IF($F12="","",IF(NOT(ISNUMBER($I12)),"確認",IF($F12&lt;=$I12,"合格","不合格")))</f>
      </c>
      <c r="H12" s="10">
        <f>IFERROR(INDEX('ਸੰਦਰਭ ਡਾਟਾ'!$D$5:$J$19,MATCH($C12,'ਸੰਦਰਭ ਡਾਟਾ'!$A$5:$A$19,1),MATCH("II",'ਸੰਦਰਭ ਡਾਟਾ'!$D$4:$J$4,0)),"")</f>
      </c>
      <c r="I12" s="23">
        <f>IFERROR(INDEX('ਸੰਦਰਭ ਡਾਟਾ'!$C$26:$Z$43,MATCH($H12,'ਸੰਦਰਭ ਡਾਟਾ'!$A$26:$A$43,0),MATCH($D12&amp;"|Ac",'ਸੰਦਰਭ ਡਾਟਾ'!$C$23:$Z$23,0)),"")</f>
      </c>
    </row>
    <row r="13" ht="24" customHeight="true">
      <c r="A13" s="8" t="s">
        <v>58</v>
      </c>
      <c r="B13" s="20" t="s">
        <v>59</v>
      </c>
      <c r="C13" s="21" t="s">
        <v>60</v>
      </c>
      <c r="D13" s="8" t="inlineStr">
        <is>
          <t>1.0</t>
        </is>
      </c>
      <c r="E13" s="22">
        <f>IFERROR(INDEX('ਸੰਦਰਭ ਡਾਟਾ'!$B$26:$B$43,MATCH($H13,'ਸੰਦਰਭ ਡਾਟਾ'!$A$26:$A$43,0)),"")</f>
      </c>
      <c r="F13" s="21" t="n">
        <v>4</v>
      </c>
      <c r="G13" s="10">
        <f>IF($F13="","",IF(NOT(ISNUMBER($I13)),"確認",IF($F13&lt;=$I13,"合格","不合格")))</f>
      </c>
      <c r="H13" s="10">
        <f>IFERROR(INDEX('ਸੰਦਰਭ ਡਾਟਾ'!$D$5:$J$19,MATCH($C13,'ਸੰਦਰਭ ਡਾਟਾ'!$A$5:$A$19,1),MATCH("II",'ਸੰਦਰਭ ਡਾਟਾ'!$D$4:$J$4,0)),"")</f>
      </c>
      <c r="I13" s="23">
        <f>IFERROR(INDEX('ਸੰਦਰਭ ਡਾਟਾ'!$C$26:$Z$43,MATCH($H13,'ਸੰਦਰਭ ਡਾਟਾ'!$A$26:$A$43,0),MATCH($D13&amp;"|Ac",'ਸੰਦਰਭ ਡਾਟਾ'!$C$23:$Z$23,0)),"")</f>
      </c>
    </row>
    <row r="14" ht="24" customHeight="true">
      <c r="A14" s="8" t="s">
        <v>61</v>
      </c>
      <c r="B14" s="20" t="s">
        <v>62</v>
      </c>
      <c r="C14" s="21" t="n">
        <v>900</v>
      </c>
      <c r="D14" s="8" t="inlineStr">
        <is>
          <t>6.5</t>
        </is>
      </c>
      <c r="E14" s="22">
        <f>IFERROR(INDEX('ਸੰਦਰਭ ਡਾਟਾ'!$B$26:$B$43,MATCH($H14,'ਸੰਦਰਭ ਡਾਟਾ'!$A$26:$A$43,0)),"")</f>
      </c>
      <c r="F14" s="21" t="n">
        <v>8</v>
      </c>
      <c r="G14" s="10">
        <f>IF($F14="","",IF(NOT(ISNUMBER($I14)),"確認",IF($F14&lt;=$I14,"合格","不合格")))</f>
      </c>
      <c r="H14" s="10">
        <f>IFERROR(INDEX('ਸੰਦਰਭ ਡਾਟਾ'!$D$5:$J$19,MATCH($C14,'ਸੰਦਰਭ ਡਾਟਾ'!$A$5:$A$19,1),MATCH("II",'ਸੰਦਰਭ ਡਾਟਾ'!$D$4:$J$4,0)),"")</f>
      </c>
      <c r="I14" s="23">
        <f>IFERROR(INDEX('ਸੰਦਰਭ ਡਾਟਾ'!$C$26:$Z$43,MATCH($H14,'ਸੰਦਰਭ ਡਾਟਾ'!$A$26:$A$43,0),MATCH($D14&amp;"|Ac",'ਸੰਦਰਭ ਡਾਟਾ'!$C$23:$Z$23,0)),"")</f>
      </c>
    </row>
  </sheetData>
  <mergeCells count="15">
    <mergeCell ref="J5:L5"/>
    <mergeCell ref="A2:L2"/>
    <mergeCell ref="D5:F5"/>
    <mergeCell ref="A5:C5"/>
    <mergeCell ref="G5:I5"/>
    <mergeCell ref="A8:G8"/>
    <mergeCell ref="A1:L1"/>
    <mergeCell ref="D4:F4"/>
    <mergeCell ref="D3:F3"/>
    <mergeCell ref="A3:C3"/>
    <mergeCell ref="G3:I3"/>
    <mergeCell ref="G4:I4"/>
    <mergeCell ref="J4:L4"/>
    <mergeCell ref="A4:C4"/>
    <mergeCell ref="J3:L3"/>
  </mergeCells>
  <conditionalFormatting sqref="G10:G14">
    <cfRule type="expression" dxfId="0" priority="1">
      <formula>$G10="合格"</formula>
    </cfRule>
    <cfRule type="expression" dxfId="1" priority="2">
      <formula>$G10="不合格"</formula>
    </cfRule>
    <cfRule type="expression" dxfId="2" priority="3">
      <formula>OR($G10="確認",$G10="設定要確認")</formula>
    </cfRule>
  </conditionalFormatting>
  <ignoredErrors>
    <ignoredError sqref="A1:XFD1048576" evalError="true" twoDigitTextYear="true" numberStoredAsText="true" formula="true" formulaRange="true" unlockedFormula="true" emptyCellReference="true" listDataValidation="true" calculatedColumn="true"/>
  </ignoredErrors>
  <dataValidations count="3">
    <dataValidation allowBlank="true" operator="between" sqref="C10:C14" type="whole">
      <formula1>2</formula1>
      <formula2>999999999</formula2>
    </dataValidation>
    <dataValidation allowBlank="true" sqref="D10:D14" type="list">
      <formula1>='ਸੰਦਰਭ ਡਾਟਾ'!$AC$4:$AC$15</formula1>
    </dataValidation>
    <dataValidation allowBlank="true" operator="between" sqref="F10:F14" type="whole">
      <formula1>0</formula1>
      <formula2>999999999</formula2>
    </dataValidation>
  </dataValidations>
  <pageMargins left="0.75" right="0.75" top="1" bottom="1" header="0.5" footer="0.5"/>
  <pageSetup fitToHeight="0" fitToWidth="1" orientation="landscape"/>
  <drawing r:id="rId1"/>
  <tableParts count="1">
    <tablePart r:id="rId2"/>
  </tableParts>
</worksheet>
</file>

<file path=xl/worksheets/sheet3.xml><?xml version="1.0" encoding="utf-8"?>
<worksheet xmlns="http://schemas.openxmlformats.org/spreadsheetml/2006/main">
  <sheetPr>
    <tabColor rgb="00F59E0B"/>
    <outlinePr summaryBelow="1" summaryRight="1"/>
    <pageSetUpPr fitToPage="1"/>
  </sheetPr>
  <dimension ref="A1:H20"/>
  <sheetViews>
    <sheetView showGridLines="1" zoomScale="95" workbookViewId="0">
      <pane ySplit="4" topLeftCell="A5" activePane="bottomLeft" state="frozen"/>
      <selection pane="bottomLeft" activeCell="A1" sqref="A1"/>
    </sheetView>
  </sheetViews>
  <sheetFormatPr baseColWidth="8" defaultRowHeight="15"/>
  <cols>
    <col width="4" customWidth="1" min="1" max="1"/>
    <col width="24" customWidth="1" min="2" max="2"/>
    <col width="3" customWidth="1" min="3" max="3"/>
    <col width="18" customWidth="1" min="4" max="4"/>
    <col width="3" customWidth="1" min="5" max="5"/>
    <col width="28" customWidth="1" min="6" max="6"/>
    <col width="18" customWidth="1" min="7" max="7"/>
    <col width="18" customWidth="1" min="8" max="8"/>
  </cols>
  <sheetData>
    <row r="1" ht="40" customHeight="1">
      <c r="A1" s="1" t="inlineStr">
        <is>
          <t>プラン検索：AQL抜取検査プラン自動検索</t>
        </is>
      </c>
    </row>
    <row r="2" ht="34" customHeight="1">
      <c r="A2" s="2" t="inlineStr">
        <is>
          <t>入力セルを変更すると、サンプルサイズコード文字・サンプル数・Ac/Re・判定結果がExcel数式で更新されます。</t>
        </is>
      </c>
    </row>
    <row r="3"/>
    <row r="4" ht="26" customHeight="1">
      <c r="B4" s="3" t="inlineStr">
        <is>
          <t>入力条件</t>
        </is>
      </c>
      <c r="F4" s="3" t="inlineStr">
        <is>
          <t>検索ロジック</t>
        </is>
      </c>
    </row>
    <row r="5" ht="28" customHeight="1">
      <c r="F5" s="4" t="inlineStr">
        <is>
          <t>1. ロット数量と検査水準からコード文字を検索します。</t>
        </is>
      </c>
    </row>
    <row r="6" ht="28" customHeight="1">
      <c r="B6" s="24" t="inlineStr">
        <is>
          <t>ロット数量 (Lot Size)</t>
        </is>
      </c>
      <c r="D6" s="25" t="n">
        <v>1200</v>
      </c>
      <c r="F6" s="4" t="inlineStr">
        <is>
          <t>2. コード文字と検査の厳しさからサンプル数を検索します。</t>
        </is>
      </c>
      <c r="G6" s="26" t="n"/>
      <c r="H6" s="27" t="n"/>
    </row>
    <row r="7" ht="28" customHeight="1">
      <c r="B7" s="24" t="inlineStr">
        <is>
          <t>検査水準 (Inspection Level)</t>
        </is>
      </c>
      <c r="D7" s="8" t="inlineStr">
        <is>
          <t>II</t>
        </is>
      </c>
      <c r="F7" s="4" t="inlineStr">
        <is>
          <t>3. コード文字・厳しさ・AQL値からAcをマトリクス検索します。</t>
        </is>
      </c>
      <c r="G7" s="26" t="n"/>
      <c r="H7" s="27" t="n"/>
    </row>
    <row r="8" ht="28" customHeight="1">
      <c r="B8" s="24" t="inlineStr">
        <is>
          <t>検査の厳しさ (Strictness)</t>
        </is>
      </c>
      <c r="D8" s="8" t="inlineStr">
        <is>
          <t>通常検査</t>
        </is>
      </c>
      <c r="F8" s="4" t="inlineStr">
        <is>
          <t>4. ReはAc+1として算出します。</t>
        </is>
      </c>
      <c r="G8" s="26" t="n"/>
      <c r="H8" s="27" t="n"/>
    </row>
    <row r="9" ht="24" customHeight="1">
      <c r="B9" s="24" t="inlineStr">
        <is>
          <t>AQL値 (AQL Value)</t>
        </is>
      </c>
      <c r="D9" s="28" t="inlineStr">
        <is>
          <t>2.5</t>
        </is>
      </c>
      <c r="F9" s="29" t="inlineStr">
        <is>
          <t>品質基準のAQL値</t>
        </is>
      </c>
    </row>
    <row r="10"/>
    <row r="11" ht="26" customHeight="1">
      <c r="B11" s="3" t="inlineStr">
        <is>
          <t>検索結果</t>
        </is>
      </c>
    </row>
    <row r="12" ht="24" customHeight="1">
      <c r="B12" s="24" t="inlineStr">
        <is>
          <t>サンプルサイズコード文字</t>
        </is>
      </c>
      <c r="D12" s="30">
        <f>IFERROR(INDEX('基準データ'!$D$5:$J$19,MATCH($D$6,'基準データ'!$A$5:$A$19,1),MATCH($D$7,'基準データ'!$D$4:$J$4,0)),"")</f>
        <v/>
      </c>
    </row>
    <row r="13" ht="24" customHeight="1">
      <c r="B13" s="24" t="inlineStr">
        <is>
          <t>サンプル数</t>
        </is>
      </c>
      <c r="D13" s="31">
        <f>IFERROR(IF($D$8="通常検査",INDEX('基準データ'!$B$26:$B$43,MATCH($D$12,'基準データ'!$A$26:$A$43,0)),IF($D$8="きつい検査",INDEX('基準データ'!$B$49:$B$66,MATCH($D$12,'基準データ'!$A$49:$A$66,0)),INDEX('基準データ'!$B$72:$B$89,MATCH($D$12,'基準データ'!$A$72:$A$89,0)))),"")</f>
        <v/>
      </c>
    </row>
    <row r="14" ht="24" customHeight="1">
      <c r="B14" s="24" t="inlineStr">
        <is>
          <t>合格判定数 (Ac)</t>
        </is>
      </c>
      <c r="D14" s="30">
        <f>IFERROR(IF($D$8="通常検査",INDEX('基準データ'!$C$26:$Z$43,MATCH($D$12,'基準データ'!$A$26:$A$43,0),MATCH($D$9&amp;"|Ac",'基準データ'!$C$23:$Z$23,0)),IF($D$8="きつい検査",INDEX('基準データ'!$C$49:$Z$66,MATCH($D$12,'基準データ'!$A$49:$A$66,0),MATCH($D$9&amp;"|Ac",'基準データ'!$C$46:$Z$46,0)),INDEX('基準データ'!$C$72:$Z$89,MATCH($D$12,'基準データ'!$A$72:$A$89,0),MATCH($D$9&amp;"|Ac",'基準データ'!$C$69:$Z$69,0)))),"")</f>
        <v/>
      </c>
    </row>
    <row r="15" ht="24" customHeight="1">
      <c r="B15" s="24" t="inlineStr">
        <is>
          <t>不合格判定数 (Re)</t>
        </is>
      </c>
      <c r="D15" s="30">
        <f>IF(ISNUMBER($D$14),$D$14+1,"")</f>
        <v/>
      </c>
    </row>
    <row r="16"/>
    <row r="17" ht="26" customHeight="1">
      <c r="B17" s="3" t="inlineStr">
        <is>
          <t>検査判定シミュレーター</t>
        </is>
      </c>
    </row>
    <row r="18" ht="24" customHeight="1">
      <c r="B18" s="24" t="inlineStr">
        <is>
          <t>実際の検出不良数</t>
        </is>
      </c>
      <c r="D18" s="32" t="n">
        <v>5</v>
      </c>
      <c r="F18" s="29" t="inlineStr">
        <is>
          <t>検査で発見された不良個数を入力</t>
        </is>
      </c>
    </row>
    <row r="19" ht="24" customHeight="1">
      <c r="B19" s="24" t="inlineStr">
        <is>
          <t>判定結果</t>
        </is>
      </c>
      <c r="D19" s="33">
        <f>IF($D$18="","",IF(NOT(ISNUMBER($D$14)),"設定要確認",IF($D$18&lt;=$D$14,"合格","不合格")))</f>
        <v/>
      </c>
      <c r="F19" s="29" t="inlineStr">
        <is>
          <t>Ac以下なら合格、Re以上なら不合格</t>
        </is>
      </c>
    </row>
    <row r="20" ht="36" customHeight="1">
      <c r="B20" s="24" t="inlineStr">
        <is>
          <t>判定メッセージ</t>
        </is>
      </c>
      <c r="D20" s="34">
        <f>IF($D$19="","実際の不良数を入力してください。",IF($D$19="設定要確認","該当するAQL組み合わせが基準データに未設定です。",IF($D$19="合格","Ac以下のためロット受入可能です。","Re以上のためロット不合格です。")))</f>
        <v/>
      </c>
      <c r="E20" s="26" t="n"/>
      <c r="F20" s="26" t="n"/>
      <c r="G20" s="26" t="n"/>
      <c r="H20" s="27" t="n"/>
    </row>
  </sheetData>
  <mergeCells count="11">
    <mergeCell ref="B11:D11"/>
    <mergeCell ref="D20:H20"/>
    <mergeCell ref="F5:H5"/>
    <mergeCell ref="F6:H6"/>
    <mergeCell ref="F7:H7"/>
    <mergeCell ref="A2:H2"/>
    <mergeCell ref="B4:D4"/>
    <mergeCell ref="B17:D17"/>
    <mergeCell ref="F8:H8"/>
    <mergeCell ref="F4:H4"/>
    <mergeCell ref="A1:H1"/>
  </mergeCells>
  <conditionalFormatting sqref="D19">
    <cfRule type="expression" priority="1" dxfId="0">
      <formula>$D19="合格"</formula>
    </cfRule>
    <cfRule type="expression" priority="2" dxfId="1">
      <formula>$D19="不合格"</formula>
    </cfRule>
    <cfRule type="expression" priority="3" dxfId="2">
      <formula>OR($D19="確認",$D19="設定要確認")</formula>
    </cfRule>
  </conditionalFormatting>
  <ignoredErrors>
    <ignoredError sqref="A1:XFD1048576" evalError="1" twoDigitTextYear="1" numberStoredAsText="1" formula="1" formulaRange="1" unlockedFormula="1" emptyCellReference="1" listDataValidation="1" calculatedColumn="1"/>
  </ignoredErrors>
  <dataValidations count="5">
    <dataValidation sqref="D7" showDropDown="0" showInputMessage="0" showErrorMessage="0" allowBlank="0" type="list">
      <formula1>='ਸੰਦਰਭ ਡਾਟਾ'!$AE$4:$AE$10</formula1>
    </dataValidation>
    <dataValidation sqref="D8" showDropDown="0" showInputMessage="0" showErrorMessage="0" allowBlank="0" type="list">
      <formula1>='ਸੰਦਰਭ ਡਾਟਾ'!$AD$4:$AD$6</formula1>
    </dataValidation>
    <dataValidation sqref="D9" showDropDown="0" showInputMessage="0" showErrorMessage="0" allowBlank="0" type="list">
      <formula1>='ਸੰਦਰਭ ਡਾਟਾ'!$AC$4:$AC$15</formula1>
    </dataValidation>
    <dataValidation sqref="D6" showDropDown="0" showInputMessage="0" showErrorMessage="0" allowBlank="0" type="whole" operator="between">
      <formula1>2</formula1>
      <formula2>999999999</formula2>
    </dataValidation>
    <dataValidation sqref="D18" showDropDown="0" showInputMessage="0" showErrorMessage="0" allowBlank="1" type="whole" operator="between">
      <formula1>0</formula1>
      <formula2>999999999</formula2>
    </dataValidation>
  </dataValidations>
  <pageMargins left="0.75" right="0.75" top="1" bottom="1" header="0.5" footer="0.5"/>
  <pageSetup orientation="landscape" fitToHeight="0" fitToWidth="1"/>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rgb="006B7280"/>
    <outlinePr summaryBelow="true" summaryRight="true"/>
    <pageSetUpPr fitToPage="true"/>
  </sheetPr>
  <dimension ref="A1:AE100"/>
  <sheetViews>
    <sheetView showGridLines="true" zoomScale="80" workbookViewId="0">
      <pane activePane="bottomLeft" state="frozen" topLeftCell="A5" ySplit="4"/>
      <selection activeCell="A1" pane="bottomLeft" sqref="A1"/>
    </sheetView>
  </sheetViews>
  <sheetFormatPr baseColWidth="8" defaultRowHeight="15"/>
  <cols>
    <col customWidth="true" max="1" min="1" width="15"/>
    <col customWidth="true" max="2" min="2" width="14"/>
    <col customWidth="true" max="4" min="3" width="12"/>
    <col customWidth="true" max="26" min="5" width="8"/>
    <col customWidth="true" max="29" min="29" width="12"/>
    <col customWidth="true" max="31" min="30" width="14"/>
  </cols>
  <sheetData>
    <row r="1" ht="40" customHeight="true">
      <c r="A1" s="1" t="s">
        <v>63</v>
      </c>
    </row>
    <row r="2" ht="34" customHeight="true">
      <c r="A2" s="2" t="s">
        <v>64</v>
      </c>
    </row>
    <row r="3" ht="26" customHeight="true">
      <c r="A3" s="3" t="s">
        <v>82</v>
      </c>
      <c r="AC3" s="19" t="s">
        <v>83</v>
      </c>
      <c r="AD3" s="19" t="s">
        <v>84</v>
      </c>
      <c r="AE3" s="19" t="s">
        <v>85</v>
      </c>
    </row>
    <row r="4">
      <c r="A4" s="19" t="s">
        <v>86</v>
      </c>
      <c r="B4" s="19" t="s">
        <v>65</v>
      </c>
      <c r="C4" s="19" t="s">
        <v>87</v>
      </c>
      <c r="D4" s="19" t="s">
        <v>88</v>
      </c>
      <c r="E4" s="19" t="s">
        <v>89</v>
      </c>
      <c r="F4" s="19" t="s">
        <v>66</v>
      </c>
      <c r="G4" s="19" t="s">
        <v>90</v>
      </c>
      <c r="H4" s="19" t="s">
        <v>91</v>
      </c>
      <c r="I4" s="19" t="s">
        <v>92</v>
      </c>
      <c r="J4" s="19" t="s">
        <v>93</v>
      </c>
      <c r="AC4" s="10" t="inlineStr">
        <is>
          <t>0.065</t>
        </is>
      </c>
      <c r="AD4" s="10" t="s">
        <v>94</v>
      </c>
      <c r="AE4" s="10" t="s">
        <v>91</v>
      </c>
    </row>
    <row r="5">
      <c r="A5" s="35" t="n">
        <v>2</v>
      </c>
      <c r="B5" s="35" t="n">
        <v>8</v>
      </c>
      <c r="C5" s="36" t="s">
        <v>95</v>
      </c>
      <c r="D5" s="37" t="s">
        <v>67</v>
      </c>
      <c r="E5" s="37" t="s">
        <v>67</v>
      </c>
      <c r="F5" s="37" t="s">
        <v>67</v>
      </c>
      <c r="G5" s="37" t="s">
        <v>67</v>
      </c>
      <c r="H5" s="37" t="s">
        <v>67</v>
      </c>
      <c r="I5" s="37" t="s">
        <v>67</v>
      </c>
      <c r="J5" s="37" t="s">
        <v>69</v>
      </c>
      <c r="AC5" s="10" t="inlineStr">
        <is>
          <t>0.10</t>
        </is>
      </c>
      <c r="AD5" s="10" t="s">
        <v>96</v>
      </c>
      <c r="AE5" s="10" t="s">
        <v>92</v>
      </c>
    </row>
    <row r="6">
      <c r="A6" s="35" t="n">
        <v>9</v>
      </c>
      <c r="B6" s="35" t="s">
        <v>42</v>
      </c>
      <c r="C6" s="36" t="s">
        <v>97</v>
      </c>
      <c r="D6" s="37" t="s">
        <v>67</v>
      </c>
      <c r="E6" s="37" t="s">
        <v>67</v>
      </c>
      <c r="F6" s="37" t="s">
        <v>67</v>
      </c>
      <c r="G6" s="37" t="s">
        <v>67</v>
      </c>
      <c r="H6" s="37" t="s">
        <v>67</v>
      </c>
      <c r="I6" s="37" t="s">
        <v>69</v>
      </c>
      <c r="J6" s="37" t="s">
        <v>72</v>
      </c>
      <c r="AC6" s="10" t="inlineStr">
        <is>
          <t>0.15</t>
        </is>
      </c>
      <c r="AD6" s="10" t="s">
        <v>98</v>
      </c>
      <c r="AE6" s="10" t="s">
        <v>93</v>
      </c>
    </row>
    <row r="7">
      <c r="A7" s="35" t="n">
        <v>16</v>
      </c>
      <c r="B7" s="35" t="s">
        <v>68</v>
      </c>
      <c r="C7" s="36" t="s">
        <v>99</v>
      </c>
      <c r="D7" s="37" t="s">
        <v>67</v>
      </c>
      <c r="E7" s="37" t="s">
        <v>67</v>
      </c>
      <c r="F7" s="37" t="s">
        <v>69</v>
      </c>
      <c r="G7" s="37" t="s">
        <v>69</v>
      </c>
      <c r="H7" s="37" t="s">
        <v>69</v>
      </c>
      <c r="I7" s="37" t="s">
        <v>72</v>
      </c>
      <c r="J7" s="37" t="s">
        <v>100</v>
      </c>
      <c r="AC7" s="10" t="inlineStr">
        <is>
          <t>0.25</t>
        </is>
      </c>
      <c r="AE7" s="10" t="s">
        <v>88</v>
      </c>
    </row>
    <row r="8">
      <c r="A8" s="35" t="n">
        <v>26</v>
      </c>
      <c r="B8" s="35" t="s">
        <v>70</v>
      </c>
      <c r="C8" s="36" t="s">
        <v>101</v>
      </c>
      <c r="D8" s="37" t="s">
        <v>67</v>
      </c>
      <c r="E8" s="37" t="s">
        <v>69</v>
      </c>
      <c r="F8" s="37" t="s">
        <v>69</v>
      </c>
      <c r="G8" s="37" t="s">
        <v>72</v>
      </c>
      <c r="H8" s="37" t="s">
        <v>72</v>
      </c>
      <c r="I8" s="37" t="s">
        <v>100</v>
      </c>
      <c r="J8" s="37" t="s">
        <v>102</v>
      </c>
      <c r="AC8" s="10" t="inlineStr">
        <is>
          <t>0.40</t>
        </is>
      </c>
      <c r="AE8" s="10" t="s">
        <v>89</v>
      </c>
    </row>
    <row r="9">
      <c r="A9" s="35" t="n">
        <v>51</v>
      </c>
      <c r="B9" s="35" t="s">
        <v>71</v>
      </c>
      <c r="C9" s="36" t="s">
        <v>103</v>
      </c>
      <c r="D9" s="37" t="s">
        <v>69</v>
      </c>
      <c r="E9" s="37" t="s">
        <v>69</v>
      </c>
      <c r="F9" s="37" t="s">
        <v>72</v>
      </c>
      <c r="G9" s="37" t="s">
        <v>72</v>
      </c>
      <c r="H9" s="37" t="s">
        <v>72</v>
      </c>
      <c r="I9" s="37" t="s">
        <v>102</v>
      </c>
      <c r="J9" s="37" t="s">
        <v>104</v>
      </c>
      <c r="AC9" s="10" t="inlineStr">
        <is>
          <t>0.65</t>
        </is>
      </c>
      <c r="AE9" s="10" t="s">
        <v>66</v>
      </c>
    </row>
    <row r="10">
      <c r="A10" s="35" t="n">
        <v>91</v>
      </c>
      <c r="B10" s="35" t="n">
        <v>150</v>
      </c>
      <c r="C10" s="36" t="s">
        <v>105</v>
      </c>
      <c r="D10" s="37" t="s">
        <v>69</v>
      </c>
      <c r="E10" s="37" t="s">
        <v>69</v>
      </c>
      <c r="F10" s="37" t="s">
        <v>72</v>
      </c>
      <c r="G10" s="37" t="s">
        <v>100</v>
      </c>
      <c r="H10" s="37" t="s">
        <v>100</v>
      </c>
      <c r="I10" s="37" t="s">
        <v>104</v>
      </c>
      <c r="J10" s="37" t="s">
        <v>79</v>
      </c>
      <c r="AC10" s="10" t="inlineStr">
        <is>
          <t>1.0</t>
        </is>
      </c>
      <c r="AE10" s="10" t="s">
        <v>90</v>
      </c>
    </row>
    <row r="11">
      <c r="A11" s="35" t="n">
        <v>151</v>
      </c>
      <c r="B11" s="35" t="s">
        <v>73</v>
      </c>
      <c r="C11" s="36" t="s">
        <v>106</v>
      </c>
      <c r="D11" s="37" t="s">
        <v>69</v>
      </c>
      <c r="E11" s="37" t="s">
        <v>72</v>
      </c>
      <c r="F11" s="37" t="s">
        <v>100</v>
      </c>
      <c r="G11" s="37" t="s">
        <v>102</v>
      </c>
      <c r="H11" s="37" t="s">
        <v>102</v>
      </c>
      <c r="I11" s="37" t="s">
        <v>79</v>
      </c>
      <c r="J11" s="37" t="s">
        <v>80</v>
      </c>
      <c r="AC11" s="10" t="inlineStr">
        <is>
          <t>1.5</t>
        </is>
      </c>
    </row>
    <row r="12">
      <c r="A12" s="35" t="n">
        <v>281</v>
      </c>
      <c r="B12" s="35" t="s">
        <v>74</v>
      </c>
      <c r="C12" s="36" t="s">
        <v>107</v>
      </c>
      <c r="D12" s="37" t="s">
        <v>69</v>
      </c>
      <c r="E12" s="37" t="s">
        <v>72</v>
      </c>
      <c r="F12" s="37" t="s">
        <v>100</v>
      </c>
      <c r="G12" s="37" t="s">
        <v>102</v>
      </c>
      <c r="H12" s="37" t="s">
        <v>104</v>
      </c>
      <c r="I12" s="37" t="s">
        <v>80</v>
      </c>
      <c r="J12" s="37" t="s">
        <v>108</v>
      </c>
      <c r="AC12" s="10" t="inlineStr">
        <is>
          <t>2.5</t>
        </is>
      </c>
    </row>
    <row r="13">
      <c r="A13" s="35" t="n">
        <v>501</v>
      </c>
      <c r="B13" s="35" t="s">
        <v>44</v>
      </c>
      <c r="C13" s="36" t="s">
        <v>109</v>
      </c>
      <c r="D13" s="37" t="s">
        <v>72</v>
      </c>
      <c r="E13" s="37" t="s">
        <v>72</v>
      </c>
      <c r="F13" s="37" t="s">
        <v>102</v>
      </c>
      <c r="G13" s="37" t="s">
        <v>104</v>
      </c>
      <c r="H13" s="37" t="s">
        <v>79</v>
      </c>
      <c r="I13" s="37" t="s">
        <v>108</v>
      </c>
      <c r="J13" s="37" t="s">
        <v>110</v>
      </c>
      <c r="AC13" s="10" t="inlineStr">
        <is>
          <t>4.0</t>
        </is>
      </c>
    </row>
    <row r="14">
      <c r="A14" s="35" t="n">
        <v>1201</v>
      </c>
      <c r="B14" s="35" t="s">
        <v>75</v>
      </c>
      <c r="C14" s="36" t="s">
        <v>111</v>
      </c>
      <c r="D14" s="37" t="s">
        <v>72</v>
      </c>
      <c r="E14" s="37" t="s">
        <v>100</v>
      </c>
      <c r="F14" s="37" t="s">
        <v>102</v>
      </c>
      <c r="G14" s="37" t="s">
        <v>79</v>
      </c>
      <c r="H14" s="37" t="s">
        <v>80</v>
      </c>
      <c r="I14" s="37" t="s">
        <v>110</v>
      </c>
      <c r="J14" s="37" t="s">
        <v>112</v>
      </c>
      <c r="AC14" s="10" t="inlineStr">
        <is>
          <t>6.5</t>
        </is>
      </c>
    </row>
    <row r="15">
      <c r="A15" s="35" t="n">
        <v>3201</v>
      </c>
      <c r="B15" s="35" t="s">
        <v>76</v>
      </c>
      <c r="C15" s="36" t="s">
        <v>113</v>
      </c>
      <c r="D15" s="37" t="s">
        <v>72</v>
      </c>
      <c r="E15" s="37" t="s">
        <v>100</v>
      </c>
      <c r="F15" s="37" t="s">
        <v>104</v>
      </c>
      <c r="G15" s="37" t="s">
        <v>79</v>
      </c>
      <c r="H15" s="37" t="s">
        <v>108</v>
      </c>
      <c r="I15" s="37" t="s">
        <v>112</v>
      </c>
      <c r="J15" s="37" t="s">
        <v>114</v>
      </c>
      <c r="AC15" s="10" t="inlineStr">
        <is>
          <t>10.0</t>
        </is>
      </c>
    </row>
    <row r="16">
      <c r="A16" s="35" t="n">
        <v>10001</v>
      </c>
      <c r="B16" s="35" t="n">
        <v>35000</v>
      </c>
      <c r="C16" s="36" t="s">
        <v>115</v>
      </c>
      <c r="D16" s="37" t="s">
        <v>72</v>
      </c>
      <c r="E16" s="37" t="s">
        <v>100</v>
      </c>
      <c r="F16" s="37" t="s">
        <v>104</v>
      </c>
      <c r="G16" s="37" t="s">
        <v>80</v>
      </c>
      <c r="H16" s="37" t="s">
        <v>110</v>
      </c>
      <c r="I16" s="37" t="s">
        <v>114</v>
      </c>
      <c r="J16" s="37" t="s">
        <v>116</v>
      </c>
    </row>
    <row r="17">
      <c r="A17" s="35" t="n">
        <v>35001</v>
      </c>
      <c r="B17" s="35" t="s">
        <v>77</v>
      </c>
      <c r="C17" s="36" t="s">
        <v>117</v>
      </c>
      <c r="D17" s="37" t="s">
        <v>100</v>
      </c>
      <c r="E17" s="37" t="s">
        <v>102</v>
      </c>
      <c r="F17" s="37" t="s">
        <v>79</v>
      </c>
      <c r="G17" s="37" t="s">
        <v>108</v>
      </c>
      <c r="H17" s="37" t="s">
        <v>112</v>
      </c>
      <c r="I17" s="37" t="s">
        <v>116</v>
      </c>
      <c r="J17" s="37" t="s">
        <v>118</v>
      </c>
    </row>
    <row r="18">
      <c r="A18" s="35" t="n">
        <v>150001</v>
      </c>
      <c r="B18" s="35" t="s">
        <v>78</v>
      </c>
      <c r="C18" s="36" t="s">
        <v>119</v>
      </c>
      <c r="D18" s="37" t="s">
        <v>100</v>
      </c>
      <c r="E18" s="37" t="s">
        <v>102</v>
      </c>
      <c r="F18" s="37" t="s">
        <v>79</v>
      </c>
      <c r="G18" s="37" t="s">
        <v>108</v>
      </c>
      <c r="H18" s="37" t="s">
        <v>114</v>
      </c>
      <c r="I18" s="37" t="s">
        <v>118</v>
      </c>
      <c r="J18" s="37" t="s">
        <v>120</v>
      </c>
    </row>
    <row r="19">
      <c r="A19" s="35" t="n">
        <v>500001</v>
      </c>
      <c r="B19" s="35" t="s">
        <v>21</v>
      </c>
      <c r="C19" s="36" t="s">
        <v>121</v>
      </c>
      <c r="D19" s="37" t="s">
        <v>100</v>
      </c>
      <c r="E19" s="37" t="s">
        <v>102</v>
      </c>
      <c r="F19" s="37" t="s">
        <v>80</v>
      </c>
      <c r="G19" s="37" t="s">
        <v>110</v>
      </c>
      <c r="H19" s="37" t="s">
        <v>116</v>
      </c>
      <c r="I19" s="37" t="s">
        <v>120</v>
      </c>
      <c r="J19" s="37" t="s">
        <v>122</v>
      </c>
    </row>
    <row r="20">
      <c r="B20" t="s">
        <v>81</v>
      </c>
    </row>
    <row r="21" ht="26" customHeight="true">
      <c r="A21" s="3" t="s">
        <v>123</v>
      </c>
    </row>
    <row r="22" ht="24" customHeight="true">
      <c r="A22" s="38" t="s">
        <v>124</v>
      </c>
    </row>
    <row r="23" hidden="true">
      <c r="C23" t="s">
        <v>125</v>
      </c>
      <c r="D23" t="s">
        <v>126</v>
      </c>
      <c r="E23" t="s">
        <v>127</v>
      </c>
      <c r="F23" t="s">
        <v>128</v>
      </c>
      <c r="G23" t="s">
        <v>129</v>
      </c>
      <c r="H23" t="s">
        <v>130</v>
      </c>
      <c r="I23" t="s">
        <v>131</v>
      </c>
      <c r="J23" t="s">
        <v>132</v>
      </c>
      <c r="K23" t="s">
        <v>133</v>
      </c>
      <c r="L23" t="s">
        <v>134</v>
      </c>
      <c r="M23" t="s">
        <v>135</v>
      </c>
      <c r="N23" t="s">
        <v>136</v>
      </c>
      <c r="O23" t="s">
        <v>137</v>
      </c>
      <c r="P23" t="s">
        <v>138</v>
      </c>
      <c r="Q23" t="s">
        <v>139</v>
      </c>
      <c r="R23" t="s">
        <v>140</v>
      </c>
      <c r="S23" t="s">
        <v>141</v>
      </c>
      <c r="T23" t="s">
        <v>142</v>
      </c>
      <c r="U23" t="s">
        <v>143</v>
      </c>
      <c r="V23" t="s">
        <v>144</v>
      </c>
      <c r="W23" t="s">
        <v>145</v>
      </c>
      <c r="X23" t="s">
        <v>146</v>
      </c>
      <c r="Y23" t="s">
        <v>147</v>
      </c>
      <c r="Z23" t="s">
        <v>148</v>
      </c>
    </row>
    <row r="24" ht="22" customHeight="true">
      <c r="A24" s="19" t="s">
        <v>47</v>
      </c>
      <c r="B24" s="19" t="s">
        <v>44</v>
      </c>
      <c r="C24" s="19" t="inlineStr">
        <is>
          <t>0.065</t>
        </is>
      </c>
      <c r="E24" s="19" t="inlineStr">
        <is>
          <t>0.10</t>
        </is>
      </c>
      <c r="G24" s="19" t="inlineStr">
        <is>
          <t>0.15</t>
        </is>
      </c>
      <c r="I24" s="19" t="inlineStr">
        <is>
          <t>0.25</t>
        </is>
      </c>
      <c r="K24" s="19" t="inlineStr">
        <is>
          <t>0.40</t>
        </is>
      </c>
      <c r="M24" s="19" t="inlineStr">
        <is>
          <t>0.65</t>
        </is>
      </c>
      <c r="O24" s="19" t="inlineStr">
        <is>
          <t>1.0</t>
        </is>
      </c>
      <c r="Q24" s="19" t="inlineStr">
        <is>
          <t>1.5</t>
        </is>
      </c>
      <c r="S24" s="19" t="inlineStr">
        <is>
          <t>2.5</t>
        </is>
      </c>
      <c r="U24" s="19" t="inlineStr">
        <is>
          <t>4.0</t>
        </is>
      </c>
      <c r="W24" s="19" t="inlineStr">
        <is>
          <t>6.5</t>
        </is>
      </c>
      <c r="Y24" s="19" t="inlineStr">
        <is>
          <t>10.0</t>
        </is>
      </c>
    </row>
    <row r="25" ht="22" customHeight="true">
      <c r="C25" s="5" t="s">
        <v>48</v>
      </c>
      <c r="D25" s="5" t="s">
        <v>149</v>
      </c>
      <c r="E25" s="5" t="s">
        <v>48</v>
      </c>
      <c r="F25" s="5" t="s">
        <v>149</v>
      </c>
      <c r="G25" s="5" t="s">
        <v>48</v>
      </c>
      <c r="H25" s="5" t="s">
        <v>149</v>
      </c>
      <c r="I25" s="5" t="s">
        <v>48</v>
      </c>
      <c r="J25" s="5" t="s">
        <v>149</v>
      </c>
      <c r="K25" s="5" t="s">
        <v>48</v>
      </c>
      <c r="L25" s="5" t="s">
        <v>149</v>
      </c>
      <c r="M25" s="5" t="s">
        <v>48</v>
      </c>
      <c r="N25" s="5" t="s">
        <v>149</v>
      </c>
      <c r="O25" s="5" t="s">
        <v>48</v>
      </c>
      <c r="P25" s="5" t="s">
        <v>149</v>
      </c>
      <c r="Q25" s="5" t="s">
        <v>48</v>
      </c>
      <c r="R25" s="5" t="s">
        <v>149</v>
      </c>
      <c r="S25" s="5" t="s">
        <v>48</v>
      </c>
      <c r="T25" s="5" t="s">
        <v>149</v>
      </c>
      <c r="U25" s="5" t="s">
        <v>48</v>
      </c>
      <c r="V25" s="5" t="s">
        <v>149</v>
      </c>
      <c r="W25" s="5" t="s">
        <v>48</v>
      </c>
      <c r="X25" s="5" t="s">
        <v>149</v>
      </c>
      <c r="Y25" s="5" t="s">
        <v>48</v>
      </c>
      <c r="Z25" s="5" t="s">
        <v>149</v>
      </c>
    </row>
    <row r="26" ht="22" customHeight="true">
      <c r="A26" s="39" t="s">
        <v>67</v>
      </c>
      <c r="B26" s="35" t="n">
        <v>2</v>
      </c>
      <c r="C26" s="11" t="inlineStr"/>
      <c r="D26" s="11">
        <f>IF(C26="","",C26+1)</f>
      </c>
      <c r="E26" s="11" t="inlineStr"/>
      <c r="F26" s="11">
        <f>IF(E26="","",E26+1)</f>
      </c>
      <c r="G26" s="11" t="inlineStr"/>
      <c r="H26" s="11">
        <f>IF(G26="","",G26+1)</f>
      </c>
      <c r="I26" s="11" t="inlineStr"/>
      <c r="J26" s="11">
        <f>IF(I26="","",I26+1)</f>
      </c>
      <c r="K26" s="11" t="inlineStr"/>
      <c r="L26" s="11">
        <f>IF(K26="","",K26+1)</f>
      </c>
      <c r="M26" s="11" t="inlineStr"/>
      <c r="N26" s="11">
        <f>IF(M26="","",M26+1)</f>
      </c>
      <c r="O26" s="11" t="inlineStr"/>
      <c r="P26" s="11">
        <f>IF(O26="","",O26+1)</f>
      </c>
      <c r="Q26" s="11" t="inlineStr"/>
      <c r="R26" s="11">
        <f>IF(Q26="","",Q26+1)</f>
      </c>
      <c r="S26" s="11" t="inlineStr"/>
      <c r="T26" s="11">
        <f>IF(S26="","",S26+1)</f>
      </c>
      <c r="U26" s="11" t="inlineStr"/>
      <c r="V26" s="11">
        <f>IF(U26="","",U26+1)</f>
      </c>
      <c r="W26" s="11" t="inlineStr"/>
      <c r="X26" s="11">
        <f>IF(W26="","",W26+1)</f>
      </c>
      <c r="Y26" s="10" t="n">
        <v>0</v>
      </c>
      <c r="Z26" s="10">
        <f>IF(Y26="","",Y26+1)</f>
      </c>
    </row>
    <row r="27" ht="22" customHeight="true">
      <c r="A27" s="39" t="s">
        <v>69</v>
      </c>
      <c r="B27" s="35" t="n">
        <v>3</v>
      </c>
      <c r="C27" s="11" t="inlineStr"/>
      <c r="D27" s="11">
        <f>IF(C27="","",C27+1)</f>
      </c>
      <c r="E27" s="11" t="inlineStr"/>
      <c r="F27" s="11">
        <f>IF(E27="","",E27+1)</f>
      </c>
      <c r="G27" s="11" t="inlineStr"/>
      <c r="H27" s="11">
        <f>IF(G27="","",G27+1)</f>
      </c>
      <c r="I27" s="11" t="inlineStr"/>
      <c r="J27" s="11">
        <f>IF(I27="","",I27+1)</f>
      </c>
      <c r="K27" s="11" t="inlineStr"/>
      <c r="L27" s="11">
        <f>IF(K27="","",K27+1)</f>
      </c>
      <c r="M27" s="11" t="inlineStr"/>
      <c r="N27" s="11">
        <f>IF(M27="","",M27+1)</f>
      </c>
      <c r="O27" s="11" t="inlineStr"/>
      <c r="P27" s="11">
        <f>IF(O27="","",O27+1)</f>
      </c>
      <c r="Q27" s="11" t="inlineStr"/>
      <c r="R27" s="11">
        <f>IF(Q27="","",Q27+1)</f>
      </c>
      <c r="S27" s="11" t="inlineStr"/>
      <c r="T27" s="11">
        <f>IF(S27="","",S27+1)</f>
      </c>
      <c r="U27" s="11" t="inlineStr"/>
      <c r="V27" s="11">
        <f>IF(U27="","",U27+1)</f>
      </c>
      <c r="W27" s="11" t="inlineStr"/>
      <c r="X27" s="11">
        <f>IF(W27="","",W27+1)</f>
      </c>
      <c r="Y27" s="10" t="n">
        <v>0</v>
      </c>
      <c r="Z27" s="10">
        <f>IF(Y27="","",Y27+1)</f>
      </c>
    </row>
    <row r="28" ht="22" customHeight="true">
      <c r="A28" s="39" t="s">
        <v>72</v>
      </c>
      <c r="B28" s="35" t="n">
        <v>5</v>
      </c>
      <c r="C28" s="11" t="inlineStr"/>
      <c r="D28" s="11">
        <f>IF(C28="","",C28+1)</f>
      </c>
      <c r="E28" s="11" t="inlineStr"/>
      <c r="F28" s="11">
        <f>IF(E28="","",E28+1)</f>
      </c>
      <c r="G28" s="11" t="inlineStr"/>
      <c r="H28" s="11">
        <f>IF(G28="","",G28+1)</f>
      </c>
      <c r="I28" s="11" t="inlineStr"/>
      <c r="J28" s="11">
        <f>IF(I28="","",I28+1)</f>
      </c>
      <c r="K28" s="11" t="inlineStr"/>
      <c r="L28" s="11">
        <f>IF(K28="","",K28+1)</f>
      </c>
      <c r="M28" s="11" t="inlineStr"/>
      <c r="N28" s="11">
        <f>IF(M28="","",M28+1)</f>
      </c>
      <c r="O28" s="11" t="inlineStr"/>
      <c r="P28" s="11">
        <f>IF(O28="","",O28+1)</f>
      </c>
      <c r="Q28" s="11" t="inlineStr"/>
      <c r="R28" s="11">
        <f>IF(Q28="","",Q28+1)</f>
      </c>
      <c r="S28" s="11" t="inlineStr"/>
      <c r="T28" s="11">
        <f>IF(S28="","",S28+1)</f>
      </c>
      <c r="U28" s="11" t="inlineStr"/>
      <c r="V28" s="11">
        <f>IF(U28="","",U28+1)</f>
      </c>
      <c r="W28" s="10" t="n">
        <v>0</v>
      </c>
      <c r="X28" s="10">
        <f>IF(W28="","",W28+1)</f>
      </c>
      <c r="Y28" s="10" t="n">
        <v>1</v>
      </c>
      <c r="Z28" s="10">
        <f>IF(Y28="","",Y28+1)</f>
      </c>
    </row>
    <row r="29" ht="22" customHeight="true">
      <c r="A29" s="39" t="s">
        <v>100</v>
      </c>
      <c r="B29" s="35" t="n">
        <v>8</v>
      </c>
      <c r="C29" s="11" t="inlineStr"/>
      <c r="D29" s="11">
        <f>IF(C29="","",C29+1)</f>
      </c>
      <c r="E29" s="11" t="inlineStr"/>
      <c r="F29" s="11">
        <f>IF(E29="","",E29+1)</f>
      </c>
      <c r="G29" s="11" t="inlineStr"/>
      <c r="H29" s="11">
        <f>IF(G29="","",G29+1)</f>
      </c>
      <c r="I29" s="11" t="inlineStr"/>
      <c r="J29" s="11">
        <f>IF(I29="","",I29+1)</f>
      </c>
      <c r="K29" s="11" t="inlineStr"/>
      <c r="L29" s="11">
        <f>IF(K29="","",K29+1)</f>
      </c>
      <c r="M29" s="11" t="inlineStr"/>
      <c r="N29" s="11">
        <f>IF(M29="","",M29+1)</f>
      </c>
      <c r="O29" s="11" t="inlineStr"/>
      <c r="P29" s="11">
        <f>IF(O29="","",O29+1)</f>
      </c>
      <c r="Q29" s="11" t="inlineStr"/>
      <c r="R29" s="11">
        <f>IF(Q29="","",Q29+1)</f>
      </c>
      <c r="S29" s="11" t="inlineStr"/>
      <c r="T29" s="11">
        <f>IF(S29="","",S29+1)</f>
      </c>
      <c r="U29" s="10" t="n">
        <v>0</v>
      </c>
      <c r="V29" s="10">
        <f>IF(U29="","",U29+1)</f>
      </c>
      <c r="W29" s="10" t="n">
        <v>1</v>
      </c>
      <c r="X29" s="10">
        <f>IF(W29="","",W29+1)</f>
      </c>
      <c r="Y29" s="10" t="n">
        <v>2</v>
      </c>
      <c r="Z29" s="10">
        <f>IF(Y29="","",Y29+1)</f>
      </c>
    </row>
    <row r="30" ht="22" customHeight="true">
      <c r="A30" s="39" t="s">
        <v>102</v>
      </c>
      <c r="B30" s="35" t="n">
        <v>13</v>
      </c>
      <c r="C30" s="11" t="inlineStr"/>
      <c r="D30" s="11">
        <f>IF(C30="","",C30+1)</f>
      </c>
      <c r="E30" s="11" t="inlineStr"/>
      <c r="F30" s="11">
        <f>IF(E30="","",E30+1)</f>
      </c>
      <c r="G30" s="11" t="inlineStr"/>
      <c r="H30" s="11">
        <f>IF(G30="","",G30+1)</f>
      </c>
      <c r="I30" s="11" t="inlineStr"/>
      <c r="J30" s="11">
        <f>IF(I30="","",I30+1)</f>
      </c>
      <c r="K30" s="11" t="inlineStr"/>
      <c r="L30" s="11">
        <f>IF(K30="","",K30+1)</f>
      </c>
      <c r="M30" s="11" t="inlineStr"/>
      <c r="N30" s="11">
        <f>IF(M30="","",M30+1)</f>
      </c>
      <c r="O30" s="11" t="inlineStr"/>
      <c r="P30" s="11">
        <f>IF(O30="","",O30+1)</f>
      </c>
      <c r="Q30" s="11" t="inlineStr"/>
      <c r="R30" s="11">
        <f>IF(Q30="","",Q30+1)</f>
      </c>
      <c r="S30" s="10" t="n">
        <v>0</v>
      </c>
      <c r="T30" s="10">
        <f>IF(S30="","",S30+1)</f>
      </c>
      <c r="U30" s="10" t="n">
        <v>1</v>
      </c>
      <c r="V30" s="10">
        <f>IF(U30="","",U30+1)</f>
      </c>
      <c r="W30" s="10" t="n">
        <v>2</v>
      </c>
      <c r="X30" s="10">
        <f>IF(W30="","",W30+1)</f>
      </c>
      <c r="Y30" s="10" t="n">
        <v>3</v>
      </c>
      <c r="Z30" s="10">
        <f>IF(Y30="","",Y30+1)</f>
      </c>
    </row>
    <row r="31" ht="22" customHeight="true">
      <c r="A31" s="39" t="s">
        <v>104</v>
      </c>
      <c r="B31" s="35" t="n">
        <v>20</v>
      </c>
      <c r="C31" s="11" t="inlineStr"/>
      <c r="D31" s="11">
        <f>IF(C31="","",C31+1)</f>
      </c>
      <c r="E31" s="11" t="inlineStr"/>
      <c r="F31" s="11">
        <f>IF(E31="","",E31+1)</f>
      </c>
      <c r="G31" s="11" t="inlineStr"/>
      <c r="H31" s="11">
        <f>IF(G31="","",G31+1)</f>
      </c>
      <c r="I31" s="11" t="inlineStr"/>
      <c r="J31" s="11">
        <f>IF(I31="","",I31+1)</f>
      </c>
      <c r="K31" s="11" t="inlineStr"/>
      <c r="L31" s="11">
        <f>IF(K31="","",K31+1)</f>
      </c>
      <c r="M31" s="11" t="inlineStr"/>
      <c r="N31" s="11">
        <f>IF(M31="","",M31+1)</f>
      </c>
      <c r="O31" s="11" t="inlineStr"/>
      <c r="P31" s="11">
        <f>IF(O31="","",O31+1)</f>
      </c>
      <c r="Q31" s="10" t="n">
        <v>0</v>
      </c>
      <c r="R31" s="10">
        <f>IF(Q31="","",Q31+1)</f>
      </c>
      <c r="S31" s="10" t="n">
        <v>1</v>
      </c>
      <c r="T31" s="10">
        <f>IF(S31="","",S31+1)</f>
      </c>
      <c r="U31" s="10" t="n">
        <v>2</v>
      </c>
      <c r="V31" s="10">
        <f>IF(U31="","",U31+1)</f>
      </c>
      <c r="W31" s="10" t="n">
        <v>3</v>
      </c>
      <c r="X31" s="10">
        <f>IF(W31="","",W31+1)</f>
      </c>
      <c r="Y31" s="10" t="n">
        <v>5</v>
      </c>
      <c r="Z31" s="10">
        <f>IF(Y31="","",Y31+1)</f>
      </c>
    </row>
    <row r="32" ht="22" customHeight="true">
      <c r="A32" s="39" t="s">
        <v>79</v>
      </c>
      <c r="B32" s="35" t="n">
        <v>32</v>
      </c>
      <c r="C32" s="11" t="inlineStr"/>
      <c r="D32" s="11">
        <f>IF(C32="","",C32+1)</f>
      </c>
      <c r="E32" s="11" t="inlineStr"/>
      <c r="F32" s="11">
        <f>IF(E32="","",E32+1)</f>
      </c>
      <c r="G32" s="11" t="inlineStr"/>
      <c r="H32" s="11">
        <f>IF(G32="","",G32+1)</f>
      </c>
      <c r="I32" s="11" t="inlineStr"/>
      <c r="J32" s="11">
        <f>IF(I32="","",I32+1)</f>
      </c>
      <c r="K32" s="11" t="inlineStr"/>
      <c r="L32" s="11">
        <f>IF(K32="","",K32+1)</f>
      </c>
      <c r="M32" s="11" t="inlineStr"/>
      <c r="N32" s="11">
        <f>IF(M32="","",M32+1)</f>
      </c>
      <c r="O32" s="10" t="n">
        <v>0</v>
      </c>
      <c r="P32" s="10">
        <f>IF(O32="","",O32+1)</f>
      </c>
      <c r="Q32" s="10" t="n">
        <v>1</v>
      </c>
      <c r="R32" s="10">
        <f>IF(Q32="","",Q32+1)</f>
      </c>
      <c r="S32" s="10" t="n">
        <v>2</v>
      </c>
      <c r="T32" s="10">
        <f>IF(S32="","",S32+1)</f>
      </c>
      <c r="U32" s="10" t="n">
        <v>3</v>
      </c>
      <c r="V32" s="10">
        <f>IF(U32="","",U32+1)</f>
      </c>
      <c r="W32" s="10" t="n">
        <v>5</v>
      </c>
      <c r="X32" s="10">
        <f>IF(W32="","",W32+1)</f>
      </c>
      <c r="Y32" s="10" t="n">
        <v>7</v>
      </c>
      <c r="Z32" s="10">
        <f>IF(Y32="","",Y32+1)</f>
      </c>
    </row>
    <row r="33" ht="22" customHeight="true">
      <c r="A33" s="39" t="s">
        <v>80</v>
      </c>
      <c r="B33" s="35" t="n">
        <v>50</v>
      </c>
      <c r="C33" s="11" t="inlineStr"/>
      <c r="D33" s="11">
        <f>IF(C33="","",C33+1)</f>
      </c>
      <c r="E33" s="11" t="inlineStr"/>
      <c r="F33" s="11">
        <f>IF(E33="","",E33+1)</f>
      </c>
      <c r="G33" s="11" t="inlineStr"/>
      <c r="H33" s="11">
        <f>IF(G33="","",G33+1)</f>
      </c>
      <c r="I33" s="11" t="inlineStr"/>
      <c r="J33" s="11">
        <f>IF(I33="","",I33+1)</f>
      </c>
      <c r="K33" s="11" t="inlineStr"/>
      <c r="L33" s="11">
        <f>IF(K33="","",K33+1)</f>
      </c>
      <c r="M33" s="10" t="n">
        <v>0</v>
      </c>
      <c r="N33" s="10">
        <f>IF(M33="","",M33+1)</f>
      </c>
      <c r="O33" s="10" t="n">
        <v>1</v>
      </c>
      <c r="P33" s="10">
        <f>IF(O33="","",O33+1)</f>
      </c>
      <c r="Q33" s="10" t="n">
        <v>2</v>
      </c>
      <c r="R33" s="10">
        <f>IF(Q33="","",Q33+1)</f>
      </c>
      <c r="S33" s="10" t="n">
        <v>3</v>
      </c>
      <c r="T33" s="10">
        <f>IF(S33="","",S33+1)</f>
      </c>
      <c r="U33" s="10" t="n">
        <v>5</v>
      </c>
      <c r="V33" s="10">
        <f>IF(U33="","",U33+1)</f>
      </c>
      <c r="W33" s="10" t="n">
        <v>7</v>
      </c>
      <c r="X33" s="10">
        <f>IF(W33="","",W33+1)</f>
      </c>
      <c r="Y33" s="10" t="n">
        <v>10</v>
      </c>
      <c r="Z33" s="10">
        <f>IF(Y33="","",Y33+1)</f>
      </c>
    </row>
    <row r="34" ht="22" customHeight="true">
      <c r="A34" s="39" t="s">
        <v>108</v>
      </c>
      <c r="B34" s="35" t="n">
        <v>80</v>
      </c>
      <c r="C34" s="11" t="inlineStr"/>
      <c r="D34" s="11">
        <f>IF(C34="","",C34+1)</f>
      </c>
      <c r="E34" s="11" t="inlineStr"/>
      <c r="F34" s="11">
        <f>IF(E34="","",E34+1)</f>
      </c>
      <c r="G34" s="11" t="inlineStr"/>
      <c r="H34" s="11">
        <f>IF(G34="","",G34+1)</f>
      </c>
      <c r="I34" s="11" t="inlineStr"/>
      <c r="J34" s="11">
        <f>IF(I34="","",I34+1)</f>
      </c>
      <c r="K34" s="10" t="n">
        <v>0</v>
      </c>
      <c r="L34" s="10">
        <f>IF(K34="","",K34+1)</f>
      </c>
      <c r="M34" s="10" t="n">
        <v>1</v>
      </c>
      <c r="N34" s="10">
        <f>IF(M34="","",M34+1)</f>
      </c>
      <c r="O34" s="10" t="n">
        <v>2</v>
      </c>
      <c r="P34" s="10">
        <f>IF(O34="","",O34+1)</f>
      </c>
      <c r="Q34" s="10" t="n">
        <v>3</v>
      </c>
      <c r="R34" s="10">
        <f>IF(Q34="","",Q34+1)</f>
      </c>
      <c r="S34" s="10" t="n">
        <v>5</v>
      </c>
      <c r="T34" s="10">
        <f>IF(S34="","",S34+1)</f>
      </c>
      <c r="U34" s="10" t="n">
        <v>7</v>
      </c>
      <c r="V34" s="10">
        <f>IF(U34="","",U34+1)</f>
      </c>
      <c r="W34" s="10" t="n">
        <v>10</v>
      </c>
      <c r="X34" s="10">
        <f>IF(W34="","",W34+1)</f>
      </c>
      <c r="Y34" s="10" t="n">
        <v>14</v>
      </c>
      <c r="Z34" s="10">
        <f>IF(Y34="","",Y34+1)</f>
      </c>
    </row>
    <row r="35" ht="22" customHeight="true">
      <c r="A35" s="39" t="s">
        <v>110</v>
      </c>
      <c r="B35" s="35" t="n">
        <v>125</v>
      </c>
      <c r="C35" s="11" t="inlineStr"/>
      <c r="D35" s="11">
        <f>IF(C35="","",C35+1)</f>
      </c>
      <c r="E35" s="11" t="inlineStr"/>
      <c r="F35" s="11">
        <f>IF(E35="","",E35+1)</f>
      </c>
      <c r="G35" s="11" t="inlineStr"/>
      <c r="H35" s="11">
        <f>IF(G35="","",G35+1)</f>
      </c>
      <c r="I35" s="10" t="n">
        <v>0</v>
      </c>
      <c r="J35" s="10">
        <f>IF(I35="","",I35+1)</f>
      </c>
      <c r="K35" s="10" t="n">
        <v>1</v>
      </c>
      <c r="L35" s="10">
        <f>IF(K35="","",K35+1)</f>
      </c>
      <c r="M35" s="10" t="n">
        <v>2</v>
      </c>
      <c r="N35" s="10">
        <f>IF(M35="","",M35+1)</f>
      </c>
      <c r="O35" s="10" t="n">
        <v>3</v>
      </c>
      <c r="P35" s="10">
        <f>IF(O35="","",O35+1)</f>
      </c>
      <c r="Q35" s="10" t="n">
        <v>5</v>
      </c>
      <c r="R35" s="10">
        <f>IF(Q35="","",Q35+1)</f>
      </c>
      <c r="S35" s="10" t="n">
        <v>7</v>
      </c>
      <c r="T35" s="10">
        <f>IF(S35="","",S35+1)</f>
      </c>
      <c r="U35" s="10" t="n">
        <v>10</v>
      </c>
      <c r="V35" s="10">
        <f>IF(U35="","",U35+1)</f>
      </c>
      <c r="W35" s="10" t="n">
        <v>14</v>
      </c>
      <c r="X35" s="10">
        <f>IF(W35="","",W35+1)</f>
      </c>
      <c r="Y35" s="10" t="n">
        <v>21</v>
      </c>
      <c r="Z35" s="10">
        <f>IF(Y35="","",Y35+1)</f>
      </c>
    </row>
    <row r="36" ht="22" customHeight="true">
      <c r="A36" s="39" t="s">
        <v>112</v>
      </c>
      <c r="B36" s="35" t="n">
        <v>200</v>
      </c>
      <c r="C36" s="11" t="inlineStr"/>
      <c r="D36" s="11">
        <f>IF(C36="","",C36+1)</f>
      </c>
      <c r="E36" s="11" t="inlineStr"/>
      <c r="F36" s="11">
        <f>IF(E36="","",E36+1)</f>
      </c>
      <c r="G36" s="10" t="n">
        <v>0</v>
      </c>
      <c r="H36" s="10">
        <f>IF(G36="","",G36+1)</f>
      </c>
      <c r="I36" s="10" t="n">
        <v>1</v>
      </c>
      <c r="J36" s="10">
        <f>IF(I36="","",I36+1)</f>
      </c>
      <c r="K36" s="10" t="n">
        <v>2</v>
      </c>
      <c r="L36" s="10">
        <f>IF(K36="","",K36+1)</f>
      </c>
      <c r="M36" s="10" t="n">
        <v>3</v>
      </c>
      <c r="N36" s="10">
        <f>IF(M36="","",M36+1)</f>
      </c>
      <c r="O36" s="10" t="n">
        <v>5</v>
      </c>
      <c r="P36" s="10">
        <f>IF(O36="","",O36+1)</f>
      </c>
      <c r="Q36" s="10" t="n">
        <v>7</v>
      </c>
      <c r="R36" s="10">
        <f>IF(Q36="","",Q36+1)</f>
      </c>
      <c r="S36" s="10" t="n">
        <v>10</v>
      </c>
      <c r="T36" s="10">
        <f>IF(S36="","",S36+1)</f>
      </c>
      <c r="U36" s="10" t="n">
        <v>14</v>
      </c>
      <c r="V36" s="10">
        <f>IF(U36="","",U36+1)</f>
      </c>
      <c r="W36" s="10" t="n">
        <v>21</v>
      </c>
      <c r="X36" s="10">
        <f>IF(W36="","",W36+1)</f>
      </c>
      <c r="Y36" s="11" t="inlineStr"/>
      <c r="Z36" s="11">
        <f>IF(Y36="","",Y36+1)</f>
      </c>
    </row>
    <row r="37" ht="22" customHeight="true">
      <c r="A37" s="39" t="s">
        <v>114</v>
      </c>
      <c r="B37" s="35" t="n">
        <v>315</v>
      </c>
      <c r="C37" s="11" t="inlineStr"/>
      <c r="D37" s="11">
        <f>IF(C37="","",C37+1)</f>
      </c>
      <c r="E37" s="10" t="n">
        <v>0</v>
      </c>
      <c r="F37" s="10">
        <f>IF(E37="","",E37+1)</f>
      </c>
      <c r="G37" s="10" t="n">
        <v>1</v>
      </c>
      <c r="H37" s="10">
        <f>IF(G37="","",G37+1)</f>
      </c>
      <c r="I37" s="10" t="n">
        <v>2</v>
      </c>
      <c r="J37" s="10">
        <f>IF(I37="","",I37+1)</f>
      </c>
      <c r="K37" s="10" t="n">
        <v>3</v>
      </c>
      <c r="L37" s="10">
        <f>IF(K37="","",K37+1)</f>
      </c>
      <c r="M37" s="10" t="n">
        <v>5</v>
      </c>
      <c r="N37" s="10">
        <f>IF(M37="","",M37+1)</f>
      </c>
      <c r="O37" s="10" t="n">
        <v>7</v>
      </c>
      <c r="P37" s="10">
        <f>IF(O37="","",O37+1)</f>
      </c>
      <c r="Q37" s="10" t="n">
        <v>10</v>
      </c>
      <c r="R37" s="10">
        <f>IF(Q37="","",Q37+1)</f>
      </c>
      <c r="S37" s="10" t="n">
        <v>14</v>
      </c>
      <c r="T37" s="10">
        <f>IF(S37="","",S37+1)</f>
      </c>
      <c r="U37" s="10" t="n">
        <v>21</v>
      </c>
      <c r="V37" s="10">
        <f>IF(U37="","",U37+1)</f>
      </c>
      <c r="W37" s="11" t="inlineStr"/>
      <c r="X37" s="11">
        <f>IF(W37="","",W37+1)</f>
      </c>
      <c r="Y37" s="11" t="inlineStr"/>
      <c r="Z37" s="11">
        <f>IF(Y37="","",Y37+1)</f>
      </c>
    </row>
    <row r="38" ht="22" customHeight="true">
      <c r="A38" s="39" t="s">
        <v>116</v>
      </c>
      <c r="B38" s="35" t="n">
        <v>500</v>
      </c>
      <c r="C38" s="10" t="n">
        <v>0</v>
      </c>
      <c r="D38" s="10">
        <f>IF(C38="","",C38+1)</f>
      </c>
      <c r="E38" s="10" t="n">
        <v>1</v>
      </c>
      <c r="F38" s="10">
        <f>IF(E38="","",E38+1)</f>
      </c>
      <c r="G38" s="10" t="n">
        <v>2</v>
      </c>
      <c r="H38" s="10">
        <f>IF(G38="","",G38+1)</f>
      </c>
      <c r="I38" s="10" t="n">
        <v>3</v>
      </c>
      <c r="J38" s="10">
        <f>IF(I38="","",I38+1)</f>
      </c>
      <c r="K38" s="10" t="n">
        <v>5</v>
      </c>
      <c r="L38" s="10">
        <f>IF(K38="","",K38+1)</f>
      </c>
      <c r="M38" s="10" t="n">
        <v>7</v>
      </c>
      <c r="N38" s="10">
        <f>IF(M38="","",M38+1)</f>
      </c>
      <c r="O38" s="10" t="n">
        <v>10</v>
      </c>
      <c r="P38" s="10">
        <f>IF(O38="","",O38+1)</f>
      </c>
      <c r="Q38" s="10" t="n">
        <v>14</v>
      </c>
      <c r="R38" s="10">
        <f>IF(Q38="","",Q38+1)</f>
      </c>
      <c r="S38" s="10" t="n">
        <v>21</v>
      </c>
      <c r="T38" s="10">
        <f>IF(S38="","",S38+1)</f>
      </c>
      <c r="U38" s="11" t="inlineStr"/>
      <c r="V38" s="11">
        <f>IF(U38="","",U38+1)</f>
      </c>
      <c r="W38" s="11" t="inlineStr"/>
      <c r="X38" s="11">
        <f>IF(W38="","",W38+1)</f>
      </c>
      <c r="Y38" s="11" t="inlineStr"/>
      <c r="Z38" s="11">
        <f>IF(Y38="","",Y38+1)</f>
      </c>
    </row>
    <row r="39" ht="22" customHeight="true">
      <c r="A39" s="39" t="s">
        <v>118</v>
      </c>
      <c r="B39" s="35" t="n">
        <v>800</v>
      </c>
      <c r="C39" s="10" t="n">
        <v>1</v>
      </c>
      <c r="D39" s="10">
        <f>IF(C39="","",C39+1)</f>
      </c>
      <c r="E39" s="10" t="n">
        <v>2</v>
      </c>
      <c r="F39" s="10">
        <f>IF(E39="","",E39+1)</f>
      </c>
      <c r="G39" s="10" t="n">
        <v>3</v>
      </c>
      <c r="H39" s="10">
        <f>IF(G39="","",G39+1)</f>
      </c>
      <c r="I39" s="10" t="n">
        <v>5</v>
      </c>
      <c r="J39" s="10">
        <f>IF(I39="","",I39+1)</f>
      </c>
      <c r="K39" s="10" t="n">
        <v>7</v>
      </c>
      <c r="L39" s="10">
        <f>IF(K39="","",K39+1)</f>
      </c>
      <c r="M39" s="10" t="n">
        <v>10</v>
      </c>
      <c r="N39" s="10">
        <f>IF(M39="","",M39+1)</f>
      </c>
      <c r="O39" s="10" t="n">
        <v>14</v>
      </c>
      <c r="P39" s="10">
        <f>IF(O39="","",O39+1)</f>
      </c>
      <c r="Q39" s="10" t="n">
        <v>21</v>
      </c>
      <c r="R39" s="10">
        <f>IF(Q39="","",Q39+1)</f>
      </c>
      <c r="S39" s="11" t="inlineStr"/>
      <c r="T39" s="11">
        <f>IF(S39="","",S39+1)</f>
      </c>
      <c r="U39" s="11" t="inlineStr"/>
      <c r="V39" s="11">
        <f>IF(U39="","",U39+1)</f>
      </c>
      <c r="W39" s="11" t="inlineStr"/>
      <c r="X39" s="11">
        <f>IF(W39="","",W39+1)</f>
      </c>
      <c r="Y39" s="11" t="inlineStr"/>
      <c r="Z39" s="11">
        <f>IF(Y39="","",Y39+1)</f>
      </c>
    </row>
    <row r="40" ht="22" customHeight="true">
      <c r="A40" s="39" t="s">
        <v>120</v>
      </c>
      <c r="B40" s="35" t="n">
        <v>1250</v>
      </c>
      <c r="C40" s="10" t="n">
        <v>2</v>
      </c>
      <c r="D40" s="10">
        <f>IF(C40="","",C40+1)</f>
      </c>
      <c r="E40" s="10" t="n">
        <v>3</v>
      </c>
      <c r="F40" s="10">
        <f>IF(E40="","",E40+1)</f>
      </c>
      <c r="G40" s="10" t="n">
        <v>5</v>
      </c>
      <c r="H40" s="10">
        <f>IF(G40="","",G40+1)</f>
      </c>
      <c r="I40" s="10" t="n">
        <v>7</v>
      </c>
      <c r="J40" s="10">
        <f>IF(I40="","",I40+1)</f>
      </c>
      <c r="K40" s="10" t="n">
        <v>10</v>
      </c>
      <c r="L40" s="10">
        <f>IF(K40="","",K40+1)</f>
      </c>
      <c r="M40" s="10" t="n">
        <v>14</v>
      </c>
      <c r="N40" s="10">
        <f>IF(M40="","",M40+1)</f>
      </c>
      <c r="O40" s="10" t="n">
        <v>21</v>
      </c>
      <c r="P40" s="10">
        <f>IF(O40="","",O40+1)</f>
      </c>
      <c r="Q40" s="11" t="inlineStr"/>
      <c r="R40" s="11">
        <f>IF(Q40="","",Q40+1)</f>
      </c>
      <c r="S40" s="11" t="inlineStr"/>
      <c r="T40" s="11">
        <f>IF(S40="","",S40+1)</f>
      </c>
      <c r="U40" s="11" t="inlineStr"/>
      <c r="V40" s="11">
        <f>IF(U40="","",U40+1)</f>
      </c>
      <c r="W40" s="11" t="inlineStr"/>
      <c r="X40" s="11">
        <f>IF(W40="","",W40+1)</f>
      </c>
      <c r="Y40" s="11" t="inlineStr"/>
      <c r="Z40" s="11">
        <f>IF(Y40="","",Y40+1)</f>
      </c>
    </row>
    <row r="41" ht="22" customHeight="true">
      <c r="A41" s="39" t="s">
        <v>122</v>
      </c>
      <c r="B41" s="35" t="n">
        <v>2000</v>
      </c>
      <c r="C41" s="10" t="n">
        <v>3</v>
      </c>
      <c r="D41" s="10">
        <f>IF(C41="","",C41+1)</f>
      </c>
      <c r="E41" s="10" t="n">
        <v>5</v>
      </c>
      <c r="F41" s="10">
        <f>IF(E41="","",E41+1)</f>
      </c>
      <c r="G41" s="10" t="n">
        <v>7</v>
      </c>
      <c r="H41" s="10">
        <f>IF(G41="","",G41+1)</f>
      </c>
      <c r="I41" s="10" t="n">
        <v>10</v>
      </c>
      <c r="J41" s="10">
        <f>IF(I41="","",I41+1)</f>
      </c>
      <c r="K41" s="10" t="n">
        <v>14</v>
      </c>
      <c r="L41" s="10">
        <f>IF(K41="","",K41+1)</f>
      </c>
      <c r="M41" s="10" t="n">
        <v>21</v>
      </c>
      <c r="N41" s="10">
        <f>IF(M41="","",M41+1)</f>
      </c>
      <c r="O41" s="11" t="inlineStr"/>
      <c r="P41" s="11">
        <f>IF(O41="","",O41+1)</f>
      </c>
      <c r="Q41" s="11" t="inlineStr"/>
      <c r="R41" s="11">
        <f>IF(Q41="","",Q41+1)</f>
      </c>
      <c r="S41" s="11" t="inlineStr"/>
      <c r="T41" s="11">
        <f>IF(S41="","",S41+1)</f>
      </c>
      <c r="U41" s="11" t="inlineStr"/>
      <c r="V41" s="11">
        <f>IF(U41="","",U41+1)</f>
      </c>
      <c r="W41" s="11" t="inlineStr"/>
      <c r="X41" s="11">
        <f>IF(W41="","",W41+1)</f>
      </c>
      <c r="Y41" s="11" t="inlineStr"/>
      <c r="Z41" s="11">
        <f>IF(Y41="","",Y41+1)</f>
      </c>
    </row>
    <row r="42"/>
    <row r="43"/>
    <row r="44" ht="26" customHeight="true">
      <c r="A44" s="3" t="s">
        <v>150</v>
      </c>
    </row>
    <row r="45" ht="24" customHeight="true">
      <c r="A45" s="38" t="s">
        <v>124</v>
      </c>
    </row>
    <row r="46" hidden="true">
      <c r="C46" t="s">
        <v>125</v>
      </c>
      <c r="D46" t="s">
        <v>126</v>
      </c>
      <c r="E46" t="s">
        <v>127</v>
      </c>
      <c r="F46" t="s">
        <v>128</v>
      </c>
      <c r="G46" t="s">
        <v>129</v>
      </c>
      <c r="H46" t="s">
        <v>130</v>
      </c>
      <c r="I46" t="s">
        <v>131</v>
      </c>
      <c r="J46" t="s">
        <v>132</v>
      </c>
      <c r="K46" t="s">
        <v>133</v>
      </c>
      <c r="L46" t="s">
        <v>134</v>
      </c>
      <c r="M46" t="s">
        <v>135</v>
      </c>
      <c r="N46" t="s">
        <v>136</v>
      </c>
      <c r="O46" t="s">
        <v>137</v>
      </c>
      <c r="P46" t="s">
        <v>138</v>
      </c>
      <c r="Q46" t="s">
        <v>139</v>
      </c>
      <c r="R46" t="s">
        <v>140</v>
      </c>
      <c r="S46" t="s">
        <v>141</v>
      </c>
      <c r="T46" t="s">
        <v>142</v>
      </c>
      <c r="U46" t="s">
        <v>143</v>
      </c>
      <c r="V46" t="s">
        <v>144</v>
      </c>
      <c r="W46" t="s">
        <v>145</v>
      </c>
      <c r="X46" t="s">
        <v>146</v>
      </c>
      <c r="Y46" t="s">
        <v>147</v>
      </c>
      <c r="Z46" t="s">
        <v>148</v>
      </c>
    </row>
    <row r="47" ht="22" customHeight="true">
      <c r="A47" s="19" t="s">
        <v>47</v>
      </c>
      <c r="B47" s="19" t="s">
        <v>44</v>
      </c>
      <c r="C47" s="19" t="inlineStr">
        <is>
          <t>0.065</t>
        </is>
      </c>
      <c r="E47" s="19" t="inlineStr">
        <is>
          <t>0.10</t>
        </is>
      </c>
      <c r="G47" s="19" t="inlineStr">
        <is>
          <t>0.15</t>
        </is>
      </c>
      <c r="I47" s="19" t="inlineStr">
        <is>
          <t>0.25</t>
        </is>
      </c>
      <c r="K47" s="19" t="inlineStr">
        <is>
          <t>0.40</t>
        </is>
      </c>
      <c r="M47" s="19" t="inlineStr">
        <is>
          <t>0.65</t>
        </is>
      </c>
      <c r="O47" s="19" t="inlineStr">
        <is>
          <t>1.0</t>
        </is>
      </c>
      <c r="Q47" s="19" t="inlineStr">
        <is>
          <t>1.5</t>
        </is>
      </c>
      <c r="S47" s="19" t="inlineStr">
        <is>
          <t>2.5</t>
        </is>
      </c>
      <c r="U47" s="19" t="inlineStr">
        <is>
          <t>4.0</t>
        </is>
      </c>
      <c r="W47" s="19" t="inlineStr">
        <is>
          <t>6.5</t>
        </is>
      </c>
      <c r="Y47" s="19" t="inlineStr">
        <is>
          <t>10.0</t>
        </is>
      </c>
    </row>
    <row r="48" ht="22" customHeight="true">
      <c r="C48" s="5" t="s">
        <v>48</v>
      </c>
      <c r="D48" s="5" t="s">
        <v>149</v>
      </c>
      <c r="E48" s="5" t="s">
        <v>48</v>
      </c>
      <c r="F48" s="5" t="s">
        <v>149</v>
      </c>
      <c r="G48" s="5" t="s">
        <v>48</v>
      </c>
      <c r="H48" s="5" t="s">
        <v>149</v>
      </c>
      <c r="I48" s="5" t="s">
        <v>48</v>
      </c>
      <c r="J48" s="5" t="s">
        <v>149</v>
      </c>
      <c r="K48" s="5" t="s">
        <v>48</v>
      </c>
      <c r="L48" s="5" t="s">
        <v>149</v>
      </c>
      <c r="M48" s="5" t="s">
        <v>48</v>
      </c>
      <c r="N48" s="5" t="s">
        <v>149</v>
      </c>
      <c r="O48" s="5" t="s">
        <v>48</v>
      </c>
      <c r="P48" s="5" t="s">
        <v>149</v>
      </c>
      <c r="Q48" s="5" t="s">
        <v>48</v>
      </c>
      <c r="R48" s="5" t="s">
        <v>149</v>
      </c>
      <c r="S48" s="5" t="s">
        <v>48</v>
      </c>
      <c r="T48" s="5" t="s">
        <v>149</v>
      </c>
      <c r="U48" s="5" t="s">
        <v>48</v>
      </c>
      <c r="V48" s="5" t="s">
        <v>149</v>
      </c>
      <c r="W48" s="5" t="s">
        <v>48</v>
      </c>
      <c r="X48" s="5" t="s">
        <v>149</v>
      </c>
      <c r="Y48" s="5" t="s">
        <v>48</v>
      </c>
      <c r="Z48" s="5" t="s">
        <v>149</v>
      </c>
    </row>
    <row r="49" ht="22" customHeight="true">
      <c r="A49" s="39" t="s">
        <v>67</v>
      </c>
      <c r="B49" s="35" t="n">
        <v>2</v>
      </c>
      <c r="C49" s="11" t="inlineStr"/>
      <c r="D49" s="11">
        <f>IF(C49="","",C49+1)</f>
      </c>
      <c r="E49" s="11" t="inlineStr"/>
      <c r="F49" s="11">
        <f>IF(E49="","",E49+1)</f>
      </c>
      <c r="G49" s="11" t="inlineStr"/>
      <c r="H49" s="11">
        <f>IF(G49="","",G49+1)</f>
      </c>
      <c r="I49" s="11" t="inlineStr"/>
      <c r="J49" s="11">
        <f>IF(I49="","",I49+1)</f>
      </c>
      <c r="K49" s="11" t="inlineStr"/>
      <c r="L49" s="11">
        <f>IF(K49="","",K49+1)</f>
      </c>
      <c r="M49" s="11" t="inlineStr"/>
      <c r="N49" s="11">
        <f>IF(M49="","",M49+1)</f>
      </c>
      <c r="O49" s="11" t="inlineStr"/>
      <c r="P49" s="11">
        <f>IF(O49="","",O49+1)</f>
      </c>
      <c r="Q49" s="11" t="inlineStr"/>
      <c r="R49" s="11">
        <f>IF(Q49="","",Q49+1)</f>
      </c>
      <c r="S49" s="11" t="inlineStr"/>
      <c r="T49" s="11">
        <f>IF(S49="","",S49+1)</f>
      </c>
      <c r="U49" s="11" t="inlineStr"/>
      <c r="V49" s="11">
        <f>IF(U49="","",U49+1)</f>
      </c>
      <c r="W49" s="11" t="inlineStr"/>
      <c r="X49" s="11">
        <f>IF(W49="","",W49+1)</f>
      </c>
      <c r="Y49" s="10" t="n">
        <v>0</v>
      </c>
      <c r="Z49" s="10">
        <f>IF(Y49="","",Y49+1)</f>
      </c>
    </row>
    <row r="50" ht="22" customHeight="true">
      <c r="A50" s="39" t="s">
        <v>69</v>
      </c>
      <c r="B50" s="35" t="n">
        <v>3</v>
      </c>
      <c r="C50" s="11" t="inlineStr"/>
      <c r="D50" s="11">
        <f>IF(C50="","",C50+1)</f>
      </c>
      <c r="E50" s="11" t="inlineStr"/>
      <c r="F50" s="11">
        <f>IF(E50="","",E50+1)</f>
      </c>
      <c r="G50" s="11" t="inlineStr"/>
      <c r="H50" s="11">
        <f>IF(G50="","",G50+1)</f>
      </c>
      <c r="I50" s="11" t="inlineStr"/>
      <c r="J50" s="11">
        <f>IF(I50="","",I50+1)</f>
      </c>
      <c r="K50" s="11" t="inlineStr"/>
      <c r="L50" s="11">
        <f>IF(K50="","",K50+1)</f>
      </c>
      <c r="M50" s="11" t="inlineStr"/>
      <c r="N50" s="11">
        <f>IF(M50="","",M50+1)</f>
      </c>
      <c r="O50" s="11" t="inlineStr"/>
      <c r="P50" s="11">
        <f>IF(O50="","",O50+1)</f>
      </c>
      <c r="Q50" s="11" t="inlineStr"/>
      <c r="R50" s="11">
        <f>IF(Q50="","",Q50+1)</f>
      </c>
      <c r="S50" s="11" t="inlineStr"/>
      <c r="T50" s="11">
        <f>IF(S50="","",S50+1)</f>
      </c>
      <c r="U50" s="11" t="inlineStr"/>
      <c r="V50" s="11">
        <f>IF(U50="","",U50+1)</f>
      </c>
      <c r="W50" s="11" t="inlineStr"/>
      <c r="X50" s="11">
        <f>IF(W50="","",W50+1)</f>
      </c>
      <c r="Y50" s="10" t="n">
        <v>0</v>
      </c>
      <c r="Z50" s="10">
        <f>IF(Y50="","",Y50+1)</f>
      </c>
    </row>
    <row r="51" ht="22" customHeight="true">
      <c r="A51" s="39" t="s">
        <v>72</v>
      </c>
      <c r="B51" s="35" t="n">
        <v>5</v>
      </c>
      <c r="C51" s="11" t="inlineStr"/>
      <c r="D51" s="11">
        <f>IF(C51="","",C51+1)</f>
      </c>
      <c r="E51" s="11" t="inlineStr"/>
      <c r="F51" s="11">
        <f>IF(E51="","",E51+1)</f>
      </c>
      <c r="G51" s="11" t="inlineStr"/>
      <c r="H51" s="11">
        <f>IF(G51="","",G51+1)</f>
      </c>
      <c r="I51" s="11" t="inlineStr"/>
      <c r="J51" s="11">
        <f>IF(I51="","",I51+1)</f>
      </c>
      <c r="K51" s="11" t="inlineStr"/>
      <c r="L51" s="11">
        <f>IF(K51="","",K51+1)</f>
      </c>
      <c r="M51" s="11" t="inlineStr"/>
      <c r="N51" s="11">
        <f>IF(M51="","",M51+1)</f>
      </c>
      <c r="O51" s="11" t="inlineStr"/>
      <c r="P51" s="11">
        <f>IF(O51="","",O51+1)</f>
      </c>
      <c r="Q51" s="11" t="inlineStr"/>
      <c r="R51" s="11">
        <f>IF(Q51="","",Q51+1)</f>
      </c>
      <c r="S51" s="11" t="inlineStr"/>
      <c r="T51" s="11">
        <f>IF(S51="","",S51+1)</f>
      </c>
      <c r="U51" s="11" t="inlineStr"/>
      <c r="V51" s="11">
        <f>IF(U51="","",U51+1)</f>
      </c>
      <c r="W51" s="10" t="n">
        <v>0</v>
      </c>
      <c r="X51" s="10">
        <f>IF(W51="","",W51+1)</f>
      </c>
      <c r="Y51" s="10" t="n">
        <v>0</v>
      </c>
      <c r="Z51" s="10">
        <f>IF(Y51="","",Y51+1)</f>
      </c>
    </row>
    <row r="52" ht="22" customHeight="true">
      <c r="A52" s="39" t="s">
        <v>100</v>
      </c>
      <c r="B52" s="35" t="n">
        <v>8</v>
      </c>
      <c r="C52" s="11" t="inlineStr"/>
      <c r="D52" s="11">
        <f>IF(C52="","",C52+1)</f>
      </c>
      <c r="E52" s="11" t="inlineStr"/>
      <c r="F52" s="11">
        <f>IF(E52="","",E52+1)</f>
      </c>
      <c r="G52" s="11" t="inlineStr"/>
      <c r="H52" s="11">
        <f>IF(G52="","",G52+1)</f>
      </c>
      <c r="I52" s="11" t="inlineStr"/>
      <c r="J52" s="11">
        <f>IF(I52="","",I52+1)</f>
      </c>
      <c r="K52" s="11" t="inlineStr"/>
      <c r="L52" s="11">
        <f>IF(K52="","",K52+1)</f>
      </c>
      <c r="M52" s="11" t="inlineStr"/>
      <c r="N52" s="11">
        <f>IF(M52="","",M52+1)</f>
      </c>
      <c r="O52" s="11" t="inlineStr"/>
      <c r="P52" s="11">
        <f>IF(O52="","",O52+1)</f>
      </c>
      <c r="Q52" s="11" t="inlineStr"/>
      <c r="R52" s="11">
        <f>IF(Q52="","",Q52+1)</f>
      </c>
      <c r="S52" s="11" t="inlineStr"/>
      <c r="T52" s="11">
        <f>IF(S52="","",S52+1)</f>
      </c>
      <c r="U52" s="10" t="n">
        <v>0</v>
      </c>
      <c r="V52" s="10">
        <f>IF(U52="","",U52+1)</f>
      </c>
      <c r="W52" s="10" t="n">
        <v>0</v>
      </c>
      <c r="X52" s="10">
        <f>IF(W52="","",W52+1)</f>
      </c>
      <c r="Y52" s="10" t="n">
        <v>1</v>
      </c>
      <c r="Z52" s="10">
        <f>IF(Y52="","",Y52+1)</f>
      </c>
    </row>
    <row r="53" ht="22" customHeight="true">
      <c r="A53" s="39" t="s">
        <v>102</v>
      </c>
      <c r="B53" s="35" t="n">
        <v>13</v>
      </c>
      <c r="C53" s="11" t="inlineStr"/>
      <c r="D53" s="11">
        <f>IF(C53="","",C53+1)</f>
      </c>
      <c r="E53" s="11" t="inlineStr"/>
      <c r="F53" s="11">
        <f>IF(E53="","",E53+1)</f>
      </c>
      <c r="G53" s="11" t="inlineStr"/>
      <c r="H53" s="11">
        <f>IF(G53="","",G53+1)</f>
      </c>
      <c r="I53" s="11" t="inlineStr"/>
      <c r="J53" s="11">
        <f>IF(I53="","",I53+1)</f>
      </c>
      <c r="K53" s="11" t="inlineStr"/>
      <c r="L53" s="11">
        <f>IF(K53="","",K53+1)</f>
      </c>
      <c r="M53" s="11" t="inlineStr"/>
      <c r="N53" s="11">
        <f>IF(M53="","",M53+1)</f>
      </c>
      <c r="O53" s="11" t="inlineStr"/>
      <c r="P53" s="11">
        <f>IF(O53="","",O53+1)</f>
      </c>
      <c r="Q53" s="11" t="inlineStr"/>
      <c r="R53" s="11">
        <f>IF(Q53="","",Q53+1)</f>
      </c>
      <c r="S53" s="10" t="n">
        <v>0</v>
      </c>
      <c r="T53" s="10">
        <f>IF(S53="","",S53+1)</f>
      </c>
      <c r="U53" s="10" t="n">
        <v>0</v>
      </c>
      <c r="V53" s="10">
        <f>IF(U53="","",U53+1)</f>
      </c>
      <c r="W53" s="10" t="n">
        <v>1</v>
      </c>
      <c r="X53" s="10">
        <f>IF(W53="","",W53+1)</f>
      </c>
      <c r="Y53" s="10" t="n">
        <v>2</v>
      </c>
      <c r="Z53" s="10">
        <f>IF(Y53="","",Y53+1)</f>
      </c>
    </row>
    <row r="54" ht="22" customHeight="true">
      <c r="A54" s="39" t="s">
        <v>104</v>
      </c>
      <c r="B54" s="35" t="n">
        <v>20</v>
      </c>
      <c r="C54" s="11" t="inlineStr"/>
      <c r="D54" s="11">
        <f>IF(C54="","",C54+1)</f>
      </c>
      <c r="E54" s="11" t="inlineStr"/>
      <c r="F54" s="11">
        <f>IF(E54="","",E54+1)</f>
      </c>
      <c r="G54" s="11" t="inlineStr"/>
      <c r="H54" s="11">
        <f>IF(G54="","",G54+1)</f>
      </c>
      <c r="I54" s="11" t="inlineStr"/>
      <c r="J54" s="11">
        <f>IF(I54="","",I54+1)</f>
      </c>
      <c r="K54" s="11" t="inlineStr"/>
      <c r="L54" s="11">
        <f>IF(K54="","",K54+1)</f>
      </c>
      <c r="M54" s="11" t="inlineStr"/>
      <c r="N54" s="11">
        <f>IF(M54="","",M54+1)</f>
      </c>
      <c r="O54" s="11" t="inlineStr"/>
      <c r="P54" s="11">
        <f>IF(O54="","",O54+1)</f>
      </c>
      <c r="Q54" s="10" t="n">
        <v>0</v>
      </c>
      <c r="R54" s="10">
        <f>IF(Q54="","",Q54+1)</f>
      </c>
      <c r="S54" s="10" t="n">
        <v>0</v>
      </c>
      <c r="T54" s="10">
        <f>IF(S54="","",S54+1)</f>
      </c>
      <c r="U54" s="10" t="n">
        <v>1</v>
      </c>
      <c r="V54" s="10">
        <f>IF(U54="","",U54+1)</f>
      </c>
      <c r="W54" s="10" t="n">
        <v>2</v>
      </c>
      <c r="X54" s="10">
        <f>IF(W54="","",W54+1)</f>
      </c>
      <c r="Y54" s="10" t="n">
        <v>4</v>
      </c>
      <c r="Z54" s="10">
        <f>IF(Y54="","",Y54+1)</f>
      </c>
    </row>
    <row r="55" ht="22" customHeight="true">
      <c r="A55" s="39" t="s">
        <v>79</v>
      </c>
      <c r="B55" s="35" t="n">
        <v>32</v>
      </c>
      <c r="C55" s="11" t="inlineStr"/>
      <c r="D55" s="11">
        <f>IF(C55="","",C55+1)</f>
      </c>
      <c r="E55" s="11" t="inlineStr"/>
      <c r="F55" s="11">
        <f>IF(E55="","",E55+1)</f>
      </c>
      <c r="G55" s="11" t="inlineStr"/>
      <c r="H55" s="11">
        <f>IF(G55="","",G55+1)</f>
      </c>
      <c r="I55" s="11" t="inlineStr"/>
      <c r="J55" s="11">
        <f>IF(I55="","",I55+1)</f>
      </c>
      <c r="K55" s="11" t="inlineStr"/>
      <c r="L55" s="11">
        <f>IF(K55="","",K55+1)</f>
      </c>
      <c r="M55" s="11" t="inlineStr"/>
      <c r="N55" s="11">
        <f>IF(M55="","",M55+1)</f>
      </c>
      <c r="O55" s="10" t="n">
        <v>0</v>
      </c>
      <c r="P55" s="10">
        <f>IF(O55="","",O55+1)</f>
      </c>
      <c r="Q55" s="10" t="n">
        <v>0</v>
      </c>
      <c r="R55" s="10">
        <f>IF(Q55="","",Q55+1)</f>
      </c>
      <c r="S55" s="10" t="n">
        <v>1</v>
      </c>
      <c r="T55" s="10">
        <f>IF(S55="","",S55+1)</f>
      </c>
      <c r="U55" s="10" t="n">
        <v>2</v>
      </c>
      <c r="V55" s="10">
        <f>IF(U55="","",U55+1)</f>
      </c>
      <c r="W55" s="10" t="n">
        <v>4</v>
      </c>
      <c r="X55" s="10">
        <f>IF(W55="","",W55+1)</f>
      </c>
      <c r="Y55" s="10" t="n">
        <v>6</v>
      </c>
      <c r="Z55" s="10">
        <f>IF(Y55="","",Y55+1)</f>
      </c>
    </row>
    <row r="56" ht="22" customHeight="true">
      <c r="A56" s="39" t="s">
        <v>80</v>
      </c>
      <c r="B56" s="35" t="n">
        <v>50</v>
      </c>
      <c r="C56" s="11" t="inlineStr"/>
      <c r="D56" s="11">
        <f>IF(C56="","",C56+1)</f>
      </c>
      <c r="E56" s="11" t="inlineStr"/>
      <c r="F56" s="11">
        <f>IF(E56="","",E56+1)</f>
      </c>
      <c r="G56" s="11" t="inlineStr"/>
      <c r="H56" s="11">
        <f>IF(G56="","",G56+1)</f>
      </c>
      <c r="I56" s="11" t="inlineStr"/>
      <c r="J56" s="11">
        <f>IF(I56="","",I56+1)</f>
      </c>
      <c r="K56" s="11" t="inlineStr"/>
      <c r="L56" s="11">
        <f>IF(K56="","",K56+1)</f>
      </c>
      <c r="M56" s="10" t="n">
        <v>0</v>
      </c>
      <c r="N56" s="10">
        <f>IF(M56="","",M56+1)</f>
      </c>
      <c r="O56" s="10" t="n">
        <v>0</v>
      </c>
      <c r="P56" s="10">
        <f>IF(O56="","",O56+1)</f>
      </c>
      <c r="Q56" s="10" t="n">
        <v>1</v>
      </c>
      <c r="R56" s="10">
        <f>IF(Q56="","",Q56+1)</f>
      </c>
      <c r="S56" s="10" t="n">
        <v>2</v>
      </c>
      <c r="T56" s="10">
        <f>IF(S56="","",S56+1)</f>
      </c>
      <c r="U56" s="10" t="n">
        <v>4</v>
      </c>
      <c r="V56" s="10">
        <f>IF(U56="","",U56+1)</f>
      </c>
      <c r="W56" s="10" t="n">
        <v>6</v>
      </c>
      <c r="X56" s="10">
        <f>IF(W56="","",W56+1)</f>
      </c>
      <c r="Y56" s="10" t="n">
        <v>9</v>
      </c>
      <c r="Z56" s="10">
        <f>IF(Y56="","",Y56+1)</f>
      </c>
    </row>
    <row r="57" ht="22" customHeight="true">
      <c r="A57" s="39" t="s">
        <v>108</v>
      </c>
      <c r="B57" s="35" t="n">
        <v>80</v>
      </c>
      <c r="C57" s="11" t="inlineStr"/>
      <c r="D57" s="11">
        <f>IF(C57="","",C57+1)</f>
      </c>
      <c r="E57" s="11" t="inlineStr"/>
      <c r="F57" s="11">
        <f>IF(E57="","",E57+1)</f>
      </c>
      <c r="G57" s="11" t="inlineStr"/>
      <c r="H57" s="11">
        <f>IF(G57="","",G57+1)</f>
      </c>
      <c r="I57" s="11" t="inlineStr"/>
      <c r="J57" s="11">
        <f>IF(I57="","",I57+1)</f>
      </c>
      <c r="K57" s="10" t="n">
        <v>0</v>
      </c>
      <c r="L57" s="10">
        <f>IF(K57="","",K57+1)</f>
      </c>
      <c r="M57" s="10" t="n">
        <v>0</v>
      </c>
      <c r="N57" s="10">
        <f>IF(M57="","",M57+1)</f>
      </c>
      <c r="O57" s="10" t="n">
        <v>1</v>
      </c>
      <c r="P57" s="10">
        <f>IF(O57="","",O57+1)</f>
      </c>
      <c r="Q57" s="10" t="n">
        <v>2</v>
      </c>
      <c r="R57" s="10">
        <f>IF(Q57="","",Q57+1)</f>
      </c>
      <c r="S57" s="10" t="n">
        <v>4</v>
      </c>
      <c r="T57" s="10">
        <f>IF(S57="","",S57+1)</f>
      </c>
      <c r="U57" s="10" t="n">
        <v>6</v>
      </c>
      <c r="V57" s="10">
        <f>IF(U57="","",U57+1)</f>
      </c>
      <c r="W57" s="10" t="n">
        <v>9</v>
      </c>
      <c r="X57" s="10">
        <f>IF(W57="","",W57+1)</f>
      </c>
      <c r="Y57" s="10" t="n">
        <v>13</v>
      </c>
      <c r="Z57" s="10">
        <f>IF(Y57="","",Y57+1)</f>
      </c>
    </row>
    <row r="58" ht="22" customHeight="true">
      <c r="A58" s="39" t="s">
        <v>110</v>
      </c>
      <c r="B58" s="35" t="n">
        <v>125</v>
      </c>
      <c r="C58" s="11" t="inlineStr"/>
      <c r="D58" s="11">
        <f>IF(C58="","",C58+1)</f>
      </c>
      <c r="E58" s="11" t="inlineStr"/>
      <c r="F58" s="11">
        <f>IF(E58="","",E58+1)</f>
      </c>
      <c r="G58" s="11" t="inlineStr"/>
      <c r="H58" s="11">
        <f>IF(G58="","",G58+1)</f>
      </c>
      <c r="I58" s="10" t="n">
        <v>0</v>
      </c>
      <c r="J58" s="10">
        <f>IF(I58="","",I58+1)</f>
      </c>
      <c r="K58" s="10" t="n">
        <v>0</v>
      </c>
      <c r="L58" s="10">
        <f>IF(K58="","",K58+1)</f>
      </c>
      <c r="M58" s="10" t="n">
        <v>1</v>
      </c>
      <c r="N58" s="10">
        <f>IF(M58="","",M58+1)</f>
      </c>
      <c r="O58" s="10" t="n">
        <v>2</v>
      </c>
      <c r="P58" s="10">
        <f>IF(O58="","",O58+1)</f>
      </c>
      <c r="Q58" s="10" t="n">
        <v>4</v>
      </c>
      <c r="R58" s="10">
        <f>IF(Q58="","",Q58+1)</f>
      </c>
      <c r="S58" s="10" t="n">
        <v>6</v>
      </c>
      <c r="T58" s="10">
        <f>IF(S58="","",S58+1)</f>
      </c>
      <c r="U58" s="10" t="n">
        <v>9</v>
      </c>
      <c r="V58" s="10">
        <f>IF(U58="","",U58+1)</f>
      </c>
      <c r="W58" s="10" t="n">
        <v>13</v>
      </c>
      <c r="X58" s="10">
        <f>IF(W58="","",W58+1)</f>
      </c>
      <c r="Y58" s="10" t="n">
        <v>20</v>
      </c>
      <c r="Z58" s="10">
        <f>IF(Y58="","",Y58+1)</f>
      </c>
    </row>
    <row r="59" ht="22" customHeight="true">
      <c r="A59" s="39" t="s">
        <v>112</v>
      </c>
      <c r="B59" s="35" t="n">
        <v>200</v>
      </c>
      <c r="C59" s="11" t="inlineStr"/>
      <c r="D59" s="11">
        <f>IF(C59="","",C59+1)</f>
      </c>
      <c r="E59" s="11" t="inlineStr"/>
      <c r="F59" s="11">
        <f>IF(E59="","",E59+1)</f>
      </c>
      <c r="G59" s="10" t="n">
        <v>0</v>
      </c>
      <c r="H59" s="10">
        <f>IF(G59="","",G59+1)</f>
      </c>
      <c r="I59" s="10" t="n">
        <v>0</v>
      </c>
      <c r="J59" s="10">
        <f>IF(I59="","",I59+1)</f>
      </c>
      <c r="K59" s="10" t="n">
        <v>1</v>
      </c>
      <c r="L59" s="10">
        <f>IF(K59="","",K59+1)</f>
      </c>
      <c r="M59" s="10" t="n">
        <v>2</v>
      </c>
      <c r="N59" s="10">
        <f>IF(M59="","",M59+1)</f>
      </c>
      <c r="O59" s="10" t="n">
        <v>4</v>
      </c>
      <c r="P59" s="10">
        <f>IF(O59="","",O59+1)</f>
      </c>
      <c r="Q59" s="10" t="n">
        <v>6</v>
      </c>
      <c r="R59" s="10">
        <f>IF(Q59="","",Q59+1)</f>
      </c>
      <c r="S59" s="10" t="n">
        <v>9</v>
      </c>
      <c r="T59" s="10">
        <f>IF(S59="","",S59+1)</f>
      </c>
      <c r="U59" s="10" t="n">
        <v>13</v>
      </c>
      <c r="V59" s="10">
        <f>IF(U59="","",U59+1)</f>
      </c>
      <c r="W59" s="10" t="n">
        <v>20</v>
      </c>
      <c r="X59" s="10">
        <f>IF(W59="","",W59+1)</f>
      </c>
      <c r="Y59" s="11" t="inlineStr"/>
      <c r="Z59" s="11">
        <f>IF(Y59="","",Y59+1)</f>
      </c>
    </row>
    <row r="60" ht="22" customHeight="true">
      <c r="A60" s="39" t="s">
        <v>114</v>
      </c>
      <c r="B60" s="35" t="n">
        <v>315</v>
      </c>
      <c r="C60" s="11" t="inlineStr"/>
      <c r="D60" s="11">
        <f>IF(C60="","",C60+1)</f>
      </c>
      <c r="E60" s="10" t="n">
        <v>0</v>
      </c>
      <c r="F60" s="10">
        <f>IF(E60="","",E60+1)</f>
      </c>
      <c r="G60" s="10" t="n">
        <v>0</v>
      </c>
      <c r="H60" s="10">
        <f>IF(G60="","",G60+1)</f>
      </c>
      <c r="I60" s="10" t="n">
        <v>1</v>
      </c>
      <c r="J60" s="10">
        <f>IF(I60="","",I60+1)</f>
      </c>
      <c r="K60" s="10" t="n">
        <v>2</v>
      </c>
      <c r="L60" s="10">
        <f>IF(K60="","",K60+1)</f>
      </c>
      <c r="M60" s="10" t="n">
        <v>4</v>
      </c>
      <c r="N60" s="10">
        <f>IF(M60="","",M60+1)</f>
      </c>
      <c r="O60" s="10" t="n">
        <v>6</v>
      </c>
      <c r="P60" s="10">
        <f>IF(O60="","",O60+1)</f>
      </c>
      <c r="Q60" s="10" t="n">
        <v>9</v>
      </c>
      <c r="R60" s="10">
        <f>IF(Q60="","",Q60+1)</f>
      </c>
      <c r="S60" s="10" t="n">
        <v>13</v>
      </c>
      <c r="T60" s="10">
        <f>IF(S60="","",S60+1)</f>
      </c>
      <c r="U60" s="10" t="n">
        <v>20</v>
      </c>
      <c r="V60" s="10">
        <f>IF(U60="","",U60+1)</f>
      </c>
      <c r="W60" s="11" t="inlineStr"/>
      <c r="X60" s="11">
        <f>IF(W60="","",W60+1)</f>
      </c>
      <c r="Y60" s="11" t="inlineStr"/>
      <c r="Z60" s="11">
        <f>IF(Y60="","",Y60+1)</f>
      </c>
    </row>
    <row r="61" ht="22" customHeight="true">
      <c r="A61" s="39" t="s">
        <v>116</v>
      </c>
      <c r="B61" s="35" t="n">
        <v>500</v>
      </c>
      <c r="C61" s="10" t="n">
        <v>0</v>
      </c>
      <c r="D61" s="10">
        <f>IF(C61="","",C61+1)</f>
      </c>
      <c r="E61" s="10" t="n">
        <v>0</v>
      </c>
      <c r="F61" s="10">
        <f>IF(E61="","",E61+1)</f>
      </c>
      <c r="G61" s="10" t="n">
        <v>1</v>
      </c>
      <c r="H61" s="10">
        <f>IF(G61="","",G61+1)</f>
      </c>
      <c r="I61" s="10" t="n">
        <v>2</v>
      </c>
      <c r="J61" s="10">
        <f>IF(I61="","",I61+1)</f>
      </c>
      <c r="K61" s="10" t="n">
        <v>4</v>
      </c>
      <c r="L61" s="10">
        <f>IF(K61="","",K61+1)</f>
      </c>
      <c r="M61" s="10" t="n">
        <v>6</v>
      </c>
      <c r="N61" s="10">
        <f>IF(M61="","",M61+1)</f>
      </c>
      <c r="O61" s="10" t="n">
        <v>9</v>
      </c>
      <c r="P61" s="10">
        <f>IF(O61="","",O61+1)</f>
      </c>
      <c r="Q61" s="10" t="n">
        <v>13</v>
      </c>
      <c r="R61" s="10">
        <f>IF(Q61="","",Q61+1)</f>
      </c>
      <c r="S61" s="10" t="n">
        <v>20</v>
      </c>
      <c r="T61" s="10">
        <f>IF(S61="","",S61+1)</f>
      </c>
      <c r="U61" s="11" t="inlineStr"/>
      <c r="V61" s="11">
        <f>IF(U61="","",U61+1)</f>
      </c>
      <c r="W61" s="11" t="inlineStr"/>
      <c r="X61" s="11">
        <f>IF(W61="","",W61+1)</f>
      </c>
      <c r="Y61" s="11" t="inlineStr"/>
      <c r="Z61" s="11">
        <f>IF(Y61="","",Y61+1)</f>
      </c>
    </row>
    <row r="62" ht="22" customHeight="true">
      <c r="A62" s="39" t="s">
        <v>118</v>
      </c>
      <c r="B62" s="35" t="n">
        <v>800</v>
      </c>
      <c r="C62" s="10" t="n">
        <v>0</v>
      </c>
      <c r="D62" s="10">
        <f>IF(C62="","",C62+1)</f>
      </c>
      <c r="E62" s="10" t="n">
        <v>1</v>
      </c>
      <c r="F62" s="10">
        <f>IF(E62="","",E62+1)</f>
      </c>
      <c r="G62" s="10" t="n">
        <v>2</v>
      </c>
      <c r="H62" s="10">
        <f>IF(G62="","",G62+1)</f>
      </c>
      <c r="I62" s="10" t="n">
        <v>4</v>
      </c>
      <c r="J62" s="10">
        <f>IF(I62="","",I62+1)</f>
      </c>
      <c r="K62" s="10" t="n">
        <v>6</v>
      </c>
      <c r="L62" s="10">
        <f>IF(K62="","",K62+1)</f>
      </c>
      <c r="M62" s="10" t="n">
        <v>9</v>
      </c>
      <c r="N62" s="10">
        <f>IF(M62="","",M62+1)</f>
      </c>
      <c r="O62" s="10" t="n">
        <v>13</v>
      </c>
      <c r="P62" s="10">
        <f>IF(O62="","",O62+1)</f>
      </c>
      <c r="Q62" s="10" t="n">
        <v>20</v>
      </c>
      <c r="R62" s="10">
        <f>IF(Q62="","",Q62+1)</f>
      </c>
      <c r="S62" s="11" t="inlineStr"/>
      <c r="T62" s="11">
        <f>IF(S62="","",S62+1)</f>
      </c>
      <c r="U62" s="11" t="inlineStr"/>
      <c r="V62" s="11">
        <f>IF(U62="","",U62+1)</f>
      </c>
      <c r="W62" s="11" t="inlineStr"/>
      <c r="X62" s="11">
        <f>IF(W62="","",W62+1)</f>
      </c>
      <c r="Y62" s="11" t="inlineStr"/>
      <c r="Z62" s="11">
        <f>IF(Y62="","",Y62+1)</f>
      </c>
    </row>
    <row r="63" ht="22" customHeight="true">
      <c r="A63" s="39" t="s">
        <v>120</v>
      </c>
      <c r="B63" s="35" t="n">
        <v>1250</v>
      </c>
      <c r="C63" s="10" t="n">
        <v>1</v>
      </c>
      <c r="D63" s="10">
        <f>IF(C63="","",C63+1)</f>
      </c>
      <c r="E63" s="10" t="n">
        <v>2</v>
      </c>
      <c r="F63" s="10">
        <f>IF(E63="","",E63+1)</f>
      </c>
      <c r="G63" s="10" t="n">
        <v>4</v>
      </c>
      <c r="H63" s="10">
        <f>IF(G63="","",G63+1)</f>
      </c>
      <c r="I63" s="10" t="n">
        <v>6</v>
      </c>
      <c r="J63" s="10">
        <f>IF(I63="","",I63+1)</f>
      </c>
      <c r="K63" s="10" t="n">
        <v>9</v>
      </c>
      <c r="L63" s="10">
        <f>IF(K63="","",K63+1)</f>
      </c>
      <c r="M63" s="10" t="n">
        <v>13</v>
      </c>
      <c r="N63" s="10">
        <f>IF(M63="","",M63+1)</f>
      </c>
      <c r="O63" s="10" t="n">
        <v>20</v>
      </c>
      <c r="P63" s="10">
        <f>IF(O63="","",O63+1)</f>
      </c>
      <c r="Q63" s="11" t="inlineStr"/>
      <c r="R63" s="11">
        <f>IF(Q63="","",Q63+1)</f>
      </c>
      <c r="S63" s="11" t="inlineStr"/>
      <c r="T63" s="11">
        <f>IF(S63="","",S63+1)</f>
      </c>
      <c r="U63" s="11" t="inlineStr"/>
      <c r="V63" s="11">
        <f>IF(U63="","",U63+1)</f>
      </c>
      <c r="W63" s="11" t="inlineStr"/>
      <c r="X63" s="11">
        <f>IF(W63="","",W63+1)</f>
      </c>
      <c r="Y63" s="11" t="inlineStr"/>
      <c r="Z63" s="11">
        <f>IF(Y63="","",Y63+1)</f>
      </c>
    </row>
    <row r="64" ht="22" customHeight="true">
      <c r="A64" s="39" t="s">
        <v>122</v>
      </c>
      <c r="B64" s="35" t="n">
        <v>2000</v>
      </c>
      <c r="C64" s="10" t="n">
        <v>2</v>
      </c>
      <c r="D64" s="10">
        <f>IF(C64="","",C64+1)</f>
      </c>
      <c r="E64" s="10" t="n">
        <v>4</v>
      </c>
      <c r="F64" s="10">
        <f>IF(E64="","",E64+1)</f>
      </c>
      <c r="G64" s="10" t="n">
        <v>6</v>
      </c>
      <c r="H64" s="10">
        <f>IF(G64="","",G64+1)</f>
      </c>
      <c r="I64" s="10" t="n">
        <v>9</v>
      </c>
      <c r="J64" s="10">
        <f>IF(I64="","",I64+1)</f>
      </c>
      <c r="K64" s="10" t="n">
        <v>13</v>
      </c>
      <c r="L64" s="10">
        <f>IF(K64="","",K64+1)</f>
      </c>
      <c r="M64" s="10" t="n">
        <v>20</v>
      </c>
      <c r="N64" s="10">
        <f>IF(M64="","",M64+1)</f>
      </c>
      <c r="O64" s="11" t="inlineStr"/>
      <c r="P64" s="11">
        <f>IF(O64="","",O64+1)</f>
      </c>
      <c r="Q64" s="11" t="inlineStr"/>
      <c r="R64" s="11">
        <f>IF(Q64="","",Q64+1)</f>
      </c>
      <c r="S64" s="11" t="inlineStr"/>
      <c r="T64" s="11">
        <f>IF(S64="","",S64+1)</f>
      </c>
      <c r="U64" s="11" t="inlineStr"/>
      <c r="V64" s="11">
        <f>IF(U64="","",U64+1)</f>
      </c>
      <c r="W64" s="11" t="inlineStr"/>
      <c r="X64" s="11">
        <f>IF(W64="","",W64+1)</f>
      </c>
      <c r="Y64" s="11" t="inlineStr"/>
      <c r="Z64" s="11">
        <f>IF(Y64="","",Y64+1)</f>
      </c>
    </row>
    <row r="65"/>
    <row r="66"/>
    <row r="67" ht="26" customHeight="true">
      <c r="A67" s="3" t="s">
        <v>151</v>
      </c>
    </row>
    <row r="68" ht="24" customHeight="true">
      <c r="A68" s="38" t="s">
        <v>124</v>
      </c>
    </row>
    <row r="69" hidden="true">
      <c r="C69" t="s">
        <v>125</v>
      </c>
      <c r="D69" t="s">
        <v>126</v>
      </c>
      <c r="E69" t="s">
        <v>127</v>
      </c>
      <c r="F69" t="s">
        <v>128</v>
      </c>
      <c r="G69" t="s">
        <v>129</v>
      </c>
      <c r="H69" t="s">
        <v>130</v>
      </c>
      <c r="I69" t="s">
        <v>131</v>
      </c>
      <c r="J69" t="s">
        <v>132</v>
      </c>
      <c r="K69" t="s">
        <v>133</v>
      </c>
      <c r="L69" t="s">
        <v>134</v>
      </c>
      <c r="M69" t="s">
        <v>135</v>
      </c>
      <c r="N69" t="s">
        <v>136</v>
      </c>
      <c r="O69" t="s">
        <v>137</v>
      </c>
      <c r="P69" t="s">
        <v>138</v>
      </c>
      <c r="Q69" t="s">
        <v>139</v>
      </c>
      <c r="R69" t="s">
        <v>140</v>
      </c>
      <c r="S69" t="s">
        <v>141</v>
      </c>
      <c r="T69" t="s">
        <v>142</v>
      </c>
      <c r="U69" t="s">
        <v>143</v>
      </c>
      <c r="V69" t="s">
        <v>144</v>
      </c>
      <c r="W69" t="s">
        <v>145</v>
      </c>
      <c r="X69" t="s">
        <v>146</v>
      </c>
      <c r="Y69" t="s">
        <v>147</v>
      </c>
      <c r="Z69" t="s">
        <v>148</v>
      </c>
    </row>
    <row r="70" ht="22" customHeight="true">
      <c r="A70" s="19" t="s">
        <v>47</v>
      </c>
      <c r="B70" s="19" t="s">
        <v>44</v>
      </c>
      <c r="C70" s="19" t="inlineStr">
        <is>
          <t>0.065</t>
        </is>
      </c>
      <c r="E70" s="19" t="inlineStr">
        <is>
          <t>0.10</t>
        </is>
      </c>
      <c r="G70" s="19" t="inlineStr">
        <is>
          <t>0.15</t>
        </is>
      </c>
      <c r="I70" s="19" t="inlineStr">
        <is>
          <t>0.25</t>
        </is>
      </c>
      <c r="K70" s="19" t="inlineStr">
        <is>
          <t>0.40</t>
        </is>
      </c>
      <c r="M70" s="19" t="inlineStr">
        <is>
          <t>0.65</t>
        </is>
      </c>
      <c r="O70" s="19" t="inlineStr">
        <is>
          <t>1.0</t>
        </is>
      </c>
      <c r="Q70" s="19" t="inlineStr">
        <is>
          <t>1.5</t>
        </is>
      </c>
      <c r="S70" s="19" t="inlineStr">
        <is>
          <t>2.5</t>
        </is>
      </c>
      <c r="U70" s="19" t="inlineStr">
        <is>
          <t>4.0</t>
        </is>
      </c>
      <c r="W70" s="19" t="inlineStr">
        <is>
          <t>6.5</t>
        </is>
      </c>
      <c r="Y70" s="19" t="inlineStr">
        <is>
          <t>10.0</t>
        </is>
      </c>
    </row>
    <row r="71" ht="22" customHeight="true">
      <c r="C71" s="5" t="s">
        <v>48</v>
      </c>
      <c r="D71" s="5" t="s">
        <v>149</v>
      </c>
      <c r="E71" s="5" t="s">
        <v>48</v>
      </c>
      <c r="F71" s="5" t="s">
        <v>149</v>
      </c>
      <c r="G71" s="5" t="s">
        <v>48</v>
      </c>
      <c r="H71" s="5" t="s">
        <v>149</v>
      </c>
      <c r="I71" s="5" t="s">
        <v>48</v>
      </c>
      <c r="J71" s="5" t="s">
        <v>149</v>
      </c>
      <c r="K71" s="5" t="s">
        <v>48</v>
      </c>
      <c r="L71" s="5" t="s">
        <v>149</v>
      </c>
      <c r="M71" s="5" t="s">
        <v>48</v>
      </c>
      <c r="N71" s="5" t="s">
        <v>149</v>
      </c>
      <c r="O71" s="5" t="s">
        <v>48</v>
      </c>
      <c r="P71" s="5" t="s">
        <v>149</v>
      </c>
      <c r="Q71" s="5" t="s">
        <v>48</v>
      </c>
      <c r="R71" s="5" t="s">
        <v>149</v>
      </c>
      <c r="S71" s="5" t="s">
        <v>48</v>
      </c>
      <c r="T71" s="5" t="s">
        <v>149</v>
      </c>
      <c r="U71" s="5" t="s">
        <v>48</v>
      </c>
      <c r="V71" s="5" t="s">
        <v>149</v>
      </c>
      <c r="W71" s="5" t="s">
        <v>48</v>
      </c>
      <c r="X71" s="5" t="s">
        <v>149</v>
      </c>
      <c r="Y71" s="5" t="s">
        <v>48</v>
      </c>
      <c r="Z71" s="5" t="s">
        <v>149</v>
      </c>
    </row>
    <row r="72" ht="22" customHeight="true">
      <c r="A72" s="39" t="s">
        <v>67</v>
      </c>
      <c r="B72" s="35" t="n">
        <v>2</v>
      </c>
      <c r="C72" s="11" t="inlineStr"/>
      <c r="D72" s="11">
        <f>IF(C72="","",C72+1)</f>
      </c>
      <c r="E72" s="11" t="inlineStr"/>
      <c r="F72" s="11">
        <f>IF(E72="","",E72+1)</f>
      </c>
      <c r="G72" s="11" t="inlineStr"/>
      <c r="H72" s="11">
        <f>IF(G72="","",G72+1)</f>
      </c>
      <c r="I72" s="11" t="inlineStr"/>
      <c r="J72" s="11">
        <f>IF(I72="","",I72+1)</f>
      </c>
      <c r="K72" s="11" t="inlineStr"/>
      <c r="L72" s="11">
        <f>IF(K72="","",K72+1)</f>
      </c>
      <c r="M72" s="11" t="inlineStr"/>
      <c r="N72" s="11">
        <f>IF(M72="","",M72+1)</f>
      </c>
      <c r="O72" s="11" t="inlineStr"/>
      <c r="P72" s="11">
        <f>IF(O72="","",O72+1)</f>
      </c>
      <c r="Q72" s="11" t="inlineStr"/>
      <c r="R72" s="11">
        <f>IF(Q72="","",Q72+1)</f>
      </c>
      <c r="S72" s="11" t="inlineStr"/>
      <c r="T72" s="11">
        <f>IF(S72="","",S72+1)</f>
      </c>
      <c r="U72" s="11" t="inlineStr"/>
      <c r="V72" s="11">
        <f>IF(U72="","",U72+1)</f>
      </c>
      <c r="W72" s="11" t="inlineStr"/>
      <c r="X72" s="11">
        <f>IF(W72="","",W72+1)</f>
      </c>
      <c r="Y72" s="10" t="n">
        <v>1</v>
      </c>
      <c r="Z72" s="10">
        <f>IF(Y72="","",Y72+1)</f>
      </c>
    </row>
    <row r="73" ht="22" customHeight="true">
      <c r="A73" s="39" t="s">
        <v>69</v>
      </c>
      <c r="B73" s="35" t="n">
        <v>3</v>
      </c>
      <c r="C73" s="11" t="inlineStr"/>
      <c r="D73" s="11">
        <f>IF(C73="","",C73+1)</f>
      </c>
      <c r="E73" s="11" t="inlineStr"/>
      <c r="F73" s="11">
        <f>IF(E73="","",E73+1)</f>
      </c>
      <c r="G73" s="11" t="inlineStr"/>
      <c r="H73" s="11">
        <f>IF(G73="","",G73+1)</f>
      </c>
      <c r="I73" s="11" t="inlineStr"/>
      <c r="J73" s="11">
        <f>IF(I73="","",I73+1)</f>
      </c>
      <c r="K73" s="11" t="inlineStr"/>
      <c r="L73" s="11">
        <f>IF(K73="","",K73+1)</f>
      </c>
      <c r="M73" s="11" t="inlineStr"/>
      <c r="N73" s="11">
        <f>IF(M73="","",M73+1)</f>
      </c>
      <c r="O73" s="11" t="inlineStr"/>
      <c r="P73" s="11">
        <f>IF(O73="","",O73+1)</f>
      </c>
      <c r="Q73" s="11" t="inlineStr"/>
      <c r="R73" s="11">
        <f>IF(Q73="","",Q73+1)</f>
      </c>
      <c r="S73" s="11" t="inlineStr"/>
      <c r="T73" s="11">
        <f>IF(S73="","",S73+1)</f>
      </c>
      <c r="U73" s="11" t="inlineStr"/>
      <c r="V73" s="11">
        <f>IF(U73="","",U73+1)</f>
      </c>
      <c r="W73" s="11" t="inlineStr"/>
      <c r="X73" s="11">
        <f>IF(W73="","",W73+1)</f>
      </c>
      <c r="Y73" s="10" t="n">
        <v>1</v>
      </c>
      <c r="Z73" s="10">
        <f>IF(Y73="","",Y73+1)</f>
      </c>
    </row>
    <row r="74" ht="22" customHeight="true">
      <c r="A74" s="39" t="s">
        <v>72</v>
      </c>
      <c r="B74" s="35" t="n">
        <v>5</v>
      </c>
      <c r="C74" s="11" t="inlineStr"/>
      <c r="D74" s="11">
        <f>IF(C74="","",C74+1)</f>
      </c>
      <c r="E74" s="11" t="inlineStr"/>
      <c r="F74" s="11">
        <f>IF(E74="","",E74+1)</f>
      </c>
      <c r="G74" s="11" t="inlineStr"/>
      <c r="H74" s="11">
        <f>IF(G74="","",G74+1)</f>
      </c>
      <c r="I74" s="11" t="inlineStr"/>
      <c r="J74" s="11">
        <f>IF(I74="","",I74+1)</f>
      </c>
      <c r="K74" s="11" t="inlineStr"/>
      <c r="L74" s="11">
        <f>IF(K74="","",K74+1)</f>
      </c>
      <c r="M74" s="11" t="inlineStr"/>
      <c r="N74" s="11">
        <f>IF(M74="","",M74+1)</f>
      </c>
      <c r="O74" s="11" t="inlineStr"/>
      <c r="P74" s="11">
        <f>IF(O74="","",O74+1)</f>
      </c>
      <c r="Q74" s="11" t="inlineStr"/>
      <c r="R74" s="11">
        <f>IF(Q74="","",Q74+1)</f>
      </c>
      <c r="S74" s="11" t="inlineStr"/>
      <c r="T74" s="11">
        <f>IF(S74="","",S74+1)</f>
      </c>
      <c r="U74" s="11" t="inlineStr"/>
      <c r="V74" s="11">
        <f>IF(U74="","",U74+1)</f>
      </c>
      <c r="W74" s="10" t="n">
        <v>1</v>
      </c>
      <c r="X74" s="10">
        <f>IF(W74="","",W74+1)</f>
      </c>
      <c r="Y74" s="10" t="n">
        <v>2</v>
      </c>
      <c r="Z74" s="10">
        <f>IF(Y74="","",Y74+1)</f>
      </c>
    </row>
    <row r="75" ht="22" customHeight="true">
      <c r="A75" s="39" t="s">
        <v>100</v>
      </c>
      <c r="B75" s="35" t="n">
        <v>8</v>
      </c>
      <c r="C75" s="11" t="inlineStr"/>
      <c r="D75" s="11">
        <f>IF(C75="","",C75+1)</f>
      </c>
      <c r="E75" s="11" t="inlineStr"/>
      <c r="F75" s="11">
        <f>IF(E75="","",E75+1)</f>
      </c>
      <c r="G75" s="11" t="inlineStr"/>
      <c r="H75" s="11">
        <f>IF(G75="","",G75+1)</f>
      </c>
      <c r="I75" s="11" t="inlineStr"/>
      <c r="J75" s="11">
        <f>IF(I75="","",I75+1)</f>
      </c>
      <c r="K75" s="11" t="inlineStr"/>
      <c r="L75" s="11">
        <f>IF(K75="","",K75+1)</f>
      </c>
      <c r="M75" s="11" t="inlineStr"/>
      <c r="N75" s="11">
        <f>IF(M75="","",M75+1)</f>
      </c>
      <c r="O75" s="11" t="inlineStr"/>
      <c r="P75" s="11">
        <f>IF(O75="","",O75+1)</f>
      </c>
      <c r="Q75" s="11" t="inlineStr"/>
      <c r="R75" s="11">
        <f>IF(Q75="","",Q75+1)</f>
      </c>
      <c r="S75" s="11" t="inlineStr"/>
      <c r="T75" s="11">
        <f>IF(S75="","",S75+1)</f>
      </c>
      <c r="U75" s="10" t="n">
        <v>1</v>
      </c>
      <c r="V75" s="10">
        <f>IF(U75="","",U75+1)</f>
      </c>
      <c r="W75" s="10" t="n">
        <v>2</v>
      </c>
      <c r="X75" s="10">
        <f>IF(W75="","",W75+1)</f>
      </c>
      <c r="Y75" s="10" t="n">
        <v>3</v>
      </c>
      <c r="Z75" s="10">
        <f>IF(Y75="","",Y75+1)</f>
      </c>
    </row>
    <row r="76" ht="22" customHeight="true">
      <c r="A76" s="39" t="s">
        <v>102</v>
      </c>
      <c r="B76" s="35" t="n">
        <v>13</v>
      </c>
      <c r="C76" s="11" t="inlineStr"/>
      <c r="D76" s="11">
        <f>IF(C76="","",C76+1)</f>
      </c>
      <c r="E76" s="11" t="inlineStr"/>
      <c r="F76" s="11">
        <f>IF(E76="","",E76+1)</f>
      </c>
      <c r="G76" s="11" t="inlineStr"/>
      <c r="H76" s="11">
        <f>IF(G76="","",G76+1)</f>
      </c>
      <c r="I76" s="11" t="inlineStr"/>
      <c r="J76" s="11">
        <f>IF(I76="","",I76+1)</f>
      </c>
      <c r="K76" s="11" t="inlineStr"/>
      <c r="L76" s="11">
        <f>IF(K76="","",K76+1)</f>
      </c>
      <c r="M76" s="11" t="inlineStr"/>
      <c r="N76" s="11">
        <f>IF(M76="","",M76+1)</f>
      </c>
      <c r="O76" s="11" t="inlineStr"/>
      <c r="P76" s="11">
        <f>IF(O76="","",O76+1)</f>
      </c>
      <c r="Q76" s="11" t="inlineStr"/>
      <c r="R76" s="11">
        <f>IF(Q76="","",Q76+1)</f>
      </c>
      <c r="S76" s="10" t="n">
        <v>1</v>
      </c>
      <c r="T76" s="10">
        <f>IF(S76="","",S76+1)</f>
      </c>
      <c r="U76" s="10" t="n">
        <v>2</v>
      </c>
      <c r="V76" s="10">
        <f>IF(U76="","",U76+1)</f>
      </c>
      <c r="W76" s="10" t="n">
        <v>3</v>
      </c>
      <c r="X76" s="10">
        <f>IF(W76="","",W76+1)</f>
      </c>
      <c r="Y76" s="10" t="n">
        <v>4</v>
      </c>
      <c r="Z76" s="10">
        <f>IF(Y76="","",Y76+1)</f>
      </c>
    </row>
    <row r="77" ht="22" customHeight="true">
      <c r="A77" s="39" t="s">
        <v>104</v>
      </c>
      <c r="B77" s="35" t="n">
        <v>20</v>
      </c>
      <c r="C77" s="11" t="inlineStr"/>
      <c r="D77" s="11">
        <f>IF(C77="","",C77+1)</f>
      </c>
      <c r="E77" s="11" t="inlineStr"/>
      <c r="F77" s="11">
        <f>IF(E77="","",E77+1)</f>
      </c>
      <c r="G77" s="11" t="inlineStr"/>
      <c r="H77" s="11">
        <f>IF(G77="","",G77+1)</f>
      </c>
      <c r="I77" s="11" t="inlineStr"/>
      <c r="J77" s="11">
        <f>IF(I77="","",I77+1)</f>
      </c>
      <c r="K77" s="11" t="inlineStr"/>
      <c r="L77" s="11">
        <f>IF(K77="","",K77+1)</f>
      </c>
      <c r="M77" s="11" t="inlineStr"/>
      <c r="N77" s="11">
        <f>IF(M77="","",M77+1)</f>
      </c>
      <c r="O77" s="11" t="inlineStr"/>
      <c r="P77" s="11">
        <f>IF(O77="","",O77+1)</f>
      </c>
      <c r="Q77" s="10" t="n">
        <v>1</v>
      </c>
      <c r="R77" s="10">
        <f>IF(Q77="","",Q77+1)</f>
      </c>
      <c r="S77" s="10" t="n">
        <v>2</v>
      </c>
      <c r="T77" s="10">
        <f>IF(S77="","",S77+1)</f>
      </c>
      <c r="U77" s="10" t="n">
        <v>3</v>
      </c>
      <c r="V77" s="10">
        <f>IF(U77="","",U77+1)</f>
      </c>
      <c r="W77" s="10" t="n">
        <v>4</v>
      </c>
      <c r="X77" s="10">
        <f>IF(W77="","",W77+1)</f>
      </c>
      <c r="Y77" s="10" t="n">
        <v>6</v>
      </c>
      <c r="Z77" s="10">
        <f>IF(Y77="","",Y77+1)</f>
      </c>
    </row>
    <row r="78" ht="22" customHeight="true">
      <c r="A78" s="39" t="s">
        <v>79</v>
      </c>
      <c r="B78" s="35" t="n">
        <v>32</v>
      </c>
      <c r="C78" s="11" t="inlineStr"/>
      <c r="D78" s="11">
        <f>IF(C78="","",C78+1)</f>
      </c>
      <c r="E78" s="11" t="inlineStr"/>
      <c r="F78" s="11">
        <f>IF(E78="","",E78+1)</f>
      </c>
      <c r="G78" s="11" t="inlineStr"/>
      <c r="H78" s="11">
        <f>IF(G78="","",G78+1)</f>
      </c>
      <c r="I78" s="11" t="inlineStr"/>
      <c r="J78" s="11">
        <f>IF(I78="","",I78+1)</f>
      </c>
      <c r="K78" s="11" t="inlineStr"/>
      <c r="L78" s="11">
        <f>IF(K78="","",K78+1)</f>
      </c>
      <c r="M78" s="11" t="inlineStr"/>
      <c r="N78" s="11">
        <f>IF(M78="","",M78+1)</f>
      </c>
      <c r="O78" s="10" t="n">
        <v>1</v>
      </c>
      <c r="P78" s="10">
        <f>IF(O78="","",O78+1)</f>
      </c>
      <c r="Q78" s="10" t="n">
        <v>2</v>
      </c>
      <c r="R78" s="10">
        <f>IF(Q78="","",Q78+1)</f>
      </c>
      <c r="S78" s="10" t="n">
        <v>3</v>
      </c>
      <c r="T78" s="10">
        <f>IF(S78="","",S78+1)</f>
      </c>
      <c r="U78" s="10" t="n">
        <v>4</v>
      </c>
      <c r="V78" s="10">
        <f>IF(U78="","",U78+1)</f>
      </c>
      <c r="W78" s="10" t="n">
        <v>6</v>
      </c>
      <c r="X78" s="10">
        <f>IF(W78="","",W78+1)</f>
      </c>
      <c r="Y78" s="10" t="n">
        <v>8</v>
      </c>
      <c r="Z78" s="10">
        <f>IF(Y78="","",Y78+1)</f>
      </c>
    </row>
    <row r="79" ht="22" customHeight="true">
      <c r="A79" s="39" t="s">
        <v>80</v>
      </c>
      <c r="B79" s="35" t="n">
        <v>50</v>
      </c>
      <c r="C79" s="11" t="inlineStr"/>
      <c r="D79" s="11">
        <f>IF(C79="","",C79+1)</f>
      </c>
      <c r="E79" s="11" t="inlineStr"/>
      <c r="F79" s="11">
        <f>IF(E79="","",E79+1)</f>
      </c>
      <c r="G79" s="11" t="inlineStr"/>
      <c r="H79" s="11">
        <f>IF(G79="","",G79+1)</f>
      </c>
      <c r="I79" s="11" t="inlineStr"/>
      <c r="J79" s="11">
        <f>IF(I79="","",I79+1)</f>
      </c>
      <c r="K79" s="11" t="inlineStr"/>
      <c r="L79" s="11">
        <f>IF(K79="","",K79+1)</f>
      </c>
      <c r="M79" s="10" t="n">
        <v>1</v>
      </c>
      <c r="N79" s="10">
        <f>IF(M79="","",M79+1)</f>
      </c>
      <c r="O79" s="10" t="n">
        <v>2</v>
      </c>
      <c r="P79" s="10">
        <f>IF(O79="","",O79+1)</f>
      </c>
      <c r="Q79" s="10" t="n">
        <v>3</v>
      </c>
      <c r="R79" s="10">
        <f>IF(Q79="","",Q79+1)</f>
      </c>
      <c r="S79" s="10" t="n">
        <v>4</v>
      </c>
      <c r="T79" s="10">
        <f>IF(S79="","",S79+1)</f>
      </c>
      <c r="U79" s="10" t="n">
        <v>6</v>
      </c>
      <c r="V79" s="10">
        <f>IF(U79="","",U79+1)</f>
      </c>
      <c r="W79" s="10" t="n">
        <v>8</v>
      </c>
      <c r="X79" s="10">
        <f>IF(W79="","",W79+1)</f>
      </c>
      <c r="Y79" s="10" t="n">
        <v>11</v>
      </c>
      <c r="Z79" s="10">
        <f>IF(Y79="","",Y79+1)</f>
      </c>
    </row>
    <row r="80" ht="22" customHeight="true">
      <c r="A80" s="39" t="s">
        <v>108</v>
      </c>
      <c r="B80" s="35" t="n">
        <v>80</v>
      </c>
      <c r="C80" s="11" t="inlineStr"/>
      <c r="D80" s="11">
        <f>IF(C80="","",C80+1)</f>
      </c>
      <c r="E80" s="11" t="inlineStr"/>
      <c r="F80" s="11">
        <f>IF(E80="","",E80+1)</f>
      </c>
      <c r="G80" s="11" t="inlineStr"/>
      <c r="H80" s="11">
        <f>IF(G80="","",G80+1)</f>
      </c>
      <c r="I80" s="11" t="inlineStr"/>
      <c r="J80" s="11">
        <f>IF(I80="","",I80+1)</f>
      </c>
      <c r="K80" s="10" t="n">
        <v>1</v>
      </c>
      <c r="L80" s="10">
        <f>IF(K80="","",K80+1)</f>
      </c>
      <c r="M80" s="10" t="n">
        <v>2</v>
      </c>
      <c r="N80" s="10">
        <f>IF(M80="","",M80+1)</f>
      </c>
      <c r="O80" s="10" t="n">
        <v>3</v>
      </c>
      <c r="P80" s="10">
        <f>IF(O80="","",O80+1)</f>
      </c>
      <c r="Q80" s="10" t="n">
        <v>4</v>
      </c>
      <c r="R80" s="10">
        <f>IF(Q80="","",Q80+1)</f>
      </c>
      <c r="S80" s="10" t="n">
        <v>6</v>
      </c>
      <c r="T80" s="10">
        <f>IF(S80="","",S80+1)</f>
      </c>
      <c r="U80" s="10" t="n">
        <v>8</v>
      </c>
      <c r="V80" s="10">
        <f>IF(U80="","",U80+1)</f>
      </c>
      <c r="W80" s="10" t="n">
        <v>11</v>
      </c>
      <c r="X80" s="10">
        <f>IF(W80="","",W80+1)</f>
      </c>
      <c r="Y80" s="10" t="n">
        <v>15</v>
      </c>
      <c r="Z80" s="10">
        <f>IF(Y80="","",Y80+1)</f>
      </c>
    </row>
    <row r="81" ht="22" customHeight="true">
      <c r="A81" s="39" t="s">
        <v>110</v>
      </c>
      <c r="B81" s="35" t="n">
        <v>125</v>
      </c>
      <c r="C81" s="11" t="inlineStr"/>
      <c r="D81" s="11">
        <f>IF(C81="","",C81+1)</f>
      </c>
      <c r="E81" s="11" t="inlineStr"/>
      <c r="F81" s="11">
        <f>IF(E81="","",E81+1)</f>
      </c>
      <c r="G81" s="11" t="inlineStr"/>
      <c r="H81" s="11">
        <f>IF(G81="","",G81+1)</f>
      </c>
      <c r="I81" s="10" t="n">
        <v>1</v>
      </c>
      <c r="J81" s="10">
        <f>IF(I81="","",I81+1)</f>
      </c>
      <c r="K81" s="10" t="n">
        <v>2</v>
      </c>
      <c r="L81" s="10">
        <f>IF(K81="","",K81+1)</f>
      </c>
      <c r="M81" s="10" t="n">
        <v>3</v>
      </c>
      <c r="N81" s="10">
        <f>IF(M81="","",M81+1)</f>
      </c>
      <c r="O81" s="10" t="n">
        <v>4</v>
      </c>
      <c r="P81" s="10">
        <f>IF(O81="","",O81+1)</f>
      </c>
      <c r="Q81" s="10" t="n">
        <v>6</v>
      </c>
      <c r="R81" s="10">
        <f>IF(Q81="","",Q81+1)</f>
      </c>
      <c r="S81" s="10" t="n">
        <v>8</v>
      </c>
      <c r="T81" s="10">
        <f>IF(S81="","",S81+1)</f>
      </c>
      <c r="U81" s="10" t="n">
        <v>11</v>
      </c>
      <c r="V81" s="10">
        <f>IF(U81="","",U81+1)</f>
      </c>
      <c r="W81" s="10" t="n">
        <v>15</v>
      </c>
      <c r="X81" s="10">
        <f>IF(W81="","",W81+1)</f>
      </c>
      <c r="Y81" s="10" t="n">
        <v>22</v>
      </c>
      <c r="Z81" s="10">
        <f>IF(Y81="","",Y81+1)</f>
      </c>
    </row>
    <row r="82" ht="22" customHeight="true">
      <c r="A82" s="39" t="s">
        <v>112</v>
      </c>
      <c r="B82" s="35" t="n">
        <v>200</v>
      </c>
      <c r="C82" s="11" t="inlineStr"/>
      <c r="D82" s="11">
        <f>IF(C82="","",C82+1)</f>
      </c>
      <c r="E82" s="11" t="inlineStr"/>
      <c r="F82" s="11">
        <f>IF(E82="","",E82+1)</f>
      </c>
      <c r="G82" s="10" t="n">
        <v>1</v>
      </c>
      <c r="H82" s="10">
        <f>IF(G82="","",G82+1)</f>
      </c>
      <c r="I82" s="10" t="n">
        <v>2</v>
      </c>
      <c r="J82" s="10">
        <f>IF(I82="","",I82+1)</f>
      </c>
      <c r="K82" s="10" t="n">
        <v>3</v>
      </c>
      <c r="L82" s="10">
        <f>IF(K82="","",K82+1)</f>
      </c>
      <c r="M82" s="10" t="n">
        <v>4</v>
      </c>
      <c r="N82" s="10">
        <f>IF(M82="","",M82+1)</f>
      </c>
      <c r="O82" s="10" t="n">
        <v>6</v>
      </c>
      <c r="P82" s="10">
        <f>IF(O82="","",O82+1)</f>
      </c>
      <c r="Q82" s="10" t="n">
        <v>8</v>
      </c>
      <c r="R82" s="10">
        <f>IF(Q82="","",Q82+1)</f>
      </c>
      <c r="S82" s="10" t="n">
        <v>11</v>
      </c>
      <c r="T82" s="10">
        <f>IF(S82="","",S82+1)</f>
      </c>
      <c r="U82" s="10" t="n">
        <v>15</v>
      </c>
      <c r="V82" s="10">
        <f>IF(U82="","",U82+1)</f>
      </c>
      <c r="W82" s="10" t="n">
        <v>22</v>
      </c>
      <c r="X82" s="10">
        <f>IF(W82="","",W82+1)</f>
      </c>
      <c r="Y82" s="11" t="inlineStr"/>
      <c r="Z82" s="11">
        <f>IF(Y82="","",Y82+1)</f>
      </c>
    </row>
    <row r="83" ht="22" customHeight="true">
      <c r="A83" s="39" t="s">
        <v>114</v>
      </c>
      <c r="B83" s="35" t="n">
        <v>315</v>
      </c>
      <c r="C83" s="11" t="inlineStr"/>
      <c r="D83" s="11">
        <f>IF(C83="","",C83+1)</f>
      </c>
      <c r="E83" s="10" t="n">
        <v>1</v>
      </c>
      <c r="F83" s="10">
        <f>IF(E83="","",E83+1)</f>
      </c>
      <c r="G83" s="10" t="n">
        <v>2</v>
      </c>
      <c r="H83" s="10">
        <f>IF(G83="","",G83+1)</f>
      </c>
      <c r="I83" s="10" t="n">
        <v>3</v>
      </c>
      <c r="J83" s="10">
        <f>IF(I83="","",I83+1)</f>
      </c>
      <c r="K83" s="10" t="n">
        <v>4</v>
      </c>
      <c r="L83" s="10">
        <f>IF(K83="","",K83+1)</f>
      </c>
      <c r="M83" s="10" t="n">
        <v>6</v>
      </c>
      <c r="N83" s="10">
        <f>IF(M83="","",M83+1)</f>
      </c>
      <c r="O83" s="10" t="n">
        <v>8</v>
      </c>
      <c r="P83" s="10">
        <f>IF(O83="","",O83+1)</f>
      </c>
      <c r="Q83" s="10" t="n">
        <v>11</v>
      </c>
      <c r="R83" s="10">
        <f>IF(Q83="","",Q83+1)</f>
      </c>
      <c r="S83" s="10" t="n">
        <v>15</v>
      </c>
      <c r="T83" s="10">
        <f>IF(S83="","",S83+1)</f>
      </c>
      <c r="U83" s="10" t="n">
        <v>22</v>
      </c>
      <c r="V83" s="10">
        <f>IF(U83="","",U83+1)</f>
      </c>
      <c r="W83" s="11" t="inlineStr"/>
      <c r="X83" s="11">
        <f>IF(W83="","",W83+1)</f>
      </c>
      <c r="Y83" s="11" t="inlineStr"/>
      <c r="Z83" s="11">
        <f>IF(Y83="","",Y83+1)</f>
      </c>
    </row>
    <row r="84" ht="22" customHeight="true">
      <c r="A84" s="39" t="s">
        <v>116</v>
      </c>
      <c r="B84" s="35" t="n">
        <v>500</v>
      </c>
      <c r="C84" s="10" t="n">
        <v>1</v>
      </c>
      <c r="D84" s="10">
        <f>IF(C84="","",C84+1)</f>
      </c>
      <c r="E84" s="10" t="n">
        <v>2</v>
      </c>
      <c r="F84" s="10">
        <f>IF(E84="","",E84+1)</f>
      </c>
      <c r="G84" s="10" t="n">
        <v>3</v>
      </c>
      <c r="H84" s="10">
        <f>IF(G84="","",G84+1)</f>
      </c>
      <c r="I84" s="10" t="n">
        <v>4</v>
      </c>
      <c r="J84" s="10">
        <f>IF(I84="","",I84+1)</f>
      </c>
      <c r="K84" s="10" t="n">
        <v>6</v>
      </c>
      <c r="L84" s="10">
        <f>IF(K84="","",K84+1)</f>
      </c>
      <c r="M84" s="10" t="n">
        <v>8</v>
      </c>
      <c r="N84" s="10">
        <f>IF(M84="","",M84+1)</f>
      </c>
      <c r="O84" s="10" t="n">
        <v>11</v>
      </c>
      <c r="P84" s="10">
        <f>IF(O84="","",O84+1)</f>
      </c>
      <c r="Q84" s="10" t="n">
        <v>15</v>
      </c>
      <c r="R84" s="10">
        <f>IF(Q84="","",Q84+1)</f>
      </c>
      <c r="S84" s="10" t="n">
        <v>22</v>
      </c>
      <c r="T84" s="10">
        <f>IF(S84="","",S84+1)</f>
      </c>
      <c r="U84" s="11" t="inlineStr"/>
      <c r="V84" s="11">
        <f>IF(U84="","",U84+1)</f>
      </c>
      <c r="W84" s="11" t="inlineStr"/>
      <c r="X84" s="11">
        <f>IF(W84="","",W84+1)</f>
      </c>
      <c r="Y84" s="11" t="inlineStr"/>
      <c r="Z84" s="11">
        <f>IF(Y84="","",Y84+1)</f>
      </c>
    </row>
    <row r="85" ht="22" customHeight="true">
      <c r="A85" s="39" t="s">
        <v>118</v>
      </c>
      <c r="B85" s="35" t="n">
        <v>800</v>
      </c>
      <c r="C85" s="10" t="n">
        <v>2</v>
      </c>
      <c r="D85" s="10">
        <f>IF(C85="","",C85+1)</f>
      </c>
      <c r="E85" s="10" t="n">
        <v>3</v>
      </c>
      <c r="F85" s="10">
        <f>IF(E85="","",E85+1)</f>
      </c>
      <c r="G85" s="10" t="n">
        <v>4</v>
      </c>
      <c r="H85" s="10">
        <f>IF(G85="","",G85+1)</f>
      </c>
      <c r="I85" s="10" t="n">
        <v>6</v>
      </c>
      <c r="J85" s="10">
        <f>IF(I85="","",I85+1)</f>
      </c>
      <c r="K85" s="10" t="n">
        <v>8</v>
      </c>
      <c r="L85" s="10">
        <f>IF(K85="","",K85+1)</f>
      </c>
      <c r="M85" s="10" t="n">
        <v>11</v>
      </c>
      <c r="N85" s="10">
        <f>IF(M85="","",M85+1)</f>
      </c>
      <c r="O85" s="10" t="n">
        <v>15</v>
      </c>
      <c r="P85" s="10">
        <f>IF(O85="","",O85+1)</f>
      </c>
      <c r="Q85" s="10" t="n">
        <v>22</v>
      </c>
      <c r="R85" s="10">
        <f>IF(Q85="","",Q85+1)</f>
      </c>
      <c r="S85" s="11" t="inlineStr"/>
      <c r="T85" s="11">
        <f>IF(S85="","",S85+1)</f>
      </c>
      <c r="U85" s="11" t="inlineStr"/>
      <c r="V85" s="11">
        <f>IF(U85="","",U85+1)</f>
      </c>
      <c r="W85" s="11" t="inlineStr"/>
      <c r="X85" s="11">
        <f>IF(W85="","",W85+1)</f>
      </c>
      <c r="Y85" s="11" t="inlineStr"/>
      <c r="Z85" s="11">
        <f>IF(Y85="","",Y85+1)</f>
      </c>
    </row>
    <row r="86" ht="22" customHeight="true">
      <c r="A86" s="39" t="s">
        <v>120</v>
      </c>
      <c r="B86" s="35" t="n">
        <v>1250</v>
      </c>
      <c r="C86" s="10" t="n">
        <v>3</v>
      </c>
      <c r="D86" s="10">
        <f>IF(C86="","",C86+1)</f>
      </c>
      <c r="E86" s="10" t="n">
        <v>4</v>
      </c>
      <c r="F86" s="10">
        <f>IF(E86="","",E86+1)</f>
      </c>
      <c r="G86" s="10" t="n">
        <v>6</v>
      </c>
      <c r="H86" s="10">
        <f>IF(G86="","",G86+1)</f>
      </c>
      <c r="I86" s="10" t="n">
        <v>8</v>
      </c>
      <c r="J86" s="10">
        <f>IF(I86="","",I86+1)</f>
      </c>
      <c r="K86" s="10" t="n">
        <v>11</v>
      </c>
      <c r="L86" s="10">
        <f>IF(K86="","",K86+1)</f>
      </c>
      <c r="M86" s="10" t="n">
        <v>15</v>
      </c>
      <c r="N86" s="10">
        <f>IF(M86="","",M86+1)</f>
      </c>
      <c r="O86" s="10" t="n">
        <v>22</v>
      </c>
      <c r="P86" s="10">
        <f>IF(O86="","",O86+1)</f>
      </c>
      <c r="Q86" s="11" t="inlineStr"/>
      <c r="R86" s="11">
        <f>IF(Q86="","",Q86+1)</f>
      </c>
      <c r="S86" s="11" t="inlineStr"/>
      <c r="T86" s="11">
        <f>IF(S86="","",S86+1)</f>
      </c>
      <c r="U86" s="11" t="inlineStr"/>
      <c r="V86" s="11">
        <f>IF(U86="","",U86+1)</f>
      </c>
      <c r="W86" s="11" t="inlineStr"/>
      <c r="X86" s="11">
        <f>IF(W86="","",W86+1)</f>
      </c>
      <c r="Y86" s="11" t="inlineStr"/>
      <c r="Z86" s="11">
        <f>IF(Y86="","",Y86+1)</f>
      </c>
    </row>
    <row r="87" ht="22" customHeight="true">
      <c r="A87" s="39" t="s">
        <v>122</v>
      </c>
      <c r="B87" s="35" t="n">
        <v>2000</v>
      </c>
      <c r="C87" s="10" t="n">
        <v>4</v>
      </c>
      <c r="D87" s="10">
        <f>IF(C87="","",C87+1)</f>
      </c>
      <c r="E87" s="10" t="n">
        <v>6</v>
      </c>
      <c r="F87" s="10">
        <f>IF(E87="","",E87+1)</f>
      </c>
      <c r="G87" s="10" t="n">
        <v>8</v>
      </c>
      <c r="H87" s="10">
        <f>IF(G87="","",G87+1)</f>
      </c>
      <c r="I87" s="10" t="n">
        <v>11</v>
      </c>
      <c r="J87" s="10">
        <f>IF(I87="","",I87+1)</f>
      </c>
      <c r="K87" s="10" t="n">
        <v>15</v>
      </c>
      <c r="L87" s="10">
        <f>IF(K87="","",K87+1)</f>
      </c>
      <c r="M87" s="10" t="n">
        <v>22</v>
      </c>
      <c r="N87" s="10">
        <f>IF(M87="","",M87+1)</f>
      </c>
      <c r="O87" s="11" t="inlineStr"/>
      <c r="P87" s="11">
        <f>IF(O87="","",O87+1)</f>
      </c>
      <c r="Q87" s="11" t="inlineStr"/>
      <c r="R87" s="11">
        <f>IF(Q87="","",Q87+1)</f>
      </c>
      <c r="S87" s="11" t="inlineStr"/>
      <c r="T87" s="11">
        <f>IF(S87="","",S87+1)</f>
      </c>
      <c r="U87" s="11" t="inlineStr"/>
      <c r="V87" s="11">
        <f>IF(U87="","",U87+1)</f>
      </c>
      <c r="W87" s="11" t="inlineStr"/>
      <c r="X87" s="11">
        <f>IF(W87="","",W87+1)</f>
      </c>
      <c r="Y87" s="11" t="inlineStr"/>
      <c r="Z87" s="11">
        <f>IF(Y87="","",Y87+1)</f>
      </c>
    </row>
    <row r="88"/>
    <row r="89"/>
    <row r="90"/>
    <row r="91"/>
    <row r="92" ht="26" customHeight="true">
      <c r="A92" s="3" t="s">
        <v>152</v>
      </c>
    </row>
    <row r="93">
      <c r="A93" s="19" t="s">
        <v>153</v>
      </c>
      <c r="B93" s="19" t="s">
        <v>154</v>
      </c>
    </row>
    <row r="94" ht="22" customHeight="true">
      <c r="A94" s="36" t="s">
        <v>155</v>
      </c>
      <c r="B94" s="40" t="s">
        <v>156</v>
      </c>
    </row>
    <row r="95" ht="22" customHeight="true">
      <c r="A95" s="36" t="s">
        <v>157</v>
      </c>
      <c r="B95" s="40" t="s">
        <v>158</v>
      </c>
    </row>
    <row r="96" ht="22" customHeight="true">
      <c r="A96" s="36" t="s">
        <v>159</v>
      </c>
      <c r="B96" s="40" t="s">
        <v>160</v>
      </c>
    </row>
    <row r="97" ht="22" customHeight="true">
      <c r="A97" s="36" t="s">
        <v>161</v>
      </c>
      <c r="B97" s="40" t="s">
        <v>162</v>
      </c>
    </row>
    <row r="98" ht="22" customHeight="true">
      <c r="A98" s="36" t="s">
        <v>163</v>
      </c>
      <c r="B98" s="40" t="s">
        <v>164</v>
      </c>
    </row>
    <row r="99"/>
    <row r="100">
      <c r="A100" s="41" t="s">
        <v>165</v>
      </c>
      <c r="B100" s="42" t="s">
        <v>166</v>
      </c>
    </row>
  </sheetData>
  <mergeCells count="58">
    <mergeCell ref="S47:T47"/>
    <mergeCell ref="Y47:Z47"/>
    <mergeCell ref="A24:A25"/>
    <mergeCell ref="C24:D24"/>
    <mergeCell ref="A44:Z44"/>
    <mergeCell ref="B47:B48"/>
    <mergeCell ref="E24:F24"/>
    <mergeCell ref="K24:L24"/>
    <mergeCell ref="A67:Z67"/>
    <mergeCell ref="A70:A71"/>
    <mergeCell ref="A68:Z68"/>
    <mergeCell ref="B70:B71"/>
    <mergeCell ref="O24:P24"/>
    <mergeCell ref="Q24:R24"/>
    <mergeCell ref="W24:X24"/>
    <mergeCell ref="Y24:Z24"/>
    <mergeCell ref="G70:H70"/>
    <mergeCell ref="I70:J70"/>
    <mergeCell ref="A45:Z45"/>
    <mergeCell ref="M70:N70"/>
    <mergeCell ref="S70:T70"/>
    <mergeCell ref="U70:V70"/>
    <mergeCell ref="C47:D47"/>
    <mergeCell ref="I47:J47"/>
    <mergeCell ref="A1:Z1"/>
    <mergeCell ref="K47:L47"/>
    <mergeCell ref="A92:J92"/>
    <mergeCell ref="W47:X47"/>
    <mergeCell ref="B24:B25"/>
    <mergeCell ref="U47:V47"/>
    <mergeCell ref="B95:J95"/>
    <mergeCell ref="G24:H24"/>
    <mergeCell ref="I24:J24"/>
    <mergeCell ref="A21:Z21"/>
    <mergeCell ref="B94:J94"/>
    <mergeCell ref="A47:A48"/>
    <mergeCell ref="S24:T24"/>
    <mergeCell ref="U24:V24"/>
    <mergeCell ref="A2:Z2"/>
    <mergeCell ref="C70:D70"/>
    <mergeCell ref="B98:J98"/>
    <mergeCell ref="O47:P47"/>
    <mergeCell ref="E70:F70"/>
    <mergeCell ref="K70:L70"/>
    <mergeCell ref="B97:J97"/>
    <mergeCell ref="W70:X70"/>
    <mergeCell ref="B100:J100"/>
    <mergeCell ref="O70:P70"/>
    <mergeCell ref="Y70:Z70"/>
    <mergeCell ref="M24:N24"/>
    <mergeCell ref="Q70:R70"/>
    <mergeCell ref="G47:H47"/>
    <mergeCell ref="M47:N47"/>
    <mergeCell ref="A3:J3"/>
    <mergeCell ref="A22:Z22"/>
    <mergeCell ref="B96:J96"/>
    <mergeCell ref="E47:F47"/>
    <mergeCell ref="Q47:R47"/>
  </mergeCells>
  <ignoredErrors>
    <ignoredError sqref="A1:XFD1048576" evalError="true" twoDigitTextYear="true" numberStoredAsText="true" formula="true" formulaRange="true" unlockedFormula="true" emptyCellReference="true" listDataValidation="true" calculatedColumn="true"/>
  </ignoredErrors>
  <pageMargins left="0.75" right="0.75" top="1" bottom="1" header="0.5" footer="0.5"/>
  <pageSetup fitToHeight="0" fitToWidth="1" orientation="landscape"/>
  <tableParts count="1">
    <tablePart r:id="rId1"/>
  </tableParts>
</worksheet>
</file>

<file path=docProps/app.xml><?xml version="1.0" encoding="utf-8"?>
<Properties xmlns="http://schemas.openxmlformats.org/officeDocument/2006/extended-properties" xmlns:vt="http://schemas.openxmlformats.org/officeDocument/2006/docPropsVTypes">
  <Company>Finite Field</Company>
</Properties>
</file>

<file path=docProps/core.xml><?xml version="1.0" encoding="utf-8"?>
<coreProperties xmlns="http://schemas.openxmlformats.org/package/2006/metadata/core-properties" xmlns:dc="http://purl.org/dc/elements/1.1/" xmlns:dcterms="http://purl.org/dc/terms/" xmlns:dcmitype="http://purl.org/dc/dcmitype/" xmlns:xsi="http://www.w3.org/2001/XMLSchema-instance">
  <dc:title>Quality Management Aql Sampling Plan Calculator Template</dc:title>
  <dc:creator>Finite Field</dc:creator>
  <dc:description>Excel template for quality management aql sampling plan calculator template.</dc:description>
  <lastModifiedBy/>
  <dcterms:created xsi:type="dcterms:W3CDTF">2026-06-15T07:44:58Z</dcterms:created>
  <dcterms:modified xsi:type="dcterms:W3CDTF">2026-06-15T07:44:58Z</dcterms:modified>
  <category>Quality Management</category>
</coreProperties>
</file>