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structions" sheetId="1" state="visible" r:id="rId1"/>
    <sheet xmlns:r="http://schemas.openxmlformats.org/officeDocument/2006/relationships" name="Metrics Dashboard" sheetId="2" state="visible" r:id="rId2"/>
    <sheet xmlns:r="http://schemas.openxmlformats.org/officeDocument/2006/relationships" name="Retrospective Overview" sheetId="3" state="visible" r:id="rId3"/>
    <sheet xmlns:r="http://schemas.openxmlformats.org/officeDocument/2006/relationships" name="Goals and Results" sheetId="4" state="visible" r:id="rId4"/>
    <sheet xmlns:r="http://schemas.openxmlformats.org/officeDocument/2006/relationships" name="Issues and Risks" sheetId="5" state="visible" r:id="rId5"/>
    <sheet xmlns:r="http://schemas.openxmlformats.org/officeDocument/2006/relationships" name="Lessons Learned" sheetId="6" state="visible" r:id="rId6"/>
    <sheet xmlns:r="http://schemas.openxmlformats.org/officeDocument/2006/relationships" name="Improvement Actions" sheetId="7" state="visible" r:id="rId7"/>
    <sheet xmlns:r="http://schemas.openxmlformats.org/officeDocument/2006/relationships" name="Meeting Notes" sheetId="8" state="visible" r:id="rId8"/>
    <sheet xmlns:r="http://schemas.openxmlformats.org/officeDocument/2006/relationships" name="Reference Data" sheetId="9" state="visible" r:id="rId9"/>
  </sheets>
  <definedNames/>
</workbook>
</file>

<file path=xl/styles.xml><?xml version="1.0" encoding="utf-8"?>
<styleSheet xmlns="http://schemas.openxmlformats.org/spreadsheetml/2006/main">
  <numFmts count="2">
    <numFmt numFmtId="164" formatCode="¥#,##0"/>
    <numFmt numFmtId="165" formatCode="yyyy-mm-dd"/>
  </numFmts>
  <fonts count="8">
    <font>
      <name val="Carlito"/>
      <sz val="11"/>
    </font>
    <font>
      <name val="Calibri"/>
      <b val="1"/>
      <color rgb="00111827"/>
      <sz val="18"/>
    </font>
    <font>
      <name val="Calibri"/>
      <color rgb="004B5563"/>
      <sz val="10"/>
    </font>
    <font>
      <name val="Carlito"/>
      <b val="1"/>
      <color rgb="00111827"/>
      <sz val="11"/>
    </font>
    <font>
      <name val="Carlito"/>
      <b val="1"/>
      <color rgb="00065F46"/>
      <sz val="11"/>
    </font>
    <font>
      <name val="Carlito"/>
      <b val="1"/>
      <sz val="11"/>
    </font>
    <font>
      <name val="Calibri"/>
      <b val="1"/>
      <color rgb="00111827"/>
      <sz val="10"/>
    </font>
    <font>
      <name val="Calibri"/>
      <color rgb="00111827"/>
      <sz val="10"/>
    </font>
  </fonts>
  <fills count="10">
    <fill>
      <patternFill/>
    </fill>
    <fill>
      <patternFill patternType="gray125"/>
    </fill>
    <fill>
      <patternFill patternType="solid">
        <fgColor rgb="00EFF6FF"/>
      </patternFill>
    </fill>
    <fill>
      <patternFill patternType="solid">
        <fgColor rgb="00F9FAFB"/>
      </patternFill>
    </fill>
    <fill>
      <patternFill patternType="solid">
        <fgColor rgb="00DBEAFE"/>
      </patternFill>
    </fill>
    <fill>
      <patternFill patternType="solid">
        <fgColor rgb="00ECFDF5"/>
      </patternFill>
    </fill>
    <fill>
      <patternFill patternType="solid">
        <fgColor rgb="00FEE2E2"/>
      </patternFill>
    </fill>
    <fill>
      <patternFill patternType="solid">
        <fgColor rgb="00DCFCE7"/>
      </patternFill>
    </fill>
    <fill>
      <patternFill patternType="solid">
        <fgColor rgb="00FEF3C7"/>
      </patternFill>
    </fill>
    <fill>
      <patternFill patternType="solid">
        <fgColor rgb="00EDE9FE"/>
      </patternFill>
    </fill>
  </fills>
  <borders count="26">
    <border/>
    <border/>
    <border>
      <left style="thin">
        <color rgb="00D1D5DB"/>
      </left>
      <top style="thin">
        <color rgb="00D1D5DB"/>
      </top>
      <bottom style="thin">
        <color rgb="00D1D5DB"/>
      </bottom>
    </border>
    <border>
      <top style="thin">
        <color rgb="00D1D5DB"/>
      </top>
      <bottom style="thin">
        <color rgb="00D1D5DB"/>
      </bottom>
    </border>
    <border>
      <right style="thin">
        <color rgb="00D1D5DB"/>
      </right>
      <top style="thin">
        <color rgb="00D1D5DB"/>
      </top>
      <bottom style="thin">
        <color rgb="00D1D5DB"/>
      </bottom>
    </border>
    <border>
      <left style="thin">
        <color rgb="00D1D5DB"/>
      </left>
      <top style="thin">
        <color rgb="00D1D5DB"/>
      </top>
      <bottom style="thin">
        <color rgb="00D1D5DB"/>
      </bottom>
    </border>
    <border>
      <top style="thin">
        <color rgb="00D1D5DB"/>
      </top>
      <bottom style="thin">
        <color rgb="00D1D5DB"/>
      </bottom>
    </border>
    <border>
      <right style="thin">
        <color rgb="00D1D5DB"/>
      </right>
      <top style="thin">
        <color rgb="00D1D5DB"/>
      </top>
      <bottom style="thin">
        <color rgb="00D1D5DB"/>
      </bottom>
    </border>
    <border>
      <right style="thin">
        <color rgb="00E5E7EB"/>
      </right>
      <bottom style="thin">
        <color rgb="00E5E7EB"/>
      </bottom>
    </border>
    <border>
      <left style="thin">
        <color rgb="00E5E7EB"/>
      </left>
      <right style="thin">
        <color rgb="00E5E7EB"/>
      </right>
      <bottom style="thin">
        <color rgb="00E5E7EB"/>
      </bottom>
    </border>
    <border>
      <left style="thin">
        <color rgb="00E5E7EB"/>
      </left>
      <bottom style="thin">
        <color rgb="00E5E7EB"/>
      </bottom>
    </border>
    <border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top style="thin">
        <color rgb="00E5E7EB"/>
      </top>
      <bottom style="thin">
        <color rgb="00E5E7EB"/>
      </bottom>
    </border>
    <border>
      <right style="thin">
        <color rgb="00E5E7EB"/>
      </right>
      <top style="thin">
        <color rgb="00E5E7EB"/>
      </top>
    </border>
    <border>
      <left style="thin">
        <color rgb="00E5E7EB"/>
      </left>
      <right style="thin">
        <color rgb="00E5E7EB"/>
      </right>
      <top style="thin">
        <color rgb="00E5E7EB"/>
      </top>
    </border>
    <border>
      <left style="thin">
        <color rgb="00E5E7EB"/>
      </left>
      <top style="thin">
        <color rgb="00E5E7EB"/>
      </top>
    </border>
    <border>
      <right style="thin">
        <color rgb="00E5E7EB"/>
      </right>
      <bottom style="thin">
        <color rgb="00E5E7EB"/>
      </bottom>
    </border>
    <border>
      <left style="thin">
        <color rgb="00E5E7EB"/>
      </left>
      <right style="thin">
        <color rgb="00E5E7EB"/>
      </right>
      <bottom style="thin">
        <color rgb="00E5E7EB"/>
      </bottom>
    </border>
    <border>
      <left style="thin">
        <color rgb="00E5E7EB"/>
      </left>
      <bottom style="thin">
        <color rgb="00E5E7EB"/>
      </bottom>
    </border>
    <border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  <border>
      <left style="thin">
        <color rgb="00E5E7EB"/>
      </left>
      <top style="thin">
        <color rgb="00E5E7EB"/>
      </top>
      <bottom style="thin">
        <color rgb="00E5E7EB"/>
      </bottom>
    </border>
    <border>
      <right style="thin">
        <color rgb="00E5E7EB"/>
      </right>
      <top style="thin">
        <color rgb="00E5E7EB"/>
      </top>
    </border>
    <border>
      <left style="thin">
        <color rgb="00E5E7EB"/>
      </left>
      <right style="thin">
        <color rgb="00E5E7EB"/>
      </right>
      <top style="thin">
        <color rgb="00E5E7EB"/>
      </top>
    </border>
    <border>
      <left style="thin">
        <color rgb="00E5E7EB"/>
      </left>
      <top style="thin">
        <color rgb="00E5E7EB"/>
      </top>
    </border>
  </borders>
  <cellStyleXfs count="1">
    <xf numFmtId="0" fontId="0" fillId="0" borderId="1"/>
  </cellStyleXfs>
  <cellXfs count="272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left"/>
    </xf>
    <xf numFmtId="0" fontId="1" fillId="2" borderId="0" applyAlignment="1" pivotButton="0" quotePrefix="0" xfId="0">
      <alignment horizontal="left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left"/>
    </xf>
    <xf numFmtId="0" fontId="1" fillId="2" borderId="1" applyAlignment="1" pivotButton="0" quotePrefix="0" xfId="0">
      <alignment horizontal="left" vertical="center"/>
    </xf>
    <xf numFmtId="0" fontId="0" fillId="3" borderId="0" pivotButton="0" quotePrefix="0" xfId="0"/>
    <xf numFmtId="0" fontId="2" fillId="3" borderId="0" pivotButton="0" quotePrefix="0" xfId="0"/>
    <xf numFmtId="0" fontId="2" fillId="3" borderId="0" applyAlignment="1" pivotButton="0" quotePrefix="0" xfId="0">
      <alignment wrapText="1"/>
    </xf>
    <xf numFmtId="0" fontId="0" fillId="3" borderId="1" pivotButton="0" quotePrefix="0" xfId="0"/>
    <xf numFmtId="0" fontId="2" fillId="3" borderId="1" pivotButton="0" quotePrefix="0" xfId="0"/>
    <xf numFmtId="0" fontId="2" fillId="3" borderId="1" applyAlignment="1" pivotButton="0" quotePrefix="0" xfId="0">
      <alignment wrapText="1"/>
    </xf>
    <xf numFmtId="0" fontId="0" fillId="4" borderId="0" pivotButton="0" quotePrefix="0" xfId="0"/>
    <xf numFmtId="0" fontId="3" fillId="4" borderId="0" pivotButton="0" quotePrefix="0" xfId="0"/>
    <xf numFmtId="0" fontId="3" fillId="4" borderId="2" pivotButton="0" quotePrefix="0" xfId="0"/>
    <xf numFmtId="0" fontId="3" fillId="4" borderId="3" pivotButton="0" quotePrefix="0" xfId="0"/>
    <xf numFmtId="0" fontId="3" fillId="4" borderId="4" pivotButton="0" quotePrefix="0" xfId="0"/>
    <xf numFmtId="0" fontId="0" fillId="4" borderId="1" pivotButton="0" quotePrefix="0" xfId="0"/>
    <xf numFmtId="0" fontId="3" fillId="4" borderId="1" pivotButton="0" quotePrefix="0" xfId="0"/>
    <xf numFmtId="0" fontId="3" fillId="4" borderId="5" pivotButton="0" quotePrefix="0" xfId="0"/>
    <xf numFmtId="0" fontId="3" fillId="4" borderId="6" pivotButton="0" quotePrefix="0" xfId="0"/>
    <xf numFmtId="0" fontId="3" fillId="4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0" fontId="0" fillId="0" borderId="11" pivotButton="0" quotePrefix="0" xfId="0"/>
    <xf numFmtId="0" fontId="0" fillId="0" borderId="12" pivotButton="0" quotePrefix="0" xfId="0"/>
    <xf numFmtId="0" fontId="0" fillId="0" borderId="13" pivotButton="0" quotePrefix="0" xfId="0"/>
    <xf numFmtId="0" fontId="0" fillId="0" borderId="14" pivotButton="0" quotePrefix="0" xfId="0"/>
    <xf numFmtId="0" fontId="0" fillId="0" borderId="15" pivotButton="0" quotePrefix="0" xfId="0"/>
    <xf numFmtId="0" fontId="0" fillId="0" borderId="16" pivotButton="0" quotePrefix="0" xfId="0"/>
    <xf numFmtId="0" fontId="0" fillId="0" borderId="8" applyAlignment="1" pivotButton="0" quotePrefix="0" xfId="0">
      <alignment wrapText="1"/>
    </xf>
    <xf numFmtId="0" fontId="0" fillId="0" borderId="9" applyAlignment="1" pivotButton="0" quotePrefix="0" xfId="0">
      <alignment wrapText="1"/>
    </xf>
    <xf numFmtId="0" fontId="0" fillId="0" borderId="10" applyAlignment="1" pivotButton="0" quotePrefix="0" xfId="0">
      <alignment wrapText="1"/>
    </xf>
    <xf numFmtId="0" fontId="0" fillId="0" borderId="11" applyAlignment="1" pivotButton="0" quotePrefix="0" xfId="0">
      <alignment wrapText="1"/>
    </xf>
    <xf numFmtId="0" fontId="0" fillId="0" borderId="12" applyAlignment="1" pivotButton="0" quotePrefix="0" xfId="0">
      <alignment wrapText="1"/>
    </xf>
    <xf numFmtId="0" fontId="0" fillId="0" borderId="13" applyAlignment="1" pivotButton="0" quotePrefix="0" xfId="0">
      <alignment wrapText="1"/>
    </xf>
    <xf numFmtId="0" fontId="0" fillId="0" borderId="14" applyAlignment="1" pivotButton="0" quotePrefix="0" xfId="0">
      <alignment wrapText="1"/>
    </xf>
    <xf numFmtId="0" fontId="0" fillId="0" borderId="15" applyAlignment="1" pivotButton="0" quotePrefix="0" xfId="0">
      <alignment wrapText="1"/>
    </xf>
    <xf numFmtId="0" fontId="0" fillId="0" borderId="16" applyAlignment="1" pivotButton="0" quotePrefix="0" xfId="0">
      <alignment wrapText="1"/>
    </xf>
    <xf numFmtId="0" fontId="0" fillId="0" borderId="8" applyAlignment="1" pivotButton="0" quotePrefix="0" xfId="0">
      <alignment vertical="top" wrapText="1"/>
    </xf>
    <xf numFmtId="0" fontId="0" fillId="0" borderId="9" applyAlignment="1" pivotButton="0" quotePrefix="0" xfId="0">
      <alignment vertical="top" wrapText="1"/>
    </xf>
    <xf numFmtId="0" fontId="0" fillId="0" borderId="10" applyAlignment="1" pivotButton="0" quotePrefix="0" xfId="0">
      <alignment vertical="top" wrapText="1"/>
    </xf>
    <xf numFmtId="0" fontId="0" fillId="0" borderId="11" applyAlignment="1" pivotButton="0" quotePrefix="0" xfId="0">
      <alignment vertical="top" wrapText="1"/>
    </xf>
    <xf numFmtId="0" fontId="0" fillId="0" borderId="12" applyAlignment="1" pivotButton="0" quotePrefix="0" xfId="0">
      <alignment vertical="top" wrapText="1"/>
    </xf>
    <xf numFmtId="0" fontId="0" fillId="0" borderId="13" applyAlignment="1" pivotButton="0" quotePrefix="0" xfId="0">
      <alignment vertical="top" wrapText="1"/>
    </xf>
    <xf numFmtId="0" fontId="0" fillId="0" borderId="14" applyAlignment="1" pivotButton="0" quotePrefix="0" xfId="0">
      <alignment vertical="top" wrapText="1"/>
    </xf>
    <xf numFmtId="0" fontId="0" fillId="0" borderId="15" applyAlignment="1" pivotButton="0" quotePrefix="0" xfId="0">
      <alignment vertical="top" wrapText="1"/>
    </xf>
    <xf numFmtId="0" fontId="0" fillId="0" borderId="16" applyAlignment="1" pivotButton="0" quotePrefix="0" xfId="0">
      <alignment vertical="top" wrapText="1"/>
    </xf>
    <xf numFmtId="0" fontId="0" fillId="0" borderId="17" pivotButton="0" quotePrefix="0" xfId="0"/>
    <xf numFmtId="0" fontId="0" fillId="0" borderId="18" pivotButton="0" quotePrefix="0" xfId="0"/>
    <xf numFmtId="0" fontId="0" fillId="0" borderId="19" pivotButton="0" quotePrefix="0" xfId="0"/>
    <xf numFmtId="0" fontId="0" fillId="0" borderId="20" pivotButton="0" quotePrefix="0" xfId="0"/>
    <xf numFmtId="0" fontId="0" fillId="0" borderId="21" pivotButton="0" quotePrefix="0" xfId="0"/>
    <xf numFmtId="0" fontId="0" fillId="0" borderId="22" pivotButton="0" quotePrefix="0" xfId="0"/>
    <xf numFmtId="0" fontId="0" fillId="0" borderId="23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17" applyAlignment="1" pivotButton="0" quotePrefix="0" xfId="0">
      <alignment wrapText="1"/>
    </xf>
    <xf numFmtId="0" fontId="0" fillId="0" borderId="18" applyAlignment="1" pivotButton="0" quotePrefix="0" xfId="0">
      <alignment wrapText="1"/>
    </xf>
    <xf numFmtId="0" fontId="0" fillId="0" borderId="19" applyAlignment="1" pivotButton="0" quotePrefix="0" xfId="0">
      <alignment wrapText="1"/>
    </xf>
    <xf numFmtId="0" fontId="0" fillId="0" borderId="20" applyAlignment="1" pivotButton="0" quotePrefix="0" xfId="0">
      <alignment wrapText="1"/>
    </xf>
    <xf numFmtId="0" fontId="0" fillId="0" borderId="21" applyAlignment="1" pivotButton="0" quotePrefix="0" xfId="0">
      <alignment wrapText="1"/>
    </xf>
    <xf numFmtId="0" fontId="0" fillId="0" borderId="22" applyAlignment="1" pivotButton="0" quotePrefix="0" xfId="0">
      <alignment wrapText="1"/>
    </xf>
    <xf numFmtId="0" fontId="0" fillId="0" borderId="23" applyAlignment="1" pivotButton="0" quotePrefix="0" xfId="0">
      <alignment wrapText="1"/>
    </xf>
    <xf numFmtId="0" fontId="0" fillId="0" borderId="24" applyAlignment="1" pivotButton="0" quotePrefix="0" xfId="0">
      <alignment wrapText="1"/>
    </xf>
    <xf numFmtId="0" fontId="0" fillId="0" borderId="25" applyAlignment="1" pivotButton="0" quotePrefix="0" xfId="0">
      <alignment wrapText="1"/>
    </xf>
    <xf numFmtId="0" fontId="0" fillId="0" borderId="17" applyAlignment="1" pivotButton="0" quotePrefix="0" xfId="0">
      <alignment vertical="top" wrapText="1"/>
    </xf>
    <xf numFmtId="0" fontId="0" fillId="0" borderId="18" applyAlignment="1" pivotButton="0" quotePrefix="0" xfId="0">
      <alignment vertical="top" wrapText="1"/>
    </xf>
    <xf numFmtId="0" fontId="0" fillId="0" borderId="19" applyAlignment="1" pivotButton="0" quotePrefix="0" xfId="0">
      <alignment vertical="top" wrapText="1"/>
    </xf>
    <xf numFmtId="0" fontId="0" fillId="0" borderId="20" applyAlignment="1" pivotButton="0" quotePrefix="0" xfId="0">
      <alignment vertical="top" wrapText="1"/>
    </xf>
    <xf numFmtId="0" fontId="0" fillId="0" borderId="21" applyAlignment="1" pivotButton="0" quotePrefix="0" xfId="0">
      <alignment vertical="top" wrapText="1"/>
    </xf>
    <xf numFmtId="0" fontId="0" fillId="0" borderId="22" applyAlignment="1" pivotButton="0" quotePrefix="0" xfId="0">
      <alignment vertical="top" wrapText="1"/>
    </xf>
    <xf numFmtId="0" fontId="0" fillId="0" borderId="23" applyAlignment="1" pivotButton="0" quotePrefix="0" xfId="0">
      <alignment vertical="top" wrapText="1"/>
    </xf>
    <xf numFmtId="0" fontId="0" fillId="0" borderId="24" applyAlignment="1" pivotButton="0" quotePrefix="0" xfId="0">
      <alignment vertical="top" wrapText="1"/>
    </xf>
    <xf numFmtId="0" fontId="0" fillId="0" borderId="25" applyAlignment="1" pivotButton="0" quotePrefix="0" xfId="0">
      <alignment vertical="top" wrapText="1"/>
    </xf>
    <xf numFmtId="0" fontId="0" fillId="5" borderId="0" pivotButton="0" quotePrefix="0" xfId="0"/>
    <xf numFmtId="0" fontId="4" fillId="5" borderId="0" pivotButton="0" quotePrefix="0" xfId="0"/>
    <xf numFmtId="0" fontId="4" fillId="5" borderId="0" applyAlignment="1" pivotButton="0" quotePrefix="0" xfId="0">
      <alignment wrapText="1"/>
    </xf>
    <xf numFmtId="0" fontId="0" fillId="5" borderId="1" pivotButton="0" quotePrefix="0" xfId="0"/>
    <xf numFmtId="0" fontId="4" fillId="5" borderId="1" pivotButton="0" quotePrefix="0" xfId="0"/>
    <xf numFmtId="0" fontId="4" fillId="5" borderId="1" applyAlignment="1" pivotButton="0" quotePrefix="0" xfId="0">
      <alignment wrapText="1"/>
    </xf>
    <xf numFmtId="0" fontId="5" fillId="4" borderId="0" pivotButton="0" quotePrefix="0" xfId="0"/>
    <xf numFmtId="0" fontId="5" fillId="4" borderId="1" pivotButton="0" quotePrefix="0" xfId="0"/>
    <xf numFmtId="0" fontId="5" fillId="4" borderId="0" applyAlignment="1" pivotButton="0" quotePrefix="0" xfId="0">
      <alignment horizontal="center"/>
    </xf>
    <xf numFmtId="0" fontId="5" fillId="4" borderId="1" applyAlignment="1" pivotButton="0" quotePrefix="0" xfId="0">
      <alignment horizontal="center"/>
    </xf>
    <xf numFmtId="164" fontId="0" fillId="0" borderId="12" applyAlignment="1" pivotButton="0" quotePrefix="0" xfId="0">
      <alignment vertical="top" wrapText="1"/>
    </xf>
    <xf numFmtId="164" fontId="0" fillId="0" borderId="21" applyAlignment="1" pivotButton="0" quotePrefix="0" xfId="0">
      <alignment vertical="top" wrapText="1"/>
    </xf>
    <xf numFmtId="165" fontId="0" fillId="0" borderId="12" applyAlignment="1" pivotButton="0" quotePrefix="0" xfId="0">
      <alignment vertical="top" wrapText="1"/>
    </xf>
    <xf numFmtId="165" fontId="0" fillId="0" borderId="21" applyAlignment="1" pivotButton="0" quotePrefix="0" xfId="0">
      <alignment vertical="top" wrapText="1"/>
    </xf>
    <xf numFmtId="165" fontId="0" fillId="0" borderId="9" applyAlignment="1" pivotButton="0" quotePrefix="0" xfId="0">
      <alignment vertical="top" wrapText="1"/>
    </xf>
    <xf numFmtId="165" fontId="0" fillId="0" borderId="18" applyAlignment="1" pivotButton="0" quotePrefix="0" xfId="0">
      <alignment vertical="top" wrapText="1"/>
    </xf>
    <xf numFmtId="0" fontId="5" fillId="4" borderId="0" applyAlignment="1" pivotButton="0" quotePrefix="0" xfId="0">
      <alignment wrapText="1"/>
    </xf>
    <xf numFmtId="0" fontId="5" fillId="4" borderId="0" applyAlignment="1" pivotButton="0" quotePrefix="0" xfId="0">
      <alignment horizontal="center" wrapText="1"/>
    </xf>
    <xf numFmtId="0" fontId="5" fillId="4" borderId="1" applyAlignment="1" pivotButton="0" quotePrefix="0" xfId="0">
      <alignment wrapText="1"/>
    </xf>
    <xf numFmtId="0" fontId="5" fillId="4" borderId="1" applyAlignment="1" pivotButton="0" quotePrefix="0" xfId="0">
      <alignment horizontal="center" wrapText="1"/>
    </xf>
    <xf numFmtId="9" fontId="0" fillId="0" borderId="9" applyAlignment="1" pivotButton="0" quotePrefix="0" xfId="0">
      <alignment vertical="top" wrapText="1"/>
    </xf>
    <xf numFmtId="9" fontId="0" fillId="0" borderId="12" applyAlignment="1" pivotButton="0" quotePrefix="0" xfId="0">
      <alignment vertical="top" wrapText="1"/>
    </xf>
    <xf numFmtId="9" fontId="0" fillId="0" borderId="15" applyAlignment="1" pivotButton="0" quotePrefix="0" xfId="0">
      <alignment vertical="top" wrapText="1"/>
    </xf>
    <xf numFmtId="9" fontId="0" fillId="0" borderId="18" applyAlignment="1" pivotButton="0" quotePrefix="0" xfId="0">
      <alignment vertical="top" wrapText="1"/>
    </xf>
    <xf numFmtId="9" fontId="0" fillId="0" borderId="21" applyAlignment="1" pivotButton="0" quotePrefix="0" xfId="0">
      <alignment vertical="top" wrapText="1"/>
    </xf>
    <xf numFmtId="9" fontId="0" fillId="0" borderId="24" applyAlignment="1" pivotButton="0" quotePrefix="0" xfId="0">
      <alignment vertical="top" wrapText="1"/>
    </xf>
    <xf numFmtId="0" fontId="0" fillId="6" borderId="0" pivotButton="0" quotePrefix="0" xfId="0"/>
    <xf numFmtId="0" fontId="3" fillId="6" borderId="0" pivotButton="0" quotePrefix="0" xfId="0"/>
    <xf numFmtId="0" fontId="3" fillId="6" borderId="0" applyAlignment="1" pivotButton="0" quotePrefix="0" xfId="0">
      <alignment wrapText="1"/>
    </xf>
    <xf numFmtId="0" fontId="3" fillId="6" borderId="0" applyAlignment="1" pivotButton="0" quotePrefix="0" xfId="0">
      <alignment horizontal="center" wrapText="1"/>
    </xf>
    <xf numFmtId="0" fontId="0" fillId="6" borderId="1" pivotButton="0" quotePrefix="0" xfId="0"/>
    <xf numFmtId="0" fontId="3" fillId="6" borderId="1" pivotButton="0" quotePrefix="0" xfId="0"/>
    <xf numFmtId="0" fontId="3" fillId="6" borderId="1" applyAlignment="1" pivotButton="0" quotePrefix="0" xfId="0">
      <alignment wrapText="1"/>
    </xf>
    <xf numFmtId="0" fontId="3" fillId="6" borderId="1" applyAlignment="1" pivotButton="0" quotePrefix="0" xfId="0">
      <alignment horizontal="center" wrapText="1"/>
    </xf>
    <xf numFmtId="165" fontId="0" fillId="0" borderId="10" applyAlignment="1" pivotButton="0" quotePrefix="0" xfId="0">
      <alignment vertical="top" wrapText="1"/>
    </xf>
    <xf numFmtId="165" fontId="0" fillId="0" borderId="13" applyAlignment="1" pivotButton="0" quotePrefix="0" xfId="0">
      <alignment vertical="top" wrapText="1"/>
    </xf>
    <xf numFmtId="165" fontId="0" fillId="0" borderId="16" applyAlignment="1" pivotButton="0" quotePrefix="0" xfId="0">
      <alignment vertical="top" wrapText="1"/>
    </xf>
    <xf numFmtId="165" fontId="0" fillId="0" borderId="19" applyAlignment="1" pivotButton="0" quotePrefix="0" xfId="0">
      <alignment vertical="top" wrapText="1"/>
    </xf>
    <xf numFmtId="165" fontId="0" fillId="0" borderId="22" applyAlignment="1" pivotButton="0" quotePrefix="0" xfId="0">
      <alignment vertical="top" wrapText="1"/>
    </xf>
    <xf numFmtId="165" fontId="0" fillId="0" borderId="25" applyAlignment="1" pivotButton="0" quotePrefix="0" xfId="0">
      <alignment vertical="top" wrapText="1"/>
    </xf>
    <xf numFmtId="0" fontId="0" fillId="7" borderId="0" pivotButton="0" quotePrefix="0" xfId="0"/>
    <xf numFmtId="0" fontId="5" fillId="7" borderId="0" pivotButton="0" quotePrefix="0" xfId="0"/>
    <xf numFmtId="0" fontId="5" fillId="7" borderId="0" applyAlignment="1" pivotButton="0" quotePrefix="0" xfId="0">
      <alignment wrapText="1"/>
    </xf>
    <xf numFmtId="0" fontId="5" fillId="7" borderId="0" applyAlignment="1" pivotButton="0" quotePrefix="0" xfId="0">
      <alignment horizontal="center" wrapText="1"/>
    </xf>
    <xf numFmtId="0" fontId="0" fillId="7" borderId="1" pivotButton="0" quotePrefix="0" xfId="0"/>
    <xf numFmtId="0" fontId="5" fillId="7" borderId="1" pivotButton="0" quotePrefix="0" xfId="0"/>
    <xf numFmtId="0" fontId="5" fillId="7" borderId="1" applyAlignment="1" pivotButton="0" quotePrefix="0" xfId="0">
      <alignment wrapText="1"/>
    </xf>
    <xf numFmtId="0" fontId="5" fillId="7" borderId="1" applyAlignment="1" pivotButton="0" quotePrefix="0" xfId="0">
      <alignment horizontal="center" wrapText="1"/>
    </xf>
    <xf numFmtId="0" fontId="0" fillId="8" borderId="0" pivotButton="0" quotePrefix="0" xfId="0"/>
    <xf numFmtId="0" fontId="5" fillId="8" borderId="0" pivotButton="0" quotePrefix="0" xfId="0"/>
    <xf numFmtId="0" fontId="5" fillId="8" borderId="0" applyAlignment="1" pivotButton="0" quotePrefix="0" xfId="0">
      <alignment wrapText="1"/>
    </xf>
    <xf numFmtId="0" fontId="5" fillId="8" borderId="0" applyAlignment="1" pivotButton="0" quotePrefix="0" xfId="0">
      <alignment horizontal="center" wrapText="1"/>
    </xf>
    <xf numFmtId="0" fontId="0" fillId="8" borderId="1" pivotButton="0" quotePrefix="0" xfId="0"/>
    <xf numFmtId="0" fontId="5" fillId="8" borderId="1" pivotButton="0" quotePrefix="0" xfId="0"/>
    <xf numFmtId="0" fontId="5" fillId="8" borderId="1" applyAlignment="1" pivotButton="0" quotePrefix="0" xfId="0">
      <alignment wrapText="1"/>
    </xf>
    <xf numFmtId="0" fontId="5" fillId="8" borderId="1" applyAlignment="1" pivotButton="0" quotePrefix="0" xfId="0">
      <alignment horizontal="center" wrapText="1"/>
    </xf>
    <xf numFmtId="165" fontId="0" fillId="0" borderId="15" applyAlignment="1" pivotButton="0" quotePrefix="0" xfId="0">
      <alignment vertical="top" wrapText="1"/>
    </xf>
    <xf numFmtId="165" fontId="0" fillId="0" borderId="24" applyAlignment="1" pivotButton="0" quotePrefix="0" xfId="0">
      <alignment vertical="top" wrapText="1"/>
    </xf>
    <xf numFmtId="0" fontId="0" fillId="9" borderId="0" pivotButton="0" quotePrefix="0" xfId="0"/>
    <xf numFmtId="0" fontId="5" fillId="9" borderId="0" pivotButton="0" quotePrefix="0" xfId="0"/>
    <xf numFmtId="0" fontId="5" fillId="9" borderId="0" applyAlignment="1" pivotButton="0" quotePrefix="0" xfId="0">
      <alignment wrapText="1"/>
    </xf>
    <xf numFmtId="0" fontId="5" fillId="9" borderId="0" applyAlignment="1" pivotButton="0" quotePrefix="0" xfId="0">
      <alignment horizontal="center" wrapText="1"/>
    </xf>
    <xf numFmtId="0" fontId="0" fillId="9" borderId="1" pivotButton="0" quotePrefix="0" xfId="0"/>
    <xf numFmtId="0" fontId="5" fillId="9" borderId="1" pivotButton="0" quotePrefix="0" xfId="0"/>
    <xf numFmtId="0" fontId="5" fillId="9" borderId="1" applyAlignment="1" pivotButton="0" quotePrefix="0" xfId="0">
      <alignment wrapText="1"/>
    </xf>
    <xf numFmtId="0" fontId="5" fillId="9" borderId="1" applyAlignment="1" pivotButton="0" quotePrefix="0" xfId="0">
      <alignment horizontal="center" wrapText="1"/>
    </xf>
    <xf numFmtId="9" fontId="0" fillId="0" borderId="9" applyAlignment="1" pivotButton="0" quotePrefix="0" xfId="0">
      <alignment wrapText="1"/>
    </xf>
    <xf numFmtId="9" fontId="0" fillId="0" borderId="18" applyAlignment="1" pivotButton="0" quotePrefix="0" xfId="0">
      <alignment wrapText="1"/>
    </xf>
    <xf numFmtId="9" fontId="0" fillId="0" borderId="12" applyAlignment="1" pivotButton="0" quotePrefix="0" xfId="0">
      <alignment wrapText="1"/>
    </xf>
    <xf numFmtId="9" fontId="0" fillId="0" borderId="21" applyAlignment="1" pivotButton="0" quotePrefix="0" xfId="0">
      <alignment wrapText="1"/>
    </xf>
    <xf numFmtId="0" fontId="5" fillId="8" borderId="0" applyAlignment="1" pivotButton="0" quotePrefix="0" xfId="0">
      <alignment horizontal="center"/>
    </xf>
    <xf numFmtId="0" fontId="5" fillId="8" borderId="1" applyAlignment="1" pivotButton="0" quotePrefix="0" xfId="0">
      <alignment horizontal="center"/>
    </xf>
    <xf numFmtId="0" fontId="5" fillId="6" borderId="0" pivotButton="0" quotePrefix="0" xfId="0"/>
    <xf numFmtId="0" fontId="5" fillId="6" borderId="0" applyAlignment="1" pivotButton="0" quotePrefix="0" xfId="0">
      <alignment horizontal="center"/>
    </xf>
    <xf numFmtId="0" fontId="5" fillId="6" borderId="1" pivotButton="0" quotePrefix="0" xfId="0"/>
    <xf numFmtId="0" fontId="5" fillId="6" borderId="1" applyAlignment="1" pivotButton="0" quotePrefix="0" xfId="0">
      <alignment horizontal="center"/>
    </xf>
    <xf numFmtId="0" fontId="6" fillId="2" borderId="0" applyAlignment="1" pivotButton="0" quotePrefix="0" xfId="0">
      <alignment horizontal="left" vertical="center"/>
    </xf>
    <xf numFmtId="0" fontId="7" fillId="0" borderId="0" pivotButton="0" quotePrefix="0" xfId="0"/>
    <xf numFmtId="0" fontId="7" fillId="3" borderId="0" applyAlignment="1" pivotButton="0" quotePrefix="0" xfId="0">
      <alignment wrapText="1"/>
    </xf>
    <xf numFmtId="0" fontId="6" fillId="4" borderId="2" pivotButton="0" quotePrefix="0" xfId="0"/>
    <xf numFmtId="0" fontId="6" fillId="4" borderId="3" pivotButton="0" quotePrefix="0" xfId="0"/>
    <xf numFmtId="0" fontId="6" fillId="4" borderId="4" pivotButton="0" quotePrefix="0" xfId="0"/>
    <xf numFmtId="0" fontId="7" fillId="0" borderId="8" applyAlignment="1" pivotButton="0" quotePrefix="0" xfId="0">
      <alignment vertical="top" wrapText="1"/>
    </xf>
    <xf numFmtId="0" fontId="7" fillId="0" borderId="9" applyAlignment="1" pivotButton="0" quotePrefix="0" xfId="0">
      <alignment vertical="top" wrapText="1"/>
    </xf>
    <xf numFmtId="0" fontId="7" fillId="0" borderId="10" applyAlignment="1" pivotButton="0" quotePrefix="0" xfId="0">
      <alignment vertical="top" wrapText="1"/>
    </xf>
    <xf numFmtId="0" fontId="7" fillId="0" borderId="11" applyAlignment="1" pivotButton="0" quotePrefix="0" xfId="0">
      <alignment vertical="top" wrapText="1"/>
    </xf>
    <xf numFmtId="0" fontId="7" fillId="0" borderId="12" applyAlignment="1" pivotButton="0" quotePrefix="0" xfId="0">
      <alignment vertical="top" wrapText="1"/>
    </xf>
    <xf numFmtId="0" fontId="7" fillId="0" borderId="13" applyAlignment="1" pivotButton="0" quotePrefix="0" xfId="0">
      <alignment vertical="top" wrapText="1"/>
    </xf>
    <xf numFmtId="0" fontId="7" fillId="0" borderId="14" applyAlignment="1" pivotButton="0" quotePrefix="0" xfId="0">
      <alignment vertical="top" wrapText="1"/>
    </xf>
    <xf numFmtId="0" fontId="7" fillId="0" borderId="15" applyAlignment="1" pivotButton="0" quotePrefix="0" xfId="0">
      <alignment vertical="top" wrapText="1"/>
    </xf>
    <xf numFmtId="0" fontId="7" fillId="0" borderId="16" applyAlignment="1" pivotButton="0" quotePrefix="0" xfId="0">
      <alignment vertical="top" wrapText="1"/>
    </xf>
    <xf numFmtId="0" fontId="6" fillId="5" borderId="0" applyAlignment="1" pivotButton="0" quotePrefix="0" xfId="0">
      <alignment wrapText="1"/>
    </xf>
    <xf numFmtId="0" fontId="6" fillId="2" borderId="1" applyAlignment="1" pivotButton="0" quotePrefix="0" xfId="0">
      <alignment horizontal="left" vertical="center"/>
    </xf>
    <xf numFmtId="0" fontId="7" fillId="0" borderId="1" pivotButton="0" quotePrefix="0" xfId="0"/>
    <xf numFmtId="0" fontId="7" fillId="3" borderId="1" applyAlignment="1" pivotButton="0" quotePrefix="0" xfId="0">
      <alignment wrapText="1"/>
    </xf>
    <xf numFmtId="0" fontId="6" fillId="4" borderId="5" pivotButton="0" quotePrefix="0" xfId="0"/>
    <xf numFmtId="0" fontId="6" fillId="4" borderId="6" pivotButton="0" quotePrefix="0" xfId="0"/>
    <xf numFmtId="0" fontId="6" fillId="4" borderId="7" pivotButton="0" quotePrefix="0" xfId="0"/>
    <xf numFmtId="0" fontId="7" fillId="0" borderId="17" applyAlignment="1" pivotButton="0" quotePrefix="0" xfId="0">
      <alignment vertical="top" wrapText="1"/>
    </xf>
    <xf numFmtId="0" fontId="7" fillId="0" borderId="18" applyAlignment="1" pivotButton="0" quotePrefix="0" xfId="0">
      <alignment vertical="top" wrapText="1"/>
    </xf>
    <xf numFmtId="0" fontId="7" fillId="0" borderId="19" applyAlignment="1" pivotButton="0" quotePrefix="0" xfId="0">
      <alignment vertical="top" wrapText="1"/>
    </xf>
    <xf numFmtId="0" fontId="7" fillId="0" borderId="20" applyAlignment="1" pivotButton="0" quotePrefix="0" xfId="0">
      <alignment vertical="top" wrapText="1"/>
    </xf>
    <xf numFmtId="0" fontId="7" fillId="0" borderId="21" applyAlignment="1" pivotButton="0" quotePrefix="0" xfId="0">
      <alignment vertical="top" wrapText="1"/>
    </xf>
    <xf numFmtId="0" fontId="7" fillId="0" borderId="22" applyAlignment="1" pivotButton="0" quotePrefix="0" xfId="0">
      <alignment vertical="top" wrapText="1"/>
    </xf>
    <xf numFmtId="0" fontId="7" fillId="0" borderId="23" applyAlignment="1" pivotButton="0" quotePrefix="0" xfId="0">
      <alignment vertical="top" wrapText="1"/>
    </xf>
    <xf numFmtId="0" fontId="7" fillId="0" borderId="24" applyAlignment="1" pivotButton="0" quotePrefix="0" xfId="0">
      <alignment vertical="top" wrapText="1"/>
    </xf>
    <xf numFmtId="0" fontId="7" fillId="0" borderId="25" applyAlignment="1" pivotButton="0" quotePrefix="0" xfId="0">
      <alignment vertical="top" wrapText="1"/>
    </xf>
    <xf numFmtId="0" fontId="6" fillId="5" borderId="1" applyAlignment="1" pivotButton="0" quotePrefix="0" xfId="0">
      <alignment wrapText="1"/>
    </xf>
    <xf numFmtId="0" fontId="6" fillId="4" borderId="0" applyAlignment="1" pivotButton="0" quotePrefix="0" xfId="0">
      <alignment horizontal="center"/>
    </xf>
    <xf numFmtId="0" fontId="6" fillId="8" borderId="0" applyAlignment="1" pivotButton="0" quotePrefix="0" xfId="0">
      <alignment horizontal="center"/>
    </xf>
    <xf numFmtId="0" fontId="6" fillId="6" borderId="0" applyAlignment="1" pivotButton="0" quotePrefix="0" xfId="0">
      <alignment horizontal="center"/>
    </xf>
    <xf numFmtId="0" fontId="7" fillId="0" borderId="8" applyAlignment="1" pivotButton="0" quotePrefix="0" xfId="0">
      <alignment wrapText="1"/>
    </xf>
    <xf numFmtId="9" fontId="7" fillId="0" borderId="9" applyAlignment="1" pivotButton="0" quotePrefix="0" xfId="0">
      <alignment wrapText="1"/>
    </xf>
    <xf numFmtId="0" fontId="7" fillId="0" borderId="10" applyAlignment="1" pivotButton="0" quotePrefix="0" xfId="0">
      <alignment wrapText="1"/>
    </xf>
    <xf numFmtId="0" fontId="7" fillId="0" borderId="8" pivotButton="0" quotePrefix="0" xfId="0"/>
    <xf numFmtId="0" fontId="7" fillId="0" borderId="10" pivotButton="0" quotePrefix="0" xfId="0"/>
    <xf numFmtId="0" fontId="7" fillId="0" borderId="11" applyAlignment="1" pivotButton="0" quotePrefix="0" xfId="0">
      <alignment wrapText="1"/>
    </xf>
    <xf numFmtId="0" fontId="7" fillId="0" borderId="12" applyAlignment="1" pivotButton="0" quotePrefix="0" xfId="0">
      <alignment wrapText="1"/>
    </xf>
    <xf numFmtId="0" fontId="7" fillId="0" borderId="13" applyAlignment="1" pivotButton="0" quotePrefix="0" xfId="0">
      <alignment wrapText="1"/>
    </xf>
    <xf numFmtId="0" fontId="7" fillId="0" borderId="11" pivotButton="0" quotePrefix="0" xfId="0"/>
    <xf numFmtId="0" fontId="7" fillId="0" borderId="13" pivotButton="0" quotePrefix="0" xfId="0"/>
    <xf numFmtId="0" fontId="7" fillId="0" borderId="14" pivotButton="0" quotePrefix="0" xfId="0"/>
    <xf numFmtId="0" fontId="7" fillId="0" borderId="16" pivotButton="0" quotePrefix="0" xfId="0"/>
    <xf numFmtId="9" fontId="7" fillId="0" borderId="12" applyAlignment="1" pivotButton="0" quotePrefix="0" xfId="0">
      <alignment wrapText="1"/>
    </xf>
    <xf numFmtId="0" fontId="7" fillId="0" borderId="14" applyAlignment="1" pivotButton="0" quotePrefix="0" xfId="0">
      <alignment wrapText="1"/>
    </xf>
    <xf numFmtId="0" fontId="7" fillId="0" borderId="15" applyAlignment="1" pivotButton="0" quotePrefix="0" xfId="0">
      <alignment wrapText="1"/>
    </xf>
    <xf numFmtId="0" fontId="7" fillId="0" borderId="16" applyAlignment="1" pivotButton="0" quotePrefix="0" xfId="0">
      <alignment wrapText="1"/>
    </xf>
    <xf numFmtId="0" fontId="6" fillId="4" borderId="1" applyAlignment="1" pivotButton="0" quotePrefix="0" xfId="0">
      <alignment horizontal="center"/>
    </xf>
    <xf numFmtId="0" fontId="6" fillId="8" borderId="1" applyAlignment="1" pivotButton="0" quotePrefix="0" xfId="0">
      <alignment horizontal="center"/>
    </xf>
    <xf numFmtId="0" fontId="6" fillId="6" borderId="1" applyAlignment="1" pivotButton="0" quotePrefix="0" xfId="0">
      <alignment horizontal="center"/>
    </xf>
    <xf numFmtId="0" fontId="7" fillId="0" borderId="17" applyAlignment="1" pivotButton="0" quotePrefix="0" xfId="0">
      <alignment wrapText="1"/>
    </xf>
    <xf numFmtId="9" fontId="7" fillId="0" borderId="18" applyAlignment="1" pivotButton="0" quotePrefix="0" xfId="0">
      <alignment wrapText="1"/>
    </xf>
    <xf numFmtId="0" fontId="7" fillId="0" borderId="19" applyAlignment="1" pivotButton="0" quotePrefix="0" xfId="0">
      <alignment wrapText="1"/>
    </xf>
    <xf numFmtId="0" fontId="7" fillId="0" borderId="17" pivotButton="0" quotePrefix="0" xfId="0"/>
    <xf numFmtId="0" fontId="7" fillId="0" borderId="19" pivotButton="0" quotePrefix="0" xfId="0"/>
    <xf numFmtId="0" fontId="7" fillId="0" borderId="20" applyAlignment="1" pivotButton="0" quotePrefix="0" xfId="0">
      <alignment wrapText="1"/>
    </xf>
    <xf numFmtId="0" fontId="7" fillId="0" borderId="21" applyAlignment="1" pivotButton="0" quotePrefix="0" xfId="0">
      <alignment wrapText="1"/>
    </xf>
    <xf numFmtId="0" fontId="7" fillId="0" borderId="22" applyAlignment="1" pivotButton="0" quotePrefix="0" xfId="0">
      <alignment wrapText="1"/>
    </xf>
    <xf numFmtId="0" fontId="7" fillId="0" borderId="20" pivotButton="0" quotePrefix="0" xfId="0"/>
    <xf numFmtId="0" fontId="7" fillId="0" borderId="22" pivotButton="0" quotePrefix="0" xfId="0"/>
    <xf numFmtId="0" fontId="7" fillId="0" borderId="23" pivotButton="0" quotePrefix="0" xfId="0"/>
    <xf numFmtId="0" fontId="7" fillId="0" borderId="25" pivotButton="0" quotePrefix="0" xfId="0"/>
    <xf numFmtId="9" fontId="7" fillId="0" borderId="21" applyAlignment="1" pivotButton="0" quotePrefix="0" xfId="0">
      <alignment wrapText="1"/>
    </xf>
    <xf numFmtId="0" fontId="7" fillId="0" borderId="23" applyAlignment="1" pivotButton="0" quotePrefix="0" xfId="0">
      <alignment wrapText="1"/>
    </xf>
    <xf numFmtId="0" fontId="7" fillId="0" borderId="24" applyAlignment="1" pivotButton="0" quotePrefix="0" xfId="0">
      <alignment wrapText="1"/>
    </xf>
    <xf numFmtId="0" fontId="7" fillId="0" borderId="25" applyAlignment="1" pivotButton="0" quotePrefix="0" xfId="0">
      <alignment wrapText="1"/>
    </xf>
    <xf numFmtId="165" fontId="7" fillId="0" borderId="9" applyAlignment="1" pivotButton="0" quotePrefix="0" xfId="0">
      <alignment vertical="top" wrapText="1"/>
    </xf>
    <xf numFmtId="165" fontId="7" fillId="0" borderId="12" applyAlignment="1" pivotButton="0" quotePrefix="0" xfId="0">
      <alignment vertical="top" wrapText="1"/>
    </xf>
    <xf numFmtId="164" fontId="7" fillId="0" borderId="12" applyAlignment="1" pivotButton="0" quotePrefix="0" xfId="0">
      <alignment vertical="top" wrapText="1"/>
    </xf>
    <xf numFmtId="165" fontId="7" fillId="0" borderId="18" applyAlignment="1" pivotButton="0" quotePrefix="0" xfId="0">
      <alignment vertical="top" wrapText="1"/>
    </xf>
    <xf numFmtId="165" fontId="7" fillId="0" borderId="21" applyAlignment="1" pivotButton="0" quotePrefix="0" xfId="0">
      <alignment vertical="top" wrapText="1"/>
    </xf>
    <xf numFmtId="164" fontId="7" fillId="0" borderId="21" applyAlignment="1" pivotButton="0" quotePrefix="0" xfId="0">
      <alignment vertical="top" wrapText="1"/>
    </xf>
    <xf numFmtId="0" fontId="6" fillId="4" borderId="0" applyAlignment="1" pivotButton="0" quotePrefix="0" xfId="0">
      <alignment horizontal="center" wrapText="1"/>
    </xf>
    <xf numFmtId="9" fontId="7" fillId="0" borderId="9" applyAlignment="1" pivotButton="0" quotePrefix="0" xfId="0">
      <alignment vertical="top" wrapText="1"/>
    </xf>
    <xf numFmtId="9" fontId="7" fillId="0" borderId="12" applyAlignment="1" pivotButton="0" quotePrefix="0" xfId="0">
      <alignment vertical="top" wrapText="1"/>
    </xf>
    <xf numFmtId="9" fontId="7" fillId="0" borderId="15" applyAlignment="1" pivotButton="0" quotePrefix="0" xfId="0">
      <alignment vertical="top" wrapText="1"/>
    </xf>
    <xf numFmtId="0" fontId="6" fillId="4" borderId="1" applyAlignment="1" pivotButton="0" quotePrefix="0" xfId="0">
      <alignment horizontal="center" wrapText="1"/>
    </xf>
    <xf numFmtId="9" fontId="7" fillId="0" borderId="18" applyAlignment="1" pivotButton="0" quotePrefix="0" xfId="0">
      <alignment vertical="top" wrapText="1"/>
    </xf>
    <xf numFmtId="9" fontId="7" fillId="0" borderId="21" applyAlignment="1" pivotButton="0" quotePrefix="0" xfId="0">
      <alignment vertical="top" wrapText="1"/>
    </xf>
    <xf numFmtId="9" fontId="7" fillId="0" borderId="24" applyAlignment="1" pivotButton="0" quotePrefix="0" xfId="0">
      <alignment vertical="top" wrapText="1"/>
    </xf>
    <xf numFmtId="0" fontId="6" fillId="6" borderId="0" applyAlignment="1" pivotButton="0" quotePrefix="0" xfId="0">
      <alignment horizontal="center" wrapText="1"/>
    </xf>
    <xf numFmtId="165" fontId="7" fillId="0" borderId="10" applyAlignment="1" pivotButton="0" quotePrefix="0" xfId="0">
      <alignment vertical="top" wrapText="1"/>
    </xf>
    <xf numFmtId="165" fontId="7" fillId="0" borderId="13" applyAlignment="1" pivotButton="0" quotePrefix="0" xfId="0">
      <alignment vertical="top" wrapText="1"/>
    </xf>
    <xf numFmtId="165" fontId="7" fillId="0" borderId="16" applyAlignment="1" pivotButton="0" quotePrefix="0" xfId="0">
      <alignment vertical="top" wrapText="1"/>
    </xf>
    <xf numFmtId="0" fontId="6" fillId="6" borderId="1" applyAlignment="1" pivotButton="0" quotePrefix="0" xfId="0">
      <alignment horizontal="center" wrapText="1"/>
    </xf>
    <xf numFmtId="165" fontId="7" fillId="0" borderId="19" applyAlignment="1" pivotButton="0" quotePrefix="0" xfId="0">
      <alignment vertical="top" wrapText="1"/>
    </xf>
    <xf numFmtId="165" fontId="7" fillId="0" borderId="22" applyAlignment="1" pivotButton="0" quotePrefix="0" xfId="0">
      <alignment vertical="top" wrapText="1"/>
    </xf>
    <xf numFmtId="165" fontId="7" fillId="0" borderId="25" applyAlignment="1" pivotButton="0" quotePrefix="0" xfId="0">
      <alignment vertical="top" wrapText="1"/>
    </xf>
    <xf numFmtId="0" fontId="6" fillId="7" borderId="0" applyAlignment="1" pivotButton="0" quotePrefix="0" xfId="0">
      <alignment horizontal="center" wrapText="1"/>
    </xf>
    <xf numFmtId="0" fontId="6" fillId="7" borderId="1" applyAlignment="1" pivotButton="0" quotePrefix="0" xfId="0">
      <alignment horizontal="center" wrapText="1"/>
    </xf>
    <xf numFmtId="0" fontId="6" fillId="8" borderId="0" applyAlignment="1" pivotButton="0" quotePrefix="0" xfId="0">
      <alignment horizontal="center" wrapText="1"/>
    </xf>
    <xf numFmtId="165" fontId="7" fillId="0" borderId="15" applyAlignment="1" pivotButton="0" quotePrefix="0" xfId="0">
      <alignment vertical="top" wrapText="1"/>
    </xf>
    <xf numFmtId="0" fontId="6" fillId="8" borderId="1" applyAlignment="1" pivotButton="0" quotePrefix="0" xfId="0">
      <alignment horizontal="center" wrapText="1"/>
    </xf>
    <xf numFmtId="165" fontId="7" fillId="0" borderId="24" applyAlignment="1" pivotButton="0" quotePrefix="0" xfId="0">
      <alignment vertical="top" wrapText="1"/>
    </xf>
    <xf numFmtId="0" fontId="6" fillId="9" borderId="0" applyAlignment="1" pivotButton="0" quotePrefix="0" xfId="0">
      <alignment horizontal="center" wrapText="1"/>
    </xf>
    <xf numFmtId="0" fontId="6" fillId="9" borderId="1" applyAlignment="1" pivotButton="0" quotePrefix="0" xfId="0">
      <alignment horizontal="center" wrapText="1"/>
    </xf>
    <xf numFmtId="0" fontId="6" fillId="4" borderId="0" pivotButton="0" quotePrefix="0" xfId="0"/>
    <xf numFmtId="0" fontId="6" fillId="4" borderId="1" pivotButton="0" quotePrefix="0" xfId="0"/>
    <xf numFmtId="1" fontId="7" fillId="0" borderId="12" applyAlignment="1" pivotButton="0" quotePrefix="0" xfId="0">
      <alignment vertical="top" wrapText="1"/>
    </xf>
    <xf numFmtId="9" fontId="7" fillId="0" borderId="9" applyAlignment="1" pivotButton="0" quotePrefix="0" xfId="0">
      <alignment wrapText="1"/>
    </xf>
    <xf numFmtId="9" fontId="7" fillId="0" borderId="12" applyAlignment="1" pivotButton="0" quotePrefix="0" xfId="0">
      <alignment wrapText="1"/>
    </xf>
    <xf numFmtId="165" fontId="7" fillId="0" borderId="9" applyAlignment="1" pivotButton="0" quotePrefix="0" xfId="0">
      <alignment vertical="top" wrapText="1"/>
    </xf>
    <xf numFmtId="165" fontId="7" fillId="0" borderId="12" applyAlignment="1" pivotButton="0" quotePrefix="0" xfId="0">
      <alignment vertical="top" wrapText="1"/>
    </xf>
    <xf numFmtId="164" fontId="7" fillId="0" borderId="12" applyAlignment="1" pivotButton="0" quotePrefix="0" xfId="0">
      <alignment vertical="top" wrapText="1"/>
    </xf>
    <xf numFmtId="1" fontId="7" fillId="0" borderId="12" applyAlignment="1" pivotButton="0" quotePrefix="0" xfId="0">
      <alignment vertical="top" wrapText="1"/>
    </xf>
    <xf numFmtId="9" fontId="7" fillId="0" borderId="9" applyAlignment="1" pivotButton="0" quotePrefix="0" xfId="0">
      <alignment vertical="top" wrapText="1"/>
    </xf>
    <xf numFmtId="9" fontId="7" fillId="0" borderId="12" applyAlignment="1" pivotButton="0" quotePrefix="0" xfId="0">
      <alignment vertical="top" wrapText="1"/>
    </xf>
    <xf numFmtId="9" fontId="7" fillId="0" borderId="15" applyAlignment="1" pivotButton="0" quotePrefix="0" xfId="0">
      <alignment vertical="top" wrapText="1"/>
    </xf>
    <xf numFmtId="165" fontId="7" fillId="0" borderId="10" applyAlignment="1" pivotButton="0" quotePrefix="0" xfId="0">
      <alignment vertical="top" wrapText="1"/>
    </xf>
    <xf numFmtId="165" fontId="7" fillId="0" borderId="13" applyAlignment="1" pivotButton="0" quotePrefix="0" xfId="0">
      <alignment vertical="top" wrapText="1"/>
    </xf>
    <xf numFmtId="165" fontId="7" fillId="0" borderId="16" applyAlignment="1" pivotButton="0" quotePrefix="0" xfId="0">
      <alignment vertical="top" wrapText="1"/>
    </xf>
    <xf numFmtId="165" fontId="7" fillId="0" borderId="15" applyAlignment="1" pivotButton="0" quotePrefix="0" xfId="0">
      <alignment vertical="top" wrapText="1"/>
    </xf>
  </cellXfs>
  <cellStyles count="1">
    <cellStyle name="Normal" xfId="0"/>
  </cellStyles>
  <dxfs count="3">
    <dxf>
      <font>
        <b val="1"/>
        <color rgb="00991B1B"/>
      </font>
      <fill>
        <patternFill patternType="solid">
          <bgColor rgb="00FEE2E2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991B1B"/>
      </font>
      <fill>
        <patternFill patternType="solid">
          <bgColor rgb="00FEE2E2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RetrospectiveCalm">
  <a:themeElements>
    <a:clrScheme name="RetrospectiveCalm">
      <a:dk1>
        <a:srgbClr val="111827"/>
      </a:dk1>
      <a:lt1>
        <a:srgbClr val="FFFFFF"/>
      </a:lt1>
      <a:dk2>
        <a:srgbClr val="0E2841"/>
      </a:dk2>
      <a:lt2>
        <a:srgbClr val="F3F4F6"/>
      </a:lt2>
      <a:accent1>
        <a:srgbClr val="2563EB"/>
      </a:accent1>
      <a:accent2>
        <a:srgbClr val="0EA5E9"/>
      </a:accent2>
      <a:accent3>
        <a:srgbClr val="10B981"/>
      </a:accent3>
      <a:accent4>
        <a:srgbClr val="F59E0B"/>
      </a:accent4>
      <a:accent5>
        <a:srgbClr val="EF4444"/>
      </a:accent5>
      <a:accent6>
        <a:srgbClr val="8B5CF6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RetrospectiveCalm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N14"/>
  <sheetViews>
    <sheetView workbookViewId="0">
      <selection activeCell="A1" sqref="A1"/>
    </sheetView>
  </sheetViews>
  <sheetFormatPr baseColWidth="8" defaultRowHeight="15"/>
  <cols>
    <col width="18" customWidth="1" min="1" max="1"/>
    <col width="28" customWidth="1" min="2" max="2"/>
    <col width="58" customWidth="1" min="3" max="3"/>
    <col width="115.5699996948242" customWidth="1" min="4" max="4"/>
    <col width="115.5699996948242" customWidth="1" min="5" max="5"/>
    <col width="115.5699996948242" customWidth="1" min="6" max="6"/>
    <col width="115.5699996948242" customWidth="1" min="7" max="7"/>
    <col width="115.5699996948242" customWidth="1" min="8" max="8"/>
  </cols>
  <sheetData>
    <row r="1" ht="28" customHeight="1">
      <c r="A1" s="172" t="inlineStr">
        <is>
          <t>Project Management Retrospective Report Spreadsheet Template</t>
        </is>
      </c>
      <c r="B1" s="1" t="n"/>
      <c r="C1" s="1" t="n"/>
      <c r="D1" s="1" t="n"/>
      <c r="E1" s="1" t="n"/>
      <c r="F1" s="1" t="n"/>
      <c r="G1" s="1" t="n"/>
      <c r="H1" s="1" t="n"/>
      <c r="I1" s="157" t="n"/>
      <c r="J1" s="157" t="n"/>
      <c r="K1" s="157" t="n"/>
      <c r="L1" s="157" t="n"/>
      <c r="M1" s="157" t="n"/>
      <c r="N1" s="157" t="n"/>
    </row>
    <row r="2" ht="32" customHeight="1">
      <c r="A2" s="174" t="inlineStr">
        <is>
          <t>Use this template to review software projects, marketing campaigns, implementation work, operational improvements, and client delivery projects while capturing lessons and improvement actions.</t>
        </is>
      </c>
      <c r="B2" s="1" t="n"/>
      <c r="C2" s="1" t="n"/>
      <c r="D2" s="1" t="n"/>
      <c r="E2" s="1" t="n"/>
      <c r="F2" s="1" t="n"/>
      <c r="G2" s="1" t="n"/>
      <c r="H2" s="1" t="n"/>
      <c r="I2" s="157" t="n"/>
      <c r="J2" s="157" t="n"/>
      <c r="K2" s="157" t="n"/>
      <c r="L2" s="157" t="n"/>
      <c r="M2" s="157" t="n"/>
      <c r="N2" s="157" t="n"/>
    </row>
    <row r="3" ht="15" customHeight="1">
      <c r="A3" s="157" t="n"/>
      <c r="B3" s="157" t="n"/>
      <c r="C3" s="157" t="n"/>
      <c r="D3" s="157" t="n"/>
      <c r="E3" s="157" t="n"/>
      <c r="F3" s="157" t="n"/>
      <c r="G3" s="157" t="n"/>
      <c r="H3" s="157" t="n"/>
      <c r="I3" s="157" t="n"/>
      <c r="J3" s="157" t="n"/>
      <c r="K3" s="157" t="n"/>
      <c r="L3" s="157" t="n"/>
      <c r="M3" s="157" t="n"/>
      <c r="N3" s="157" t="n"/>
    </row>
    <row r="4" ht="26" customHeight="1">
      <c r="A4" s="159" t="inlineStr">
        <is>
          <t>Module</t>
        </is>
      </c>
      <c r="B4" s="160" t="inlineStr">
        <is>
          <t>Purpose</t>
        </is>
      </c>
      <c r="C4" s="161" t="inlineStr">
        <is>
          <t>Entry guidance</t>
        </is>
      </c>
      <c r="D4" s="157" t="n"/>
      <c r="E4" s="157" t="n"/>
      <c r="F4" s="157" t="n"/>
      <c r="G4" s="157" t="n"/>
      <c r="H4" s="157" t="n"/>
      <c r="I4" s="157" t="n"/>
      <c r="J4" s="157" t="n"/>
      <c r="K4" s="157" t="n"/>
      <c r="L4" s="157" t="n"/>
      <c r="M4" s="157" t="n"/>
      <c r="N4" s="157" t="n"/>
    </row>
    <row r="5" ht="42" customHeight="1">
      <c r="A5" s="162" t="inlineStr">
        <is>
          <t>Metrics Dashboard</t>
        </is>
      </c>
      <c r="B5" s="163" t="inlineStr">
        <is>
          <t>Summarizes key metrics, issue distribution, and action status</t>
        </is>
      </c>
      <c r="C5" s="164" t="inlineStr">
        <is>
          <t>Usually for review only; avoid editing formula areas manually</t>
        </is>
      </c>
      <c r="D5" s="157" t="n"/>
      <c r="E5" s="157" t="n"/>
      <c r="F5" s="157" t="n"/>
      <c r="G5" s="157" t="n"/>
      <c r="H5" s="157" t="n"/>
      <c r="I5" s="157" t="n"/>
      <c r="J5" s="157" t="n"/>
      <c r="K5" s="157" t="n"/>
      <c r="L5" s="157" t="n"/>
      <c r="M5" s="157" t="n"/>
      <c r="N5" s="157" t="n"/>
    </row>
    <row r="6" ht="42" customHeight="1">
      <c r="A6" s="165" t="inlineStr">
        <is>
          <t>Retrospective Overview</t>
        </is>
      </c>
      <c r="B6" s="166" t="inlineStr">
        <is>
          <t>Records project background, scope, conclusions, and overall assessment</t>
        </is>
      </c>
      <c r="C6" s="167" t="inlineStr">
        <is>
          <t>Enter project details first, then add the summary</t>
        </is>
      </c>
      <c r="D6" s="157" t="n"/>
      <c r="E6" s="157" t="n"/>
      <c r="F6" s="157" t="n"/>
      <c r="G6" s="157" t="n"/>
      <c r="H6" s="157" t="n"/>
      <c r="I6" s="157" t="n"/>
      <c r="J6" s="157" t="n"/>
      <c r="K6" s="157" t="n"/>
      <c r="L6" s="157" t="n"/>
      <c r="M6" s="157" t="n"/>
      <c r="N6" s="157" t="n"/>
    </row>
    <row r="7" ht="42" customHeight="1">
      <c r="A7" s="165" t="inlineStr">
        <is>
          <t>Goals and Results</t>
        </is>
      </c>
      <c r="B7" s="166" t="inlineStr">
        <is>
          <t>Compares planned goals with actual results</t>
        </is>
      </c>
      <c r="C7" s="167" t="inlineStr">
        <is>
          <t>Set weight, completion rate, and variance reason for each core goal</t>
        </is>
      </c>
      <c r="D7" s="157" t="n"/>
      <c r="E7" s="157" t="n"/>
      <c r="F7" s="157" t="n"/>
      <c r="G7" s="157" t="n"/>
      <c r="H7" s="157" t="n"/>
      <c r="I7" s="157" t="n"/>
      <c r="J7" s="157" t="n"/>
      <c r="K7" s="157" t="n"/>
      <c r="L7" s="157" t="n"/>
      <c r="M7" s="157" t="n"/>
      <c r="N7" s="157" t="n"/>
    </row>
    <row r="8" ht="42" customHeight="1">
      <c r="A8" s="165" t="inlineStr">
        <is>
          <t>Issues and Risks</t>
        </is>
      </c>
      <c r="B8" s="166" t="inlineStr">
        <is>
          <t>Captures project issues, risks, impact, and root causes</t>
        </is>
      </c>
      <c r="C8" s="167" t="inlineStr">
        <is>
          <t>Use it for retrospective discussion and prevention planning</t>
        </is>
      </c>
      <c r="D8" s="157" t="n"/>
      <c r="E8" s="157" t="n"/>
      <c r="F8" s="157" t="n"/>
      <c r="G8" s="157" t="n"/>
      <c r="H8" s="157" t="n"/>
      <c r="I8" s="157" t="n"/>
      <c r="J8" s="157" t="n"/>
      <c r="K8" s="157" t="n"/>
      <c r="L8" s="157" t="n"/>
      <c r="M8" s="157" t="n"/>
      <c r="N8" s="157" t="n"/>
    </row>
    <row r="9" ht="42" customHeight="1">
      <c r="A9" s="165" t="inlineStr">
        <is>
          <t>Lessons Learned</t>
        </is>
      </c>
      <c r="B9" s="166" t="inlineStr">
        <is>
          <t>Records what worked and what needs improvement</t>
        </is>
      </c>
      <c r="C9" s="167" t="inlineStr">
        <is>
          <t>Write reusable principles rather than one-time impressions</t>
        </is>
      </c>
      <c r="D9" s="157" t="n"/>
      <c r="E9" s="157" t="n"/>
      <c r="F9" s="157" t="n"/>
      <c r="G9" s="157" t="n"/>
      <c r="H9" s="157" t="n"/>
      <c r="I9" s="157" t="n"/>
      <c r="J9" s="157" t="n"/>
      <c r="K9" s="157" t="n"/>
      <c r="L9" s="157" t="n"/>
      <c r="M9" s="157" t="n"/>
      <c r="N9" s="157" t="n"/>
    </row>
    <row r="10" ht="42" customHeight="1">
      <c r="A10" s="165" t="inlineStr">
        <is>
          <t>Improvement Actions</t>
        </is>
      </c>
      <c r="B10" s="166" t="inlineStr">
        <is>
          <t>Turns retrospective conclusions into owners, due dates, and status</t>
        </is>
      </c>
      <c r="C10" s="167" t="inlineStr">
        <is>
          <t>Review open and overdue items every week</t>
        </is>
      </c>
      <c r="D10" s="157" t="n"/>
      <c r="E10" s="157" t="n"/>
      <c r="F10" s="157" t="n"/>
      <c r="G10" s="157" t="n"/>
      <c r="H10" s="157" t="n"/>
      <c r="I10" s="157" t="n"/>
      <c r="J10" s="157" t="n"/>
      <c r="K10" s="157" t="n"/>
      <c r="L10" s="157" t="n"/>
      <c r="M10" s="157" t="n"/>
      <c r="N10" s="157" t="n"/>
    </row>
    <row r="11" ht="42" customHeight="1">
      <c r="A11" s="165" t="inlineStr">
        <is>
          <t>Meeting Notes</t>
        </is>
      </c>
      <c r="B11" s="166" t="inlineStr">
        <is>
          <t>Records retrospective topics, participants, and decisions</t>
        </is>
      </c>
      <c r="C11" s="167" t="inlineStr">
        <is>
          <t>Useful for cross-functional project archives</t>
        </is>
      </c>
      <c r="D11" s="157" t="n"/>
      <c r="E11" s="157" t="n"/>
      <c r="F11" s="157" t="n"/>
      <c r="G11" s="157" t="n"/>
      <c r="H11" s="157" t="n"/>
      <c r="I11" s="157" t="n"/>
      <c r="J11" s="157" t="n"/>
      <c r="K11" s="157" t="n"/>
      <c r="L11" s="157" t="n"/>
      <c r="M11" s="157" t="n"/>
      <c r="N11" s="157" t="n"/>
    </row>
    <row r="12" ht="42" customHeight="1">
      <c r="A12" s="168" t="inlineStr">
        <is>
          <t>Reference Data</t>
        </is>
      </c>
      <c r="B12" s="169" t="inlineStr">
        <is>
          <t>Provides dropdown options and classification lists</t>
        </is>
      </c>
      <c r="C12" s="170" t="inlineStr">
        <is>
          <t>Adjust these terms to match internal wording</t>
        </is>
      </c>
      <c r="D12" s="157" t="n"/>
      <c r="E12" s="157" t="n"/>
      <c r="F12" s="157" t="n"/>
      <c r="G12" s="157" t="n"/>
      <c r="H12" s="157" t="n"/>
      <c r="I12" s="157" t="n"/>
      <c r="J12" s="157" t="n"/>
      <c r="K12" s="157" t="n"/>
      <c r="L12" s="157" t="n"/>
      <c r="M12" s="157" t="n"/>
      <c r="N12" s="157" t="n"/>
    </row>
    <row r="13" ht="42" customHeight="1">
      <c r="A13" s="157" t="n"/>
      <c r="B13" s="157" t="n"/>
      <c r="C13" s="157" t="n"/>
      <c r="D13" s="157" t="n"/>
      <c r="E13" s="157" t="n"/>
      <c r="F13" s="157" t="n"/>
      <c r="G13" s="157" t="n"/>
      <c r="H13" s="157" t="n"/>
      <c r="I13" s="157" t="n"/>
      <c r="J13" s="157" t="n"/>
      <c r="K13" s="157" t="n"/>
      <c r="L13" s="157" t="n"/>
      <c r="M13" s="157" t="n"/>
      <c r="N13" s="157" t="n"/>
    </row>
    <row r="14" ht="42" customHeight="1">
      <c r="A14" s="187" t="inlineStr">
        <is>
          <t>Workflow: 1) complete the overview; 2) enter goals and results; 3) organize issues, risks, and lessons; 4) create improvement actions; 5) review overall status on the metrics dashboard.</t>
        </is>
      </c>
      <c r="B14" s="1" t="n"/>
      <c r="C14" s="1" t="n"/>
      <c r="D14" s="1" t="n"/>
      <c r="E14" s="1" t="n"/>
      <c r="F14" s="1" t="n"/>
      <c r="G14" s="1" t="n"/>
      <c r="H14" s="1" t="n"/>
      <c r="I14" s="157" t="n"/>
      <c r="J14" s="157" t="n"/>
      <c r="K14" s="157" t="n"/>
      <c r="L14" s="157" t="n"/>
      <c r="M14" s="157" t="n"/>
      <c r="N14" s="157" t="n"/>
    </row>
  </sheetData>
  <mergeCells count="3">
    <mergeCell ref="A2:H2"/>
    <mergeCell ref="A14:H14"/>
    <mergeCell ref="A1:H1"/>
  </mergeCell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N12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45" customWidth="1" min="3" max="3"/>
    <col width="89.43000030517578" customWidth="1" min="4" max="4"/>
    <col width="16" customWidth="1" min="5" max="5"/>
    <col width="12" customWidth="1" min="6" max="6"/>
    <col width="89.43000030517578" customWidth="1" min="7" max="7"/>
    <col width="16" customWidth="1" min="8" max="8"/>
    <col width="12" customWidth="1" min="9" max="9"/>
    <col width="14.71000003814697" customWidth="1" min="10" max="10"/>
  </cols>
  <sheetData>
    <row r="1" ht="28" customHeight="1">
      <c r="A1" s="172" t="inlineStr">
        <is>
          <t>Project Retrospective Metrics Dashboard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57" t="n"/>
      <c r="L1" s="157" t="n"/>
      <c r="M1" s="157" t="n"/>
      <c r="N1" s="157" t="n"/>
    </row>
    <row r="2" ht="32" customHeight="1">
      <c r="A2" s="174" t="inlineStr">
        <is>
          <t>Summarizes goal achievement, issues, risks, lessons, and action status so managers can quickly judge review quality and follow-through.</t>
        </is>
      </c>
      <c r="B2" s="1" t="n"/>
      <c r="C2" s="1" t="n"/>
      <c r="D2" s="1" t="n"/>
      <c r="E2" s="1" t="n"/>
      <c r="F2" s="1" t="n"/>
      <c r="G2" s="1" t="n"/>
      <c r="H2" s="1" t="n"/>
      <c r="I2" s="157" t="n"/>
      <c r="J2" s="157" t="n"/>
      <c r="K2" s="157" t="n"/>
      <c r="L2" s="157" t="n"/>
      <c r="M2" s="157" t="n"/>
      <c r="N2" s="157" t="n"/>
    </row>
    <row r="3" ht="15" customHeight="1">
      <c r="A3" s="157" t="n"/>
      <c r="B3" s="157" t="n"/>
      <c r="C3" s="157" t="n"/>
      <c r="D3" s="157" t="n"/>
      <c r="E3" s="157" t="n"/>
      <c r="F3" s="157" t="n"/>
      <c r="G3" s="157" t="n"/>
      <c r="H3" s="157" t="n"/>
      <c r="I3" s="157" t="n"/>
      <c r="J3" s="157" t="n"/>
      <c r="K3" s="157" t="n"/>
      <c r="L3" s="157" t="n"/>
      <c r="M3" s="157" t="n"/>
      <c r="N3" s="157" t="n"/>
    </row>
    <row r="4" ht="26" customHeight="1">
      <c r="A4" s="188" t="inlineStr">
        <is>
          <t>Metric</t>
        </is>
      </c>
      <c r="B4" s="188" t="inlineStr">
        <is>
          <t>Formula or Value</t>
        </is>
      </c>
      <c r="C4" s="188" t="inlineStr">
        <is>
          <t>Notes</t>
        </is>
      </c>
      <c r="D4" s="157" t="n"/>
      <c r="E4" s="189" t="inlineStr">
        <is>
          <t>Action Status</t>
        </is>
      </c>
      <c r="F4" s="189" t="inlineStr">
        <is>
          <t>Count</t>
        </is>
      </c>
      <c r="G4" s="157" t="n"/>
      <c r="H4" s="190" t="inlineStr">
        <is>
          <t>Impact Level</t>
        </is>
      </c>
      <c r="I4" s="190" t="inlineStr">
        <is>
          <t>Count</t>
        </is>
      </c>
      <c r="J4" s="157" t="n"/>
      <c r="K4" s="157" t="n"/>
      <c r="L4" s="157" t="n"/>
      <c r="M4" s="157" t="n"/>
      <c r="N4" s="157" t="n"/>
    </row>
    <row r="5" ht="42" customHeight="1">
      <c r="A5" s="191" t="inlineStr">
        <is>
          <t>Weighted Goal Achievement</t>
        </is>
      </c>
      <c r="B5" s="259">
        <f>SUMPRODUCT('Goals and Results'!D5:D24,'Goals and Results'!H5:H24)/SUM('Goals and Results'!D5:D24)</f>
        <v/>
      </c>
      <c r="C5" s="193" t="inlineStr">
        <is>
          <t>Goal weight times completion rate</t>
        </is>
      </c>
      <c r="D5" s="157" t="n"/>
      <c r="E5" s="194" t="inlineStr">
        <is>
          <t>Not Started</t>
        </is>
      </c>
      <c r="F5" s="195">
        <f>COUNTIF('Improvement Actions'!H5:H35,"Not Started")</f>
        <v/>
      </c>
      <c r="G5" s="157" t="n"/>
      <c r="H5" s="194" t="inlineStr">
        <is>
          <t>High</t>
        </is>
      </c>
      <c r="I5" s="195">
        <f>COUNTIF('Issues and Risks'!E5:E30,"High")</f>
        <v/>
      </c>
      <c r="J5" s="157" t="n"/>
      <c r="K5" s="157" t="n"/>
      <c r="L5" s="157" t="n"/>
      <c r="M5" s="157" t="n"/>
      <c r="N5" s="157" t="n"/>
    </row>
    <row r="6" ht="42" customHeight="1">
      <c r="A6" s="196" t="inlineStr">
        <is>
          <t>High-impact Issues</t>
        </is>
      </c>
      <c r="B6" s="197">
        <f>COUNTIF('Issues and Risks'!E5:E30,"High")</f>
        <v/>
      </c>
      <c r="C6" s="198" t="inlineStr">
        <is>
          <t>Issues or risks with high impact</t>
        </is>
      </c>
      <c r="D6" s="157" t="n"/>
      <c r="E6" s="199" t="inlineStr">
        <is>
          <t>In Progress</t>
        </is>
      </c>
      <c r="F6" s="200">
        <f>COUNTIF('Improvement Actions'!H5:H35,"In Progress")</f>
        <v/>
      </c>
      <c r="G6" s="157" t="n"/>
      <c r="H6" s="199" t="inlineStr">
        <is>
          <t>Medium</t>
        </is>
      </c>
      <c r="I6" s="200">
        <f>COUNTIF('Issues and Risks'!E5:E30,"Medium")</f>
        <v/>
      </c>
      <c r="J6" s="157" t="n"/>
      <c r="K6" s="157" t="n"/>
      <c r="L6" s="157" t="n"/>
      <c r="M6" s="157" t="n"/>
      <c r="N6" s="157" t="n"/>
    </row>
    <row r="7" ht="42" customHeight="1">
      <c r="A7" s="196" t="inlineStr">
        <is>
          <t>Open Issues</t>
        </is>
      </c>
      <c r="B7" s="197">
        <f>COUNTIFS('Issues and Risks'!K5:K30,"&lt;&gt;Completed",'Issues and Risks'!K5:K30,"&lt;&gt;")</f>
        <v/>
      </c>
      <c r="C7" s="198" t="inlineStr">
        <is>
          <t>Issues or risks not yet completed</t>
        </is>
      </c>
      <c r="D7" s="157" t="n"/>
      <c r="E7" s="199" t="inlineStr">
        <is>
          <t>Completed</t>
        </is>
      </c>
      <c r="F7" s="200">
        <f>COUNTIF('Improvement Actions'!H5:H35,"Completed")</f>
        <v/>
      </c>
      <c r="G7" s="157" t="n"/>
      <c r="H7" s="201" t="inlineStr">
        <is>
          <t>Low</t>
        </is>
      </c>
      <c r="I7" s="202">
        <f>COUNTIF('Issues and Risks'!E5:E30,"Low")</f>
        <v/>
      </c>
      <c r="J7" s="157" t="n"/>
      <c r="K7" s="157" t="n"/>
      <c r="L7" s="157" t="n"/>
      <c r="M7" s="157" t="n"/>
      <c r="N7" s="157" t="n"/>
    </row>
    <row r="8" ht="42" customHeight="1">
      <c r="A8" s="196" t="inlineStr">
        <is>
          <t>Total Improvement Actions</t>
        </is>
      </c>
      <c r="B8" s="197">
        <f>COUNTA('Improvement Actions'!A5:A35)</f>
        <v/>
      </c>
      <c r="C8" s="198" t="inlineStr">
        <is>
          <t>Number of action items</t>
        </is>
      </c>
      <c r="D8" s="157" t="n"/>
      <c r="E8" s="201" t="inlineStr">
        <is>
          <t>Delayed</t>
        </is>
      </c>
      <c r="F8" s="202">
        <f>COUNTIF('Improvement Actions'!H5:H35,"Delayed")</f>
        <v/>
      </c>
      <c r="G8" s="157" t="n"/>
      <c r="H8" s="157" t="n"/>
      <c r="I8" s="157" t="n"/>
      <c r="J8" s="157" t="n"/>
      <c r="K8" s="157" t="n"/>
      <c r="L8" s="157" t="n"/>
      <c r="M8" s="157" t="n"/>
      <c r="N8" s="157" t="n"/>
    </row>
    <row r="9" ht="42" customHeight="1">
      <c r="A9" s="196" t="inlineStr">
        <is>
          <t>Completed Actions</t>
        </is>
      </c>
      <c r="B9" s="197">
        <f>COUNTIF('Improvement Actions'!H5:H35,"Completed")</f>
        <v/>
      </c>
      <c r="C9" s="198" t="inlineStr">
        <is>
          <t>Status is completed</t>
        </is>
      </c>
      <c r="D9" s="157" t="n"/>
      <c r="E9" s="157" t="n"/>
      <c r="F9" s="157" t="n"/>
      <c r="G9" s="157" t="n"/>
      <c r="H9" s="157" t="n"/>
      <c r="I9" s="157" t="n"/>
      <c r="J9" s="157" t="n"/>
      <c r="K9" s="157" t="n"/>
      <c r="L9" s="157" t="n"/>
      <c r="M9" s="157" t="n"/>
      <c r="N9" s="157" t="n"/>
    </row>
    <row r="10" ht="42" customHeight="1">
      <c r="A10" s="196" t="inlineStr">
        <is>
          <t>Action Completion Rate</t>
        </is>
      </c>
      <c r="B10" s="260">
        <f>IFERROR(B9/B8,0)</f>
        <v/>
      </c>
      <c r="C10" s="198" t="inlineStr">
        <is>
          <t>Completed actions divided by total actions</t>
        </is>
      </c>
      <c r="D10" s="157" t="n"/>
      <c r="E10" s="157" t="n"/>
      <c r="F10" s="157" t="n"/>
      <c r="G10" s="157" t="n"/>
      <c r="H10" s="157" t="n"/>
      <c r="I10" s="157" t="n"/>
      <c r="J10" s="157" t="n"/>
      <c r="K10" s="157" t="n"/>
      <c r="L10" s="157" t="n"/>
      <c r="M10" s="157" t="n"/>
      <c r="N10" s="157" t="n"/>
    </row>
    <row r="11" ht="42" customHeight="1">
      <c r="A11" s="196" t="inlineStr">
        <is>
          <t>Overdue Open Actions</t>
        </is>
      </c>
      <c r="B11" s="197">
        <f>COUNTIFS('Improvement Actions'!J5:J35,"&lt;"&amp;TODAY(),'Improvement Actions'!H5:H35,"&lt;&gt;Completed",'Improvement Actions'!H5:H35,"&lt;&gt;")</f>
        <v/>
      </c>
      <c r="C11" s="198" t="inlineStr">
        <is>
          <t>Past due and not completed</t>
        </is>
      </c>
      <c r="D11" s="157" t="n"/>
      <c r="E11" s="157" t="n"/>
      <c r="F11" s="157" t="n"/>
      <c r="G11" s="157" t="n"/>
      <c r="H11" s="157" t="n"/>
      <c r="I11" s="157" t="n"/>
      <c r="J11" s="157" t="n"/>
      <c r="K11" s="157" t="n"/>
      <c r="L11" s="157" t="n"/>
      <c r="M11" s="157" t="n"/>
      <c r="N11" s="157" t="n"/>
    </row>
    <row r="12" ht="42" customHeight="1">
      <c r="A12" s="204" t="inlineStr">
        <is>
          <t>Total Lessons</t>
        </is>
      </c>
      <c r="B12" s="205">
        <f>COUNTA('Lessons Learned'!A5:A30)</f>
        <v/>
      </c>
      <c r="C12" s="206" t="inlineStr">
        <is>
          <t>Entries in the lessons library</t>
        </is>
      </c>
      <c r="D12" s="157" t="n"/>
      <c r="E12" s="157" t="n"/>
      <c r="F12" s="157" t="n"/>
      <c r="G12" s="157" t="n"/>
      <c r="H12" s="157" t="n"/>
      <c r="I12" s="157" t="n"/>
      <c r="J12" s="157" t="n"/>
      <c r="K12" s="157" t="n"/>
      <c r="L12" s="157" t="n"/>
      <c r="M12" s="157" t="n"/>
      <c r="N12" s="157" t="n"/>
    </row>
  </sheetData>
  <mergeCells count="2">
    <mergeCell ref="A1:J1"/>
    <mergeCell ref="A2:H2"/>
  </mergeCell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N13"/>
  <sheetViews>
    <sheetView workbookViewId="0">
      <selection activeCell="A1" sqref="A1"/>
    </sheetView>
  </sheetViews>
  <sheetFormatPr baseColWidth="8" defaultRowHeight="15"/>
  <cols>
    <col width="16" customWidth="1" min="1" max="1"/>
    <col width="28" customWidth="1" min="2" max="2"/>
    <col width="30" customWidth="1" min="3" max="3"/>
    <col width="16" customWidth="1" min="4" max="4"/>
    <col width="28" customWidth="1" min="5" max="5"/>
    <col width="30" customWidth="1" min="6" max="6"/>
    <col width="55.13999938964844" customWidth="1" min="7" max="7"/>
    <col width="55.13999938964844" customWidth="1" min="8" max="8"/>
  </cols>
  <sheetData>
    <row r="1" ht="28" customHeight="1">
      <c r="A1" s="172" t="inlineStr">
        <is>
          <t>Project Management Retrospective Report - Overview</t>
        </is>
      </c>
      <c r="B1" s="1" t="n"/>
      <c r="C1" s="1" t="n"/>
      <c r="D1" s="1" t="n"/>
      <c r="E1" s="1" t="n"/>
      <c r="F1" s="1" t="n"/>
      <c r="G1" s="1" t="n"/>
      <c r="H1" s="1" t="n"/>
      <c r="I1" s="157" t="n"/>
      <c r="J1" s="157" t="n"/>
      <c r="K1" s="157" t="n"/>
      <c r="L1" s="157" t="n"/>
      <c r="M1" s="157" t="n"/>
      <c r="N1" s="157" t="n"/>
    </row>
    <row r="2" ht="32" customHeight="1">
      <c r="A2" s="174" t="inlineStr">
        <is>
          <t>Centralize project basics, scope, goals, overall conclusions, and key review judgments.</t>
        </is>
      </c>
      <c r="B2" s="1" t="n"/>
      <c r="C2" s="1" t="n"/>
      <c r="D2" s="1" t="n"/>
      <c r="E2" s="1" t="n"/>
      <c r="F2" s="1" t="n"/>
      <c r="G2" s="1" t="n"/>
      <c r="H2" s="1" t="n"/>
      <c r="I2" s="157" t="n"/>
      <c r="J2" s="157" t="n"/>
      <c r="K2" s="157" t="n"/>
      <c r="L2" s="157" t="n"/>
      <c r="M2" s="157" t="n"/>
      <c r="N2" s="157" t="n"/>
    </row>
    <row r="3" ht="15" customHeight="1">
      <c r="A3" s="157" t="n"/>
      <c r="B3" s="157" t="n"/>
      <c r="C3" s="157" t="n"/>
      <c r="D3" s="157" t="n"/>
      <c r="E3" s="157" t="n"/>
      <c r="F3" s="157" t="n"/>
      <c r="G3" s="157" t="n"/>
      <c r="H3" s="157" t="n"/>
      <c r="I3" s="157" t="n"/>
      <c r="J3" s="157" t="n"/>
      <c r="K3" s="157" t="n"/>
      <c r="L3" s="157" t="n"/>
      <c r="M3" s="157" t="n"/>
      <c r="N3" s="157" t="n"/>
    </row>
    <row r="4" ht="26" customHeight="1">
      <c r="A4" s="188" t="inlineStr">
        <is>
          <t>Field</t>
        </is>
      </c>
      <c r="B4" s="188" t="inlineStr">
        <is>
          <t>Content</t>
        </is>
      </c>
      <c r="C4" s="188" t="inlineStr">
        <is>
          <t>Notes</t>
        </is>
      </c>
      <c r="D4" s="188" t="inlineStr">
        <is>
          <t>Field</t>
        </is>
      </c>
      <c r="E4" s="188" t="inlineStr">
        <is>
          <t>Content</t>
        </is>
      </c>
      <c r="F4" s="188" t="inlineStr">
        <is>
          <t>Notes</t>
        </is>
      </c>
      <c r="G4" s="157" t="n"/>
      <c r="H4" s="157" t="n"/>
      <c r="I4" s="157" t="n"/>
      <c r="J4" s="157" t="n"/>
      <c r="K4" s="157" t="n"/>
      <c r="L4" s="157" t="n"/>
      <c r="M4" s="157" t="n"/>
      <c r="N4" s="157" t="n"/>
    </row>
    <row r="5" ht="42" customHeight="1">
      <c r="A5" s="162" t="inlineStr">
        <is>
          <t>Project Name</t>
        </is>
      </c>
      <c r="B5" s="163" t="inlineStr">
        <is>
          <t>Example: Corporate Website Redesign</t>
        </is>
      </c>
      <c r="C5" s="163" t="inlineStr">
        <is>
          <t>Required</t>
        </is>
      </c>
      <c r="D5" s="163" t="inlineStr">
        <is>
          <t>Project Type</t>
        </is>
      </c>
      <c r="E5" s="261" t="inlineStr">
        <is>
          <t>Software Development</t>
        </is>
      </c>
      <c r="F5" s="164" t="inlineStr">
        <is>
          <t>Can be changed to marketing, implementation, or operations</t>
        </is>
      </c>
      <c r="G5" s="157" t="n"/>
      <c r="H5" s="157" t="n"/>
      <c r="I5" s="157" t="n"/>
      <c r="J5" s="157" t="n"/>
      <c r="K5" s="157" t="n"/>
      <c r="L5" s="157" t="n"/>
      <c r="M5" s="157" t="n"/>
      <c r="N5" s="157" t="n"/>
    </row>
    <row r="6" ht="42" customHeight="1">
      <c r="A6" s="165" t="inlineStr">
        <is>
          <t>Project Owner</t>
        </is>
      </c>
      <c r="B6" s="262" t="inlineStr">
        <is>
          <t>John Miller</t>
        </is>
      </c>
      <c r="C6" s="166" t="inlineStr">
        <is>
          <t>Required</t>
        </is>
      </c>
      <c r="D6" s="166" t="inlineStr">
        <is>
          <t>Review Date</t>
        </is>
      </c>
      <c r="E6" s="262" t="n">
        <v>46141</v>
      </c>
      <c r="F6" s="167" t="inlineStr">
        <is>
          <t>Retrospective meeting date</t>
        </is>
      </c>
      <c r="G6" s="157" t="n"/>
      <c r="H6" s="157" t="n"/>
      <c r="I6" s="157" t="n"/>
      <c r="J6" s="157" t="n"/>
      <c r="K6" s="157" t="n"/>
      <c r="L6" s="157" t="n"/>
      <c r="M6" s="157" t="n"/>
      <c r="N6" s="157" t="n"/>
    </row>
    <row r="7" ht="42" customHeight="1">
      <c r="A7" s="165" t="inlineStr">
        <is>
          <t>Start Date</t>
        </is>
      </c>
      <c r="B7" s="166" t="n">
        <v>46037</v>
      </c>
      <c r="C7" s="166" t="inlineStr">
        <is>
          <t>Planned or actual start</t>
        </is>
      </c>
      <c r="D7" s="166" t="inlineStr">
        <is>
          <t>End Date</t>
        </is>
      </c>
      <c r="E7" s="166" t="n">
        <v>46132</v>
      </c>
      <c r="F7" s="167" t="inlineStr">
        <is>
          <t>Actual end or phase end</t>
        </is>
      </c>
      <c r="G7" s="157" t="n"/>
      <c r="H7" s="157" t="n"/>
      <c r="I7" s="157" t="n"/>
      <c r="J7" s="157" t="n"/>
      <c r="K7" s="157" t="n"/>
      <c r="L7" s="157" t="n"/>
      <c r="M7" s="157" t="n"/>
      <c r="N7" s="157" t="n"/>
    </row>
    <row r="8" ht="42" customHeight="1">
      <c r="A8" s="165" t="inlineStr">
        <is>
          <t>Budget</t>
        </is>
      </c>
      <c r="B8" s="263" t="n">
        <v>300000</v>
      </c>
      <c r="C8" s="166" t="inlineStr">
        <is>
          <t>Project budget</t>
        </is>
      </c>
      <c r="D8" s="166" t="inlineStr">
        <is>
          <t>Actual Cost</t>
        </is>
      </c>
      <c r="E8" s="263" t="n">
        <v>328000</v>
      </c>
      <c r="F8" s="167" t="inlineStr">
        <is>
          <t>Final cost</t>
        </is>
      </c>
      <c r="G8" s="157" t="n"/>
      <c r="H8" s="157" t="n"/>
      <c r="I8" s="157" t="n"/>
      <c r="J8" s="157" t="n"/>
      <c r="K8" s="157" t="n"/>
      <c r="L8" s="157" t="n"/>
      <c r="M8" s="157" t="n"/>
      <c r="N8" s="157" t="n"/>
    </row>
    <row r="9" ht="42" customHeight="1">
      <c r="A9" s="165" t="inlineStr">
        <is>
          <t>Planned Duration (days)</t>
        </is>
      </c>
      <c r="B9" s="264">
        <f>E7-B7</f>
        <v/>
      </c>
      <c r="C9" s="264" t="inlineStr">
        <is>
          <t>Calculated automatically</t>
        </is>
      </c>
      <c r="D9" s="264" t="inlineStr">
        <is>
          <t>Actual Duration (days)</t>
        </is>
      </c>
      <c r="E9" s="264">
        <f>E7-B7</f>
        <v/>
      </c>
      <c r="F9" s="167" t="inlineStr">
        <is>
          <t>Adjust based on actual dates</t>
        </is>
      </c>
      <c r="G9" s="157" t="n"/>
      <c r="H9" s="157" t="n"/>
      <c r="I9" s="157" t="n"/>
      <c r="J9" s="157" t="n"/>
      <c r="K9" s="157" t="n"/>
      <c r="L9" s="157" t="n"/>
      <c r="M9" s="157" t="n"/>
      <c r="N9" s="157" t="n"/>
    </row>
    <row r="10" ht="42" customHeight="1">
      <c r="A10" s="165" t="inlineStr">
        <is>
          <t>Overall Assessment</t>
        </is>
      </c>
      <c r="B10" s="166" t="inlineStr">
        <is>
          <t>Mostly achieved, with cost and scope-change pressure</t>
        </is>
      </c>
      <c r="C10" s="166" t="inlineStr">
        <is>
          <t>Short conclusion</t>
        </is>
      </c>
      <c r="D10" s="166" t="inlineStr">
        <is>
          <t>Project Phase</t>
        </is>
      </c>
      <c r="E10" s="166" t="inlineStr">
        <is>
          <t>Completed</t>
        </is>
      </c>
      <c r="F10" s="167" t="inlineStr">
        <is>
          <t>Initiation, execution, acceptance, completion</t>
        </is>
      </c>
      <c r="G10" s="157" t="n"/>
      <c r="H10" s="157" t="n"/>
      <c r="I10" s="157" t="n"/>
      <c r="J10" s="157" t="n"/>
      <c r="K10" s="157" t="n"/>
      <c r="L10" s="157" t="n"/>
      <c r="M10" s="157" t="n"/>
      <c r="N10" s="157" t="n"/>
    </row>
    <row r="11" ht="42" customHeight="1">
      <c r="A11" s="165" t="inlineStr">
        <is>
          <t>Review Facilitator</t>
        </is>
      </c>
      <c r="B11" s="166" t="inlineStr">
        <is>
          <t>Emily Carter</t>
        </is>
      </c>
      <c r="C11" s="166" t="str"/>
      <c r="D11" s="166" t="inlineStr">
        <is>
          <t>Participating Teams</t>
        </is>
      </c>
      <c r="E11" s="166" t="inlineStr">
        <is>
          <t>Product, Engineering, Marketing, Customer Support</t>
        </is>
      </c>
      <c r="F11" s="167" t="str"/>
      <c r="G11" s="157" t="n"/>
      <c r="H11" s="157" t="n"/>
      <c r="I11" s="157" t="n"/>
      <c r="J11" s="157" t="n"/>
      <c r="K11" s="157" t="n"/>
      <c r="L11" s="157" t="n"/>
      <c r="M11" s="157" t="n"/>
      <c r="N11" s="157" t="n"/>
    </row>
    <row r="12" ht="42" customHeight="1">
      <c r="A12" s="165" t="inlineStr">
        <is>
          <t>Review Scope</t>
        </is>
      </c>
      <c r="B12" s="166" t="inlineStr">
        <is>
          <t>Requirements, plan, delivery, quality, communication, risk, customer acceptance</t>
        </is>
      </c>
      <c r="C12" s="166" t="str"/>
      <c r="D12" s="166" t="inlineStr">
        <is>
          <t>Out of Scope</t>
        </is>
      </c>
      <c r="E12" s="166" t="inlineStr">
        <is>
          <t>Commercial negotiation outside the contract</t>
        </is>
      </c>
      <c r="F12" s="167" t="str"/>
      <c r="G12" s="157" t="n"/>
      <c r="H12" s="157" t="n"/>
      <c r="I12" s="157" t="n"/>
      <c r="J12" s="157" t="n"/>
      <c r="K12" s="157" t="n"/>
      <c r="L12" s="157" t="n"/>
      <c r="M12" s="157" t="n"/>
      <c r="N12" s="157" t="n"/>
    </row>
    <row r="13" ht="42" customHeight="1">
      <c r="A13" s="168" t="inlineStr">
        <is>
          <t>Key Conclusion</t>
        </is>
      </c>
      <c r="B13" s="169" t="inlineStr">
        <is>
          <t>Core goals were mostly achieved; schedule remained controlled, but cost was high and the scope-freeze process needs improvement.</t>
        </is>
      </c>
      <c r="C13" s="169" t="str"/>
      <c r="D13" s="169" t="inlineStr">
        <is>
          <t>Next Focus</t>
        </is>
      </c>
      <c r="E13" s="169" t="inlineStr">
        <is>
          <t>Create a change review process and strengthen milestone acceptance.</t>
        </is>
      </c>
      <c r="F13" s="170" t="str"/>
      <c r="G13" s="157" t="n"/>
      <c r="H13" s="157" t="n"/>
      <c r="I13" s="157" t="n"/>
      <c r="J13" s="157" t="n"/>
      <c r="K13" s="157" t="n"/>
      <c r="L13" s="157" t="n"/>
      <c r="M13" s="157" t="n"/>
      <c r="N13" s="157" t="n"/>
    </row>
  </sheetData>
  <mergeCells count="2">
    <mergeCell ref="A2:H2"/>
    <mergeCell ref="A1:H1"/>
  </mergeCell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N9"/>
  <sheetViews>
    <sheetView workbookViewId="0">
      <selection activeCell="A1" sqref="A1"/>
    </sheetView>
  </sheetViews>
  <sheetFormatPr baseColWidth="8" defaultRowHeight="15"/>
  <cols>
    <col width="12" customWidth="1" min="1" max="1"/>
    <col width="28" customWidth="1" min="2" max="2"/>
    <col width="14" customWidth="1" min="3" max="3"/>
    <col width="10" customWidth="1" min="4" max="4"/>
    <col width="12" customWidth="1" min="5" max="5"/>
    <col width="12" customWidth="1" min="6" max="6"/>
    <col width="10" customWidth="1" min="7" max="7"/>
    <col width="12" customWidth="1" min="8" max="8"/>
    <col width="32" customWidth="1" min="9" max="9"/>
    <col width="16" customWidth="1" min="10" max="10"/>
    <col width="32" customWidth="1" min="11" max="11"/>
  </cols>
  <sheetData>
    <row r="1" ht="28" customHeight="1">
      <c r="A1" s="172" t="inlineStr">
        <is>
          <t>Goals and Results Comparison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57" t="n"/>
      <c r="M1" s="157" t="n"/>
      <c r="N1" s="157" t="n"/>
    </row>
    <row r="2" ht="32" customHeight="1">
      <c r="A2" s="174" t="inlineStr">
        <is>
          <t>Track planned goals, actual results, completion rate, variance, and lessons in one table to review whether the project achieved its business goals.</t>
        </is>
      </c>
      <c r="B2" s="1" t="n"/>
      <c r="C2" s="1" t="n"/>
      <c r="D2" s="1" t="n"/>
      <c r="E2" s="1" t="n"/>
      <c r="F2" s="1" t="n"/>
      <c r="G2" s="1" t="n"/>
      <c r="H2" s="1" t="n"/>
      <c r="I2" s="157" t="n"/>
      <c r="J2" s="157" t="n"/>
      <c r="K2" s="157" t="n"/>
      <c r="L2" s="157" t="n"/>
      <c r="M2" s="157" t="n"/>
      <c r="N2" s="157" t="n"/>
    </row>
    <row r="3" ht="15" customHeight="1">
      <c r="A3" s="157" t="n"/>
      <c r="B3" s="157" t="n"/>
      <c r="C3" s="157" t="n"/>
      <c r="D3" s="157" t="n"/>
      <c r="E3" s="157" t="n"/>
      <c r="F3" s="157" t="n"/>
      <c r="G3" s="157" t="n"/>
      <c r="H3" s="157" t="n"/>
      <c r="I3" s="157" t="n"/>
      <c r="J3" s="157" t="n"/>
      <c r="K3" s="157" t="n"/>
      <c r="L3" s="157" t="n"/>
      <c r="M3" s="157" t="n"/>
      <c r="N3" s="157" t="n"/>
    </row>
    <row r="4" ht="26" customHeight="1">
      <c r="A4" s="232" t="inlineStr">
        <is>
          <t>Goal ID</t>
        </is>
      </c>
      <c r="B4" s="232" t="inlineStr">
        <is>
          <t>Goal or Result</t>
        </is>
      </c>
      <c r="C4" s="232" t="inlineStr">
        <is>
          <t>Category</t>
        </is>
      </c>
      <c r="D4" s="232" t="inlineStr">
        <is>
          <t>Weight</t>
        </is>
      </c>
      <c r="E4" s="232" t="inlineStr">
        <is>
          <t>Plan</t>
        </is>
      </c>
      <c r="F4" s="232" t="inlineStr">
        <is>
          <t>Actual</t>
        </is>
      </c>
      <c r="G4" s="232" t="inlineStr">
        <is>
          <t>Unit</t>
        </is>
      </c>
      <c r="H4" s="232" t="inlineStr">
        <is>
          <t>Completion Rate</t>
        </is>
      </c>
      <c r="I4" s="232" t="inlineStr">
        <is>
          <t>Variance Notes</t>
        </is>
      </c>
      <c r="J4" s="232" t="inlineStr">
        <is>
          <t>Owner</t>
        </is>
      </c>
      <c r="K4" s="232" t="inlineStr">
        <is>
          <t>Review Conclusion</t>
        </is>
      </c>
      <c r="L4" s="157" t="n"/>
      <c r="M4" s="157" t="n"/>
      <c r="N4" s="157" t="n"/>
    </row>
    <row r="5" ht="42" customHeight="1">
      <c r="A5" s="162" t="inlineStr">
        <is>
          <t>GOAL-001</t>
        </is>
      </c>
      <c r="B5" s="163" t="inlineStr">
        <is>
          <t>Release core feature modules</t>
        </is>
      </c>
      <c r="C5" s="163" t="inlineStr">
        <is>
          <t>Scope</t>
        </is>
      </c>
      <c r="D5" s="265" t="n">
        <v>0.3</v>
      </c>
      <c r="E5" s="163" t="n">
        <v>12</v>
      </c>
      <c r="F5" s="163" t="n">
        <v>11</v>
      </c>
      <c r="G5" s="163" t="inlineStr">
        <is>
          <t>items</t>
        </is>
      </c>
      <c r="H5" s="265">
        <f>IFERROR(F5/E5,0)</f>
        <v/>
      </c>
      <c r="I5" s="163" t="inlineStr">
        <is>
          <t>One low-priority feature was delayed</t>
        </is>
      </c>
      <c r="J5" s="163" t="inlineStr">
        <is>
          <t>Product Manager</t>
        </is>
      </c>
      <c r="K5" s="164" t="inlineStr">
        <is>
          <t>Priority tiers worked well</t>
        </is>
      </c>
      <c r="L5" s="157" t="n"/>
      <c r="M5" s="157" t="n"/>
      <c r="N5" s="157" t="n"/>
    </row>
    <row r="6" ht="42" customHeight="1">
      <c r="A6" s="165" t="inlineStr">
        <is>
          <t>GOAL-002</t>
        </is>
      </c>
      <c r="B6" s="166" t="inlineStr">
        <is>
          <t>Complete customer acceptance on time</t>
        </is>
      </c>
      <c r="C6" s="166" t="inlineStr">
        <is>
          <t>Schedule</t>
        </is>
      </c>
      <c r="D6" s="266" t="n">
        <v>0.25</v>
      </c>
      <c r="E6" s="166" t="n">
        <v>1</v>
      </c>
      <c r="F6" s="166" t="n">
        <v>1</v>
      </c>
      <c r="G6" s="166" t="inlineStr">
        <is>
          <t>yes/no</t>
        </is>
      </c>
      <c r="H6" s="266">
        <f>IF(F6&gt;=E6,1,0)</f>
        <v/>
      </c>
      <c r="I6" s="166" t="inlineStr">
        <is>
          <t>Accepted on schedule</t>
        </is>
      </c>
      <c r="J6" s="166" t="inlineStr">
        <is>
          <t>Project Manager</t>
        </is>
      </c>
      <c r="K6" s="167" t="inlineStr">
        <is>
          <t>Early acceptance checklist confirmation worked well</t>
        </is>
      </c>
      <c r="L6" s="157" t="n"/>
      <c r="M6" s="157" t="n"/>
      <c r="N6" s="157" t="n"/>
    </row>
    <row r="7" ht="42" customHeight="1">
      <c r="A7" s="165" t="inlineStr">
        <is>
          <t>GOAL-003</t>
        </is>
      </c>
      <c r="B7" s="166" t="inlineStr">
        <is>
          <t>Control project cost</t>
        </is>
      </c>
      <c r="C7" s="166" t="inlineStr">
        <is>
          <t>Cost</t>
        </is>
      </c>
      <c r="D7" s="266" t="n">
        <v>0.2</v>
      </c>
      <c r="E7" s="263" t="n">
        <v>300000</v>
      </c>
      <c r="F7" s="263" t="n">
        <v>328000</v>
      </c>
      <c r="G7" s="166" t="inlineStr">
        <is>
          <t>USD</t>
        </is>
      </c>
      <c r="H7" s="266">
        <f>IFERROR(E7/F7,0)</f>
        <v/>
      </c>
      <c r="I7" s="166" t="inlineStr">
        <is>
          <t>Scope changes increased vendor cost</t>
        </is>
      </c>
      <c r="J7" s="166" t="inlineStr">
        <is>
          <t>Finance and Project Management</t>
        </is>
      </c>
      <c r="K7" s="167" t="inlineStr">
        <is>
          <t>Change review should happen earlier</t>
        </is>
      </c>
      <c r="L7" s="157" t="n"/>
      <c r="M7" s="157" t="n"/>
      <c r="N7" s="157" t="n"/>
    </row>
    <row r="8" ht="42" customHeight="1">
      <c r="A8" s="165" t="inlineStr">
        <is>
          <t>GOAL-004</t>
        </is>
      </c>
      <c r="B8" s="166" t="inlineStr">
        <is>
          <t>Defect closure rate</t>
        </is>
      </c>
      <c r="C8" s="166" t="inlineStr">
        <is>
          <t>Quality</t>
        </is>
      </c>
      <c r="D8" s="266" t="n">
        <v>0.15</v>
      </c>
      <c r="E8" s="266" t="n">
        <v>0.95</v>
      </c>
      <c r="F8" s="266" t="n">
        <v>0.91</v>
      </c>
      <c r="G8" s="166" t="inlineStr">
        <is>
          <t>%</t>
        </is>
      </c>
      <c r="H8" s="266">
        <f>IFERROR(F8/E8,0)</f>
        <v/>
      </c>
      <c r="I8" s="166" t="inlineStr">
        <is>
          <t>Testing window was too short</t>
        </is>
      </c>
      <c r="J8" s="166" t="inlineStr">
        <is>
          <t>Quality Lead</t>
        </is>
      </c>
      <c r="K8" s="167" t="inlineStr">
        <is>
          <t>Keep buffer for regression testing</t>
        </is>
      </c>
      <c r="L8" s="157" t="n"/>
      <c r="M8" s="157" t="n"/>
      <c r="N8" s="157" t="n"/>
    </row>
    <row r="9" ht="42" customHeight="1">
      <c r="A9" s="165" t="inlineStr">
        <is>
          <t>GOAL-005</t>
        </is>
      </c>
      <c r="B9" s="166" t="inlineStr">
        <is>
          <t>Key stakeholder satisfaction</t>
        </is>
      </c>
      <c r="C9" s="166" t="inlineStr">
        <is>
          <t>Customer and Collaboration</t>
        </is>
      </c>
      <c r="D9" s="266" t="n">
        <v>0.1</v>
      </c>
      <c r="E9" s="166" t="n">
        <v>4.5</v>
      </c>
      <c r="F9" s="166" t="n">
        <v>4.2</v>
      </c>
      <c r="G9" s="166" t="inlineStr">
        <is>
          <t>score</t>
        </is>
      </c>
      <c r="H9" s="266">
        <f>IFERROR(F9/E9,0)</f>
        <v/>
      </c>
      <c r="I9" s="166" t="inlineStr">
        <is>
          <t>Communication frequency was insufficient</t>
        </is>
      </c>
      <c r="J9" s="166" t="inlineStr">
        <is>
          <t>Customer Success</t>
        </is>
      </c>
      <c r="K9" s="167" t="inlineStr">
        <is>
          <t>A fixed weekly reporting rhythm worked well</t>
        </is>
      </c>
      <c r="L9" s="157" t="n"/>
      <c r="M9" s="157" t="n"/>
      <c r="N9" s="157" t="n"/>
    </row>
  </sheetData>
  <mergeCells count="2">
    <mergeCell ref="A1:K1"/>
    <mergeCell ref="A2:H2"/>
  </mergeCells>
  <conditionalFormatting sqref="H5:H24">
    <cfRule type="dataBar" priority="1">
      <dataBar>
        <cfvo type="min"/>
        <cfvo type="max"/>
        <color rgb="FF10B981"/>
      </dataBar>
    </cfRule>
  </conditionalFormatting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9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28" customWidth="1" min="3" max="3"/>
    <col width="14" customWidth="1" min="4" max="4"/>
    <col width="12" customWidth="1" min="5" max="5"/>
    <col width="10" customWidth="1" min="6" max="6"/>
    <col width="34" customWidth="1" min="7" max="7"/>
    <col width="34" customWidth="1" min="8" max="8"/>
    <col width="34" customWidth="1" min="9" max="9"/>
    <col width="16" customWidth="1" min="10" max="10"/>
    <col width="12" customWidth="1" min="11" max="11"/>
    <col width="14" customWidth="1" min="12" max="12"/>
  </cols>
  <sheetData>
    <row r="1" ht="28" customHeight="1">
      <c r="A1" s="172" t="inlineStr">
        <is>
          <t>Issue and Risk Register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57" t="n"/>
      <c r="N1" s="157" t="n"/>
    </row>
    <row r="2" ht="32" customHeight="1">
      <c r="A2" s="174" t="inlineStr">
        <is>
          <t>Record project issues, risks, root causes, impact, and prevention measures for cross-industry retrospectives.</t>
        </is>
      </c>
      <c r="B2" s="1" t="n"/>
      <c r="C2" s="1" t="n"/>
      <c r="D2" s="1" t="n"/>
      <c r="E2" s="1" t="n"/>
      <c r="F2" s="1" t="n"/>
      <c r="G2" s="1" t="n"/>
      <c r="H2" s="1" t="n"/>
      <c r="I2" s="157" t="n"/>
      <c r="J2" s="157" t="n"/>
      <c r="K2" s="157" t="n"/>
      <c r="L2" s="157" t="n"/>
      <c r="M2" s="157" t="n"/>
      <c r="N2" s="157" t="n"/>
    </row>
    <row r="3" ht="15" customHeight="1">
      <c r="A3" s="157" t="n"/>
      <c r="B3" s="157" t="n"/>
      <c r="C3" s="157" t="n"/>
      <c r="D3" s="157" t="n"/>
      <c r="E3" s="157" t="n"/>
      <c r="F3" s="157" t="n"/>
      <c r="G3" s="157" t="n"/>
      <c r="H3" s="157" t="n"/>
      <c r="I3" s="157" t="n"/>
      <c r="J3" s="157" t="n"/>
      <c r="K3" s="157" t="n"/>
      <c r="L3" s="157" t="n"/>
      <c r="M3" s="157" t="n"/>
      <c r="N3" s="157" t="n"/>
    </row>
    <row r="4" ht="26" customHeight="1">
      <c r="A4" s="240" t="inlineStr">
        <is>
          <t>ID</t>
        </is>
      </c>
      <c r="B4" s="240" t="inlineStr">
        <is>
          <t>Type</t>
        </is>
      </c>
      <c r="C4" s="240" t="inlineStr">
        <is>
          <t>Title</t>
        </is>
      </c>
      <c r="D4" s="240" t="inlineStr">
        <is>
          <t>Phase</t>
        </is>
      </c>
      <c r="E4" s="240" t="inlineStr">
        <is>
          <t>Impact</t>
        </is>
      </c>
      <c r="F4" s="240" t="inlineStr">
        <is>
          <t>Probability</t>
        </is>
      </c>
      <c r="G4" s="240" t="inlineStr">
        <is>
          <t>Impact Description</t>
        </is>
      </c>
      <c r="H4" s="240" t="inlineStr">
        <is>
          <t>Root Cause</t>
        </is>
      </c>
      <c r="I4" s="240" t="inlineStr">
        <is>
          <t>Response or Prevention</t>
        </is>
      </c>
      <c r="J4" s="240" t="inlineStr">
        <is>
          <t>Owner</t>
        </is>
      </c>
      <c r="K4" s="240" t="inlineStr">
        <is>
          <t>Status</t>
        </is>
      </c>
      <c r="L4" s="240" t="inlineStr">
        <is>
          <t>Due Date</t>
        </is>
      </c>
      <c r="M4" s="157" t="n"/>
      <c r="N4" s="157" t="n"/>
    </row>
    <row r="5" ht="42" customHeight="1">
      <c r="A5" s="162" t="inlineStr">
        <is>
          <t>ISSUE-001</t>
        </is>
      </c>
      <c r="B5" s="163" t="inlineStr">
        <is>
          <t>Scope Change</t>
        </is>
      </c>
      <c r="C5" s="163" t="inlineStr">
        <is>
          <t>Customer added an urgent reporting request</t>
        </is>
      </c>
      <c r="D5" s="163" t="inlineStr">
        <is>
          <t>Execution</t>
        </is>
      </c>
      <c r="E5" s="163" t="inlineStr">
        <is>
          <t>High</t>
        </is>
      </c>
      <c r="F5" s="163" t="inlineStr">
        <is>
          <t>Medium</t>
        </is>
      </c>
      <c r="G5" s="163" t="inlineStr">
        <is>
          <t>Added engineering and testing effort</t>
        </is>
      </c>
      <c r="H5" s="163" t="inlineStr">
        <is>
          <t>Scope freeze point was unclear</t>
        </is>
      </c>
      <c r="I5" s="163" t="inlineStr">
        <is>
          <t>Create a change request and impact assessment</t>
        </is>
      </c>
      <c r="J5" s="163" t="inlineStr">
        <is>
          <t>Project Manager</t>
        </is>
      </c>
      <c r="K5" s="163" t="inlineStr">
        <is>
          <t>In Progress</t>
        </is>
      </c>
      <c r="L5" s="268" t="n">
        <v>46152</v>
      </c>
      <c r="M5" s="157" t="n"/>
      <c r="N5" s="157" t="n"/>
    </row>
    <row r="6" ht="42" customHeight="1">
      <c r="A6" s="165" t="inlineStr">
        <is>
          <t>ISSUE-002</t>
        </is>
      </c>
      <c r="B6" s="166" t="inlineStr">
        <is>
          <t>Schedule Delay</t>
        </is>
      </c>
      <c r="C6" s="166" t="inlineStr">
        <is>
          <t>Integration testing started later than planned</t>
        </is>
      </c>
      <c r="D6" s="166" t="inlineStr">
        <is>
          <t>Execution</t>
        </is>
      </c>
      <c r="E6" s="166" t="inlineStr">
        <is>
          <t>Medium</t>
        </is>
      </c>
      <c r="F6" s="166" t="inlineStr">
        <is>
          <t>Medium</t>
        </is>
      </c>
      <c r="G6" s="166" t="inlineStr">
        <is>
          <t>Reduced testing time</t>
        </is>
      </c>
      <c r="H6" s="166" t="inlineStr">
        <is>
          <t>External dependency was not locked early</t>
        </is>
      </c>
      <c r="I6" s="166" t="inlineStr">
        <is>
          <t>Add key dependencies to milestone readiness checks</t>
        </is>
      </c>
      <c r="J6" s="166" t="inlineStr">
        <is>
          <t>Technical Lead</t>
        </is>
      </c>
      <c r="K6" s="166" t="inlineStr">
        <is>
          <t>Completed</t>
        </is>
      </c>
      <c r="L6" s="269" t="n">
        <v>46130</v>
      </c>
      <c r="M6" s="157" t="n"/>
      <c r="N6" s="157" t="n"/>
    </row>
    <row r="7" ht="42" customHeight="1">
      <c r="A7" s="165" t="inlineStr">
        <is>
          <t>ISSUE-003</t>
        </is>
      </c>
      <c r="B7" s="166" t="inlineStr">
        <is>
          <t>Communication</t>
        </is>
      </c>
      <c r="C7" s="166" t="inlineStr">
        <is>
          <t>Business acceptance criteria were inconsistent</t>
        </is>
      </c>
      <c r="D7" s="166" t="inlineStr">
        <is>
          <t>Acceptance</t>
        </is>
      </c>
      <c r="E7" s="166" t="inlineStr">
        <is>
          <t>Medium</t>
        </is>
      </c>
      <c r="F7" s="166" t="inlineStr">
        <is>
          <t>Low</t>
        </is>
      </c>
      <c r="G7" s="166" t="inlineStr">
        <is>
          <t>Increased rework and coordination effort</t>
        </is>
      </c>
      <c r="H7" s="166" t="inlineStr">
        <is>
          <t>Acceptance examples were insufficient</t>
        </is>
      </c>
      <c r="I7" s="166" t="inlineStr">
        <is>
          <t>Confirm acceptance cases during requirements</t>
        </is>
      </c>
      <c r="J7" s="166" t="inlineStr">
        <is>
          <t>Product Manager</t>
        </is>
      </c>
      <c r="K7" s="166" t="inlineStr">
        <is>
          <t>In Progress</t>
        </is>
      </c>
      <c r="L7" s="269" t="n">
        <v>46157</v>
      </c>
      <c r="M7" s="157" t="n"/>
      <c r="N7" s="157" t="n"/>
    </row>
    <row r="8" ht="42" customHeight="1">
      <c r="A8" s="165" t="inlineStr">
        <is>
          <t>ISSUE-004</t>
        </is>
      </c>
      <c r="B8" s="166" t="inlineStr">
        <is>
          <t>Quality Defect</t>
        </is>
      </c>
      <c r="C8" s="166" t="inlineStr">
        <is>
          <t>Permission vulnerability found before release</t>
        </is>
      </c>
      <c r="D8" s="166" t="inlineStr">
        <is>
          <t>Testing</t>
        </is>
      </c>
      <c r="E8" s="166" t="inlineStr">
        <is>
          <t>High</t>
        </is>
      </c>
      <c r="F8" s="166" t="inlineStr">
        <is>
          <t>Low</t>
        </is>
      </c>
      <c r="G8" s="166" t="inlineStr">
        <is>
          <t>Created release security risk</t>
        </is>
      </c>
      <c r="H8" s="166" t="inlineStr">
        <is>
          <t>Permission matrix was not reviewed separately</t>
        </is>
      </c>
      <c r="I8" s="166" t="inlineStr">
        <is>
          <t>Add permission review checklist and security testing</t>
        </is>
      </c>
      <c r="J8" s="166" t="inlineStr">
        <is>
          <t>Quality Lead</t>
        </is>
      </c>
      <c r="K8" s="166" t="inlineStr">
        <is>
          <t>Completed</t>
        </is>
      </c>
      <c r="L8" s="269" t="n">
        <v>46124</v>
      </c>
      <c r="M8" s="157" t="n"/>
      <c r="N8" s="157" t="n"/>
    </row>
    <row r="9" ht="42" customHeight="1">
      <c r="A9" s="165" t="inlineStr">
        <is>
          <t>ISSUE-005</t>
        </is>
      </c>
      <c r="B9" s="166" t="inlineStr">
        <is>
          <t>Resource Shortage</t>
        </is>
      </c>
      <c r="C9" s="166" t="inlineStr">
        <is>
          <t>Designer was reassigned temporarily</t>
        </is>
      </c>
      <c r="D9" s="166" t="inlineStr">
        <is>
          <t>Execution</t>
        </is>
      </c>
      <c r="E9" s="166" t="inlineStr">
        <is>
          <t>Medium</t>
        </is>
      </c>
      <c r="F9" s="166" t="inlineStr">
        <is>
          <t>Medium</t>
        </is>
      </c>
      <c r="G9" s="166" t="inlineStr">
        <is>
          <t>Interface review was delayed</t>
        </is>
      </c>
      <c r="H9" s="166" t="inlineStr">
        <is>
          <t>Resource conflicts had no early warning</t>
        </is>
      </c>
      <c r="I9" s="166" t="inlineStr">
        <is>
          <t>Include key resources in weekly capacity review</t>
        </is>
      </c>
      <c r="J9" s="166" t="inlineStr">
        <is>
          <t>Department Manager</t>
        </is>
      </c>
      <c r="K9" s="166" t="inlineStr">
        <is>
          <t>Not Started</t>
        </is>
      </c>
      <c r="L9" s="269" t="n">
        <v>46162</v>
      </c>
      <c r="M9" s="157" t="n"/>
      <c r="N9" s="157" t="n"/>
    </row>
  </sheetData>
  <mergeCells count="2">
    <mergeCell ref="A2:H2"/>
    <mergeCell ref="A1:L1"/>
  </mergeCells>
  <conditionalFormatting sqref="E5:E30">
    <cfRule type="containsText" priority="1" operator="containsText" dxfId="0" text="High">
      <formula>NOT(ISERROR(SEARCH("High",E5)))</formula>
    </cfRule>
  </conditionalFormatting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N9"/>
  <sheetViews>
    <sheetView workbookViewId="0">
      <selection activeCell="A1" sqref="A1"/>
    </sheetView>
  </sheetViews>
  <sheetFormatPr baseColWidth="8" defaultRowHeight="15"/>
  <cols>
    <col width="12" customWidth="1" min="1" max="1"/>
    <col width="16" customWidth="1" min="2" max="2"/>
    <col width="24" customWidth="1" min="3" max="3"/>
    <col width="28" customWidth="1" min="4" max="4"/>
    <col width="32" customWidth="1" min="5" max="5"/>
    <col width="36" customWidth="1" min="6" max="6"/>
    <col width="36" customWidth="1" min="7" max="7"/>
    <col width="12" customWidth="1" min="8" max="8"/>
    <col width="16" customWidth="1" min="9" max="9"/>
    <col width="20" customWidth="1" min="10" max="10"/>
  </cols>
  <sheetData>
    <row r="1" ht="28" customHeight="1">
      <c r="A1" s="172" t="inlineStr">
        <is>
          <t>Lessons Learned Library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57" t="n"/>
      <c r="L1" s="157" t="n"/>
      <c r="M1" s="157" t="n"/>
      <c r="N1" s="157" t="n"/>
    </row>
    <row r="2" ht="32" customHeight="1">
      <c r="A2" s="174" t="inlineStr">
        <is>
          <t>Convert retrospective conclusions into reusable lessons for future initiation, planning, execution, acceptance, and operations.</t>
        </is>
      </c>
      <c r="B2" s="1" t="n"/>
      <c r="C2" s="1" t="n"/>
      <c r="D2" s="1" t="n"/>
      <c r="E2" s="1" t="n"/>
      <c r="F2" s="1" t="n"/>
      <c r="G2" s="1" t="n"/>
      <c r="H2" s="1" t="n"/>
      <c r="I2" s="157" t="n"/>
      <c r="J2" s="157" t="n"/>
      <c r="K2" s="157" t="n"/>
      <c r="L2" s="157" t="n"/>
      <c r="M2" s="157" t="n"/>
      <c r="N2" s="157" t="n"/>
    </row>
    <row r="3" ht="15" customHeight="1">
      <c r="A3" s="157" t="n"/>
      <c r="B3" s="157" t="n"/>
      <c r="C3" s="157" t="n"/>
      <c r="D3" s="157" t="n"/>
      <c r="E3" s="157" t="n"/>
      <c r="F3" s="157" t="n"/>
      <c r="G3" s="157" t="n"/>
      <c r="H3" s="157" t="n"/>
      <c r="I3" s="157" t="n"/>
      <c r="J3" s="157" t="n"/>
      <c r="K3" s="157" t="n"/>
      <c r="L3" s="157" t="n"/>
      <c r="M3" s="157" t="n"/>
      <c r="N3" s="157" t="n"/>
    </row>
    <row r="4" ht="26" customHeight="1">
      <c r="A4" s="248" t="inlineStr">
        <is>
          <t>ID</t>
        </is>
      </c>
      <c r="B4" s="248" t="inlineStr">
        <is>
          <t>Category</t>
        </is>
      </c>
      <c r="C4" s="248" t="inlineStr">
        <is>
          <t>Topic</t>
        </is>
      </c>
      <c r="D4" s="248" t="inlineStr">
        <is>
          <t>Use Case</t>
        </is>
      </c>
      <c r="E4" s="248" t="inlineStr">
        <is>
          <t>Evidence</t>
        </is>
      </c>
      <c r="F4" s="248" t="inlineStr">
        <is>
          <t>Lesson</t>
        </is>
      </c>
      <c r="G4" s="248" t="inlineStr">
        <is>
          <t>Recommended Practice</t>
        </is>
      </c>
      <c r="H4" s="248" t="inlineStr">
        <is>
          <t>Reusability</t>
        </is>
      </c>
      <c r="I4" s="248" t="inlineStr">
        <is>
          <t>Responsible Team</t>
        </is>
      </c>
      <c r="J4" s="248" t="inlineStr">
        <is>
          <t>Add to Standard Process</t>
        </is>
      </c>
      <c r="K4" s="157" t="n"/>
      <c r="L4" s="157" t="n"/>
      <c r="M4" s="157" t="n"/>
      <c r="N4" s="157" t="n"/>
    </row>
    <row r="5" ht="42" customHeight="1">
      <c r="A5" s="162" t="inlineStr">
        <is>
          <t>LESSON-001</t>
        </is>
      </c>
      <c r="B5" s="163" t="inlineStr">
        <is>
          <t>Worked Well</t>
        </is>
      </c>
      <c r="C5" s="163" t="inlineStr">
        <is>
          <t>Milestone acceptance checklist</t>
        </is>
      </c>
      <c r="D5" s="163" t="inlineStr">
        <is>
          <t>Customer delivery and software projects</t>
        </is>
      </c>
      <c r="E5" s="163" t="inlineStr">
        <is>
          <t>Acceptance passed on the first attempt</t>
        </is>
      </c>
      <c r="F5" s="163" t="inlineStr">
        <is>
          <t>Confirming acceptance examples early reduced disputes</t>
        </is>
      </c>
      <c r="G5" s="163" t="inlineStr">
        <is>
          <t>Define the acceptance checklist during requirements review</t>
        </is>
      </c>
      <c r="H5" s="163" t="inlineStr">
        <is>
          <t>High</t>
        </is>
      </c>
      <c r="I5" s="163" t="inlineStr">
        <is>
          <t>Project Management Office</t>
        </is>
      </c>
      <c r="J5" s="164" t="inlineStr">
        <is>
          <t>Yes</t>
        </is>
      </c>
      <c r="K5" s="157" t="n"/>
      <c r="L5" s="157" t="n"/>
      <c r="M5" s="157" t="n"/>
      <c r="N5" s="157" t="n"/>
    </row>
    <row r="6" ht="42" customHeight="1">
      <c r="A6" s="165" t="inlineStr">
        <is>
          <t>LESSON-002</t>
        </is>
      </c>
      <c r="B6" s="166" t="inlineStr">
        <is>
          <t>Needs Improvement</t>
        </is>
      </c>
      <c r="C6" s="166" t="inlineStr">
        <is>
          <t>Scope-freeze process</t>
        </is>
      </c>
      <c r="D6" s="166" t="inlineStr">
        <is>
          <t>Cross-functional projects</t>
        </is>
      </c>
      <c r="E6" s="166" t="inlineStr">
        <is>
          <t>Multiple scope changes</t>
        </is>
      </c>
      <c r="F6" s="166" t="inlineStr">
        <is>
          <t>Cost and schedule impact assessment was missing</t>
        </is>
      </c>
      <c r="G6" s="166" t="inlineStr">
        <is>
          <t>Create change review and customer confirmation flow</t>
        </is>
      </c>
      <c r="H6" s="166" t="inlineStr">
        <is>
          <t>High</t>
        </is>
      </c>
      <c r="I6" s="166" t="inlineStr">
        <is>
          <t>Product and Project Management Office</t>
        </is>
      </c>
      <c r="J6" s="167" t="inlineStr">
        <is>
          <t>Yes</t>
        </is>
      </c>
      <c r="K6" s="157" t="n"/>
      <c r="L6" s="157" t="n"/>
      <c r="M6" s="157" t="n"/>
      <c r="N6" s="157" t="n"/>
    </row>
    <row r="7" ht="42" customHeight="1">
      <c r="A7" s="165" t="inlineStr">
        <is>
          <t>LESSON-003</t>
        </is>
      </c>
      <c r="B7" s="166" t="inlineStr">
        <is>
          <t>Worked Well</t>
        </is>
      </c>
      <c r="C7" s="166" t="inlineStr">
        <is>
          <t>Visual weekly report</t>
        </is>
      </c>
      <c r="D7" s="166" t="inlineStr">
        <is>
          <t>Projects with many stakeholders</t>
        </is>
      </c>
      <c r="E7" s="166" t="inlineStr">
        <is>
          <t>Customer satisfaction was high</t>
        </is>
      </c>
      <c r="F7" s="166" t="inlineStr">
        <is>
          <t>A transparent weekly rhythm reduced misunderstanding</t>
        </is>
      </c>
      <c r="G7" s="166" t="inlineStr">
        <is>
          <t>Publish weekly risk, progress, and decision lists</t>
        </is>
      </c>
      <c r="H7" s="166" t="inlineStr">
        <is>
          <t>Medium</t>
        </is>
      </c>
      <c r="I7" s="166" t="inlineStr">
        <is>
          <t>Project Manager</t>
        </is>
      </c>
      <c r="J7" s="167" t="inlineStr">
        <is>
          <t>Yes</t>
        </is>
      </c>
      <c r="K7" s="157" t="n"/>
      <c r="L7" s="157" t="n"/>
      <c r="M7" s="157" t="n"/>
      <c r="N7" s="157" t="n"/>
    </row>
    <row r="8" ht="42" customHeight="1">
      <c r="A8" s="165" t="inlineStr">
        <is>
          <t>LESSON-004</t>
        </is>
      </c>
      <c r="B8" s="166" t="inlineStr">
        <is>
          <t>Needs Improvement</t>
        </is>
      </c>
      <c r="C8" s="166" t="inlineStr">
        <is>
          <t>Insufficient test buffer</t>
        </is>
      </c>
      <c r="D8" s="166" t="inlineStr">
        <is>
          <t>Release projects</t>
        </is>
      </c>
      <c r="E8" s="166" t="inlineStr">
        <is>
          <t>Regression testing time was compressed</t>
        </is>
      </c>
      <c r="F8" s="166" t="inlineStr">
        <is>
          <t>The plan did not reserve enough defect-fix buffer</t>
        </is>
      </c>
      <c r="G8" s="166" t="inlineStr">
        <is>
          <t>Keep testing buffer on the critical path</t>
        </is>
      </c>
      <c r="H8" s="166" t="inlineStr">
        <is>
          <t>High</t>
        </is>
      </c>
      <c r="I8" s="166" t="inlineStr">
        <is>
          <t>Quality and Engineering</t>
        </is>
      </c>
      <c r="J8" s="167" t="inlineStr">
        <is>
          <t>Yes</t>
        </is>
      </c>
      <c r="K8" s="157" t="n"/>
      <c r="L8" s="157" t="n"/>
      <c r="M8" s="157" t="n"/>
      <c r="N8" s="157" t="n"/>
    </row>
    <row r="9" ht="42" customHeight="1">
      <c r="A9" s="165" t="inlineStr">
        <is>
          <t>LESSON-005</t>
        </is>
      </c>
      <c r="B9" s="166" t="inlineStr">
        <is>
          <t>Hypothesis to Validate</t>
        </is>
      </c>
      <c r="C9" s="166" t="inlineStr">
        <is>
          <t>Early vendor lock-in window</t>
        </is>
      </c>
      <c r="D9" s="166" t="inlineStr">
        <is>
          <t>Projects with external dependencies</t>
        </is>
      </c>
      <c r="E9" s="166" t="inlineStr">
        <is>
          <t>Integration testing was delayed</t>
        </is>
      </c>
      <c r="F9" s="166" t="inlineStr">
        <is>
          <t>External resource availability affects the critical path</t>
        </is>
      </c>
      <c r="G9" s="166" t="inlineStr">
        <is>
          <t>Include procurement and vendors in milestone planning</t>
        </is>
      </c>
      <c r="H9" s="166" t="inlineStr">
        <is>
          <t>Medium</t>
        </is>
      </c>
      <c r="I9" s="166" t="inlineStr">
        <is>
          <t>Procurement and Technology</t>
        </is>
      </c>
      <c r="J9" s="167" t="inlineStr">
        <is>
          <t>No</t>
        </is>
      </c>
      <c r="K9" s="157" t="n"/>
      <c r="L9" s="157" t="n"/>
      <c r="M9" s="157" t="n"/>
      <c r="N9" s="157" t="n"/>
    </row>
  </sheetData>
  <mergeCells count="2">
    <mergeCell ref="A1:J1"/>
    <mergeCell ref="A2:H2"/>
  </mergeCell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9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6" customWidth="1" min="3" max="3"/>
    <col width="30" customWidth="1" min="4" max="4"/>
    <col width="36" customWidth="1" min="5" max="5"/>
    <col width="16" customWidth="1" min="6" max="6"/>
    <col width="12" customWidth="1" min="7" max="7"/>
    <col width="12" customWidth="1" min="8" max="8"/>
    <col width="14" customWidth="1" min="9" max="9"/>
    <col width="14" customWidth="1" min="10" max="10"/>
    <col width="36" customWidth="1" min="11" max="11"/>
  </cols>
  <sheetData>
    <row r="1" ht="28" customHeight="1">
      <c r="A1" s="172" t="inlineStr">
        <is>
          <t>Improvement Action Plan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57" t="n"/>
      <c r="M1" s="157" t="n"/>
      <c r="N1" s="157" t="n"/>
    </row>
    <row r="2" ht="32" customHeight="1">
      <c r="A2" s="174" t="inlineStr">
        <is>
          <t>Turn retrospective findings into specific actions and track owners, priority, status, due dates, and verification method.</t>
        </is>
      </c>
      <c r="B2" s="1" t="n"/>
      <c r="C2" s="1" t="n"/>
      <c r="D2" s="1" t="n"/>
      <c r="E2" s="1" t="n"/>
      <c r="F2" s="1" t="n"/>
      <c r="G2" s="1" t="n"/>
      <c r="H2" s="1" t="n"/>
      <c r="I2" s="157" t="n"/>
      <c r="J2" s="157" t="n"/>
      <c r="K2" s="157" t="n"/>
      <c r="L2" s="157" t="n"/>
      <c r="M2" s="157" t="n"/>
      <c r="N2" s="157" t="n"/>
    </row>
    <row r="3" ht="15" customHeight="1">
      <c r="A3" s="157" t="n"/>
      <c r="B3" s="157" t="n"/>
      <c r="C3" s="157" t="n"/>
      <c r="D3" s="157" t="n"/>
      <c r="E3" s="157" t="n"/>
      <c r="F3" s="157" t="n"/>
      <c r="G3" s="157" t="n"/>
      <c r="H3" s="157" t="n"/>
      <c r="I3" s="157" t="n"/>
      <c r="J3" s="157" t="n"/>
      <c r="K3" s="157" t="n"/>
      <c r="L3" s="157" t="n"/>
      <c r="M3" s="157" t="n"/>
      <c r="N3" s="157" t="n"/>
    </row>
    <row r="4" ht="26" customHeight="1">
      <c r="A4" s="250" t="inlineStr">
        <is>
          <t>Action ID</t>
        </is>
      </c>
      <c r="B4" s="250" t="inlineStr">
        <is>
          <t>Source ID</t>
        </is>
      </c>
      <c r="C4" s="250" t="inlineStr">
        <is>
          <t>Action Category</t>
        </is>
      </c>
      <c r="D4" s="250" t="inlineStr">
        <is>
          <t>Improvement Item</t>
        </is>
      </c>
      <c r="E4" s="250" t="inlineStr">
        <is>
          <t>Specific Action</t>
        </is>
      </c>
      <c r="F4" s="250" t="inlineStr">
        <is>
          <t>Owner</t>
        </is>
      </c>
      <c r="G4" s="250" t="inlineStr">
        <is>
          <t>Priority</t>
        </is>
      </c>
      <c r="H4" s="250" t="inlineStr">
        <is>
          <t>Status</t>
        </is>
      </c>
      <c r="I4" s="250" t="inlineStr">
        <is>
          <t>Start Date</t>
        </is>
      </c>
      <c r="J4" s="250" t="inlineStr">
        <is>
          <t>Due Date</t>
        </is>
      </c>
      <c r="K4" s="250" t="inlineStr">
        <is>
          <t>Verification or Completion Standard</t>
        </is>
      </c>
      <c r="L4" s="157" t="n"/>
      <c r="M4" s="157" t="n"/>
      <c r="N4" s="157" t="n"/>
    </row>
    <row r="5" ht="42" customHeight="1">
      <c r="A5" s="162" t="inlineStr">
        <is>
          <t>ACTION-001</t>
        </is>
      </c>
      <c r="B5" s="163" t="inlineStr">
        <is>
          <t>ISSUE-001</t>
        </is>
      </c>
      <c r="C5" s="163" t="inlineStr">
        <is>
          <t>Process Improvement</t>
        </is>
      </c>
      <c r="D5" s="163" t="inlineStr">
        <is>
          <t>Create a scope-change review process</t>
        </is>
      </c>
      <c r="E5" s="163" t="inlineStr">
        <is>
          <t>Add a change request form and confirm cost, schedule, and risk before approval</t>
        </is>
      </c>
      <c r="F5" s="163" t="inlineStr">
        <is>
          <t>Project Manager</t>
        </is>
      </c>
      <c r="G5" s="163" t="inlineStr">
        <is>
          <t>High</t>
        </is>
      </c>
      <c r="H5" s="163" t="inlineStr">
        <is>
          <t>In Progress</t>
        </is>
      </c>
      <c r="I5" s="261" t="n">
        <v>46142</v>
      </c>
      <c r="J5" s="261" t="n">
        <v>46152</v>
      </c>
      <c r="K5" s="164" t="inlineStr">
        <is>
          <t>Every new requirement has a review record</t>
        </is>
      </c>
      <c r="L5" s="157" t="n"/>
      <c r="M5" s="157" t="n"/>
      <c r="N5" s="157" t="n"/>
    </row>
    <row r="6" ht="42" customHeight="1">
      <c r="A6" s="165" t="inlineStr">
        <is>
          <t>ACTION-002</t>
        </is>
      </c>
      <c r="B6" s="166" t="inlineStr">
        <is>
          <t>LESSON-004</t>
        </is>
      </c>
      <c r="C6" s="166" t="inlineStr">
        <is>
          <t>Quality Control</t>
        </is>
      </c>
      <c r="D6" s="166" t="inlineStr">
        <is>
          <t>Reserve regression testing buffer</t>
        </is>
      </c>
      <c r="E6" s="166" t="inlineStr">
        <is>
          <t>Add at least 10% test buffer to the project plan template</t>
        </is>
      </c>
      <c r="F6" s="166" t="inlineStr">
        <is>
          <t>Quality Lead</t>
        </is>
      </c>
      <c r="G6" s="166" t="inlineStr">
        <is>
          <t>High</t>
        </is>
      </c>
      <c r="H6" s="166" t="inlineStr">
        <is>
          <t>Not Started</t>
        </is>
      </c>
      <c r="I6" s="262" t="n">
        <v>46143</v>
      </c>
      <c r="J6" s="262" t="n">
        <v>46162</v>
      </c>
      <c r="K6" s="167" t="inlineStr">
        <is>
          <t>New project plans include a test-buffer line</t>
        </is>
      </c>
      <c r="L6" s="157" t="n"/>
      <c r="M6" s="157" t="n"/>
      <c r="N6" s="157" t="n"/>
    </row>
    <row r="7" ht="42" customHeight="1">
      <c r="A7" s="165" t="inlineStr">
        <is>
          <t>ACTION-003</t>
        </is>
      </c>
      <c r="B7" s="166" t="inlineStr">
        <is>
          <t>ISSUE-003</t>
        </is>
      </c>
      <c r="C7" s="166" t="inlineStr">
        <is>
          <t>Customer Communication</t>
        </is>
      </c>
      <c r="D7" s="166" t="inlineStr">
        <is>
          <t>Unify acceptance criteria</t>
        </is>
      </c>
      <c r="E7" s="166" t="inlineStr">
        <is>
          <t>Create an acceptance example library and sign-off during requirements</t>
        </is>
      </c>
      <c r="F7" s="166" t="inlineStr">
        <is>
          <t>Product Manager</t>
        </is>
      </c>
      <c r="G7" s="166" t="inlineStr">
        <is>
          <t>Medium</t>
        </is>
      </c>
      <c r="H7" s="166" t="inlineStr">
        <is>
          <t>In Progress</t>
        </is>
      </c>
      <c r="I7" s="262" t="n">
        <v>46142</v>
      </c>
      <c r="J7" s="262" t="n">
        <v>46157</v>
      </c>
      <c r="K7" s="167" t="inlineStr">
        <is>
          <t>Acceptance cases map one-to-one with requirements</t>
        </is>
      </c>
      <c r="L7" s="157" t="n"/>
      <c r="M7" s="157" t="n"/>
      <c r="N7" s="157" t="n"/>
    </row>
    <row r="8" ht="42" customHeight="1">
      <c r="A8" s="165" t="inlineStr">
        <is>
          <t>ACTION-004</t>
        </is>
      </c>
      <c r="B8" s="166" t="inlineStr">
        <is>
          <t>LESSON-003</t>
        </is>
      </c>
      <c r="C8" s="166" t="inlineStr">
        <is>
          <t>Knowledge Capture</t>
        </is>
      </c>
      <c r="D8" s="166" t="inlineStr">
        <is>
          <t>Standardize project weekly reports</t>
        </is>
      </c>
      <c r="E8" s="166" t="inlineStr">
        <is>
          <t>Design a weekly report template for progress, risks, decisions, and next-week plan</t>
        </is>
      </c>
      <c r="F8" s="166" t="inlineStr">
        <is>
          <t>Project Management Office</t>
        </is>
      </c>
      <c r="G8" s="166" t="inlineStr">
        <is>
          <t>Medium</t>
        </is>
      </c>
      <c r="H8" s="166" t="inlineStr">
        <is>
          <t>Completed</t>
        </is>
      </c>
      <c r="I8" s="262" t="n">
        <v>46137</v>
      </c>
      <c r="J8" s="262" t="n">
        <v>46147</v>
      </c>
      <c r="K8" s="167" t="inlineStr">
        <is>
          <t>Template is published and used by new projects</t>
        </is>
      </c>
      <c r="L8" s="157" t="n"/>
      <c r="M8" s="157" t="n"/>
      <c r="N8" s="157" t="n"/>
    </row>
    <row r="9" ht="42" customHeight="1">
      <c r="A9" s="165" t="inlineStr">
        <is>
          <t>ACTION-005</t>
        </is>
      </c>
      <c r="B9" s="166" t="inlineStr">
        <is>
          <t>ISSUE-005</t>
        </is>
      </c>
      <c r="C9" s="166" t="inlineStr">
        <is>
          <t>Resource Allocation</t>
        </is>
      </c>
      <c r="D9" s="166" t="inlineStr">
        <is>
          <t>Create key resource capacity review</t>
        </is>
      </c>
      <c r="E9" s="166" t="inlineStr">
        <is>
          <t>Check design, engineering, and testing resource conflicts every week</t>
        </is>
      </c>
      <c r="F9" s="166" t="inlineStr">
        <is>
          <t>Department Manager</t>
        </is>
      </c>
      <c r="G9" s="166" t="inlineStr">
        <is>
          <t>Medium</t>
        </is>
      </c>
      <c r="H9" s="166" t="inlineStr">
        <is>
          <t>Not Started</t>
        </is>
      </c>
      <c r="I9" s="262" t="n">
        <v>46145</v>
      </c>
      <c r="J9" s="262" t="n">
        <v>46162</v>
      </c>
      <c r="K9" s="167" t="inlineStr">
        <is>
          <t>Weekly meeting includes fixed resource-risk review</t>
        </is>
      </c>
      <c r="L9" s="157" t="n"/>
      <c r="M9" s="157" t="n"/>
      <c r="N9" s="157" t="n"/>
    </row>
  </sheetData>
  <mergeCells count="2">
    <mergeCell ref="A1:K1"/>
    <mergeCell ref="A2:H2"/>
  </mergeCells>
  <conditionalFormatting sqref="H5:H35">
    <cfRule type="containsText" priority="1" operator="containsText" dxfId="1" text="Completed">
      <formula>NOT(ISERROR(SEARCH("Completed",H5)))</formula>
    </cfRule>
    <cfRule type="containsText" priority="2" operator="containsText" dxfId="0" text="ItemDelayed">
      <formula>NOT(ISERROR(SEARCH("ItemDelayed",H5)))</formula>
    </cfRule>
  </conditionalFormatting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N6"/>
  <sheetViews>
    <sheetView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28" customWidth="1" min="3" max="3"/>
    <col width="14" customWidth="1" min="4" max="4"/>
    <col width="26" customWidth="1" min="5" max="5"/>
    <col width="28" customWidth="1" min="6" max="6"/>
    <col width="36" customWidth="1" min="7" max="7"/>
    <col width="32" customWidth="1" min="8" max="8"/>
    <col width="32" customWidth="1" min="9" max="9"/>
    <col width="14" customWidth="1" min="10" max="10"/>
  </cols>
  <sheetData>
    <row r="1" ht="28" customHeight="1">
      <c r="A1" s="172" t="inlineStr">
        <is>
          <t>Retrospective Meeting Notes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57" t="n"/>
      <c r="L1" s="157" t="n"/>
      <c r="M1" s="157" t="n"/>
      <c r="N1" s="157" t="n"/>
    </row>
    <row r="2" ht="32" customHeight="1">
      <c r="A2" s="174" t="inlineStr">
        <is>
          <t>Record the meeting flow, key discussion, decisions, and follow-up tasks for project closure and organizational learning.</t>
        </is>
      </c>
      <c r="B2" s="1" t="n"/>
      <c r="C2" s="1" t="n"/>
      <c r="D2" s="1" t="n"/>
      <c r="E2" s="1" t="n"/>
      <c r="F2" s="1" t="n"/>
      <c r="G2" s="1" t="n"/>
      <c r="H2" s="1" t="n"/>
      <c r="I2" s="157" t="n"/>
      <c r="J2" s="157" t="n"/>
      <c r="K2" s="157" t="n"/>
      <c r="L2" s="157" t="n"/>
      <c r="M2" s="157" t="n"/>
      <c r="N2" s="157" t="n"/>
    </row>
    <row r="3" ht="15" customHeight="1">
      <c r="A3" s="157" t="n"/>
      <c r="B3" s="157" t="n"/>
      <c r="C3" s="157" t="n"/>
      <c r="D3" s="157" t="n"/>
      <c r="E3" s="157" t="n"/>
      <c r="F3" s="157" t="n"/>
      <c r="G3" s="157" t="n"/>
      <c r="H3" s="157" t="n"/>
      <c r="I3" s="157" t="n"/>
      <c r="J3" s="157" t="n"/>
      <c r="K3" s="157" t="n"/>
      <c r="L3" s="157" t="n"/>
      <c r="M3" s="157" t="n"/>
      <c r="N3" s="157" t="n"/>
    </row>
    <row r="4" ht="26" customHeight="1">
      <c r="A4" s="254" t="inlineStr">
        <is>
          <t>Meeting ID</t>
        </is>
      </c>
      <c r="B4" s="254" t="inlineStr">
        <is>
          <t>Date</t>
        </is>
      </c>
      <c r="C4" s="254" t="inlineStr">
        <is>
          <t>Meeting Topic</t>
        </is>
      </c>
      <c r="D4" s="254" t="inlineStr">
        <is>
          <t>Facilitator</t>
        </is>
      </c>
      <c r="E4" s="254" t="inlineStr">
        <is>
          <t>Participants or Teams</t>
        </is>
      </c>
      <c r="F4" s="254" t="inlineStr">
        <is>
          <t>Agenda</t>
        </is>
      </c>
      <c r="G4" s="254" t="inlineStr">
        <is>
          <t>Key Discussion</t>
        </is>
      </c>
      <c r="H4" s="254" t="inlineStr">
        <is>
          <t>Decision</t>
        </is>
      </c>
      <c r="I4" s="254" t="inlineStr">
        <is>
          <t>Follow-up Task</t>
        </is>
      </c>
      <c r="J4" s="254" t="inlineStr">
        <is>
          <t>Note Taker</t>
        </is>
      </c>
      <c r="K4" s="157" t="n"/>
      <c r="L4" s="157" t="n"/>
      <c r="M4" s="157" t="n"/>
      <c r="N4" s="157" t="n"/>
    </row>
    <row r="5" ht="42" customHeight="1">
      <c r="A5" s="162" t="inlineStr">
        <is>
          <t>MEETING-001</t>
        </is>
      </c>
      <c r="B5" s="261" t="n">
        <v>46141</v>
      </c>
      <c r="C5" s="163" t="inlineStr">
        <is>
          <t>Project retrospective meeting</t>
        </is>
      </c>
      <c r="D5" s="163" t="inlineStr">
        <is>
          <t>Emily Carter</t>
        </is>
      </c>
      <c r="E5" s="163" t="inlineStr">
        <is>
          <t>Product, Engineering, Quality, Customer Support</t>
        </is>
      </c>
      <c r="F5" s="163" t="inlineStr">
        <is>
          <t>Goal achievement and variance</t>
        </is>
      </c>
      <c r="G5" s="163" t="inlineStr">
        <is>
          <t>Cost variance mainly came from scope changes</t>
        </is>
      </c>
      <c r="H5" s="163" t="inlineStr">
        <is>
          <t>Create a change review process</t>
        </is>
      </c>
      <c r="I5" s="163" t="inlineStr">
        <is>
          <t>Project Management Office drafts the template</t>
        </is>
      </c>
      <c r="J5" s="164" t="inlineStr">
        <is>
          <t>Michael Lee</t>
        </is>
      </c>
      <c r="K5" s="157" t="n"/>
      <c r="L5" s="157" t="n"/>
      <c r="M5" s="157" t="n"/>
      <c r="N5" s="157" t="n"/>
    </row>
    <row r="6" ht="42" customHeight="1">
      <c r="A6" s="165" t="inlineStr">
        <is>
          <t>MEETING-002</t>
        </is>
      </c>
      <c r="B6" s="262" t="n">
        <v>46148</v>
      </c>
      <c r="C6" s="166" t="inlineStr">
        <is>
          <t>Improvement action review</t>
        </is>
      </c>
      <c r="D6" s="166" t="inlineStr">
        <is>
          <t>Emily Carter</t>
        </is>
      </c>
      <c r="E6" s="166" t="inlineStr">
        <is>
          <t>Project Management Office, Engineering, Quality</t>
        </is>
      </c>
      <c r="F6" s="166" t="inlineStr">
        <is>
          <t>Action item progress</t>
        </is>
      </c>
      <c r="G6" s="166" t="inlineStr">
        <is>
          <t>Test buffer template should become part of planning standards</t>
        </is>
      </c>
      <c r="H6" s="166" t="inlineStr">
        <is>
          <t>Update the plan template</t>
        </is>
      </c>
      <c r="I6" s="166" t="inlineStr">
        <is>
          <t>Quality team provides standard fields</t>
        </is>
      </c>
      <c r="J6" s="167" t="inlineStr">
        <is>
          <t>Michael Lee</t>
        </is>
      </c>
      <c r="K6" s="157" t="n"/>
      <c r="L6" s="157" t="n"/>
      <c r="M6" s="157" t="n"/>
      <c r="N6" s="157" t="n"/>
    </row>
  </sheetData>
  <mergeCells count="2">
    <mergeCell ref="A1:J1"/>
    <mergeCell ref="A2:H2"/>
  </mergeCell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N13"/>
  <sheetViews>
    <sheetView workbookViewId="0">
      <selection activeCell="A1" sqref="A1"/>
    </sheetView>
  </sheetViews>
  <sheetFormatPr baseColWidth="8" defaultRowHeight="15"/>
  <cols>
    <col width="16" customWidth="1" min="1" max="1"/>
    <col width="16.86000061035156" customWidth="1" min="2" max="2"/>
    <col width="16" customWidth="1" min="3" max="3"/>
    <col width="16.86000061035156" customWidth="1" min="4" max="4"/>
    <col width="16" customWidth="1" min="5" max="5"/>
    <col width="16.86000061035156" customWidth="1" min="6" max="6"/>
    <col width="18" customWidth="1" min="7" max="7"/>
    <col width="16.86000061035156" customWidth="1" min="8" max="8"/>
    <col width="18" customWidth="1" min="9" max="9"/>
    <col width="18" customWidth="1" min="11" max="11"/>
    <col width="18" customWidth="1" min="13" max="13"/>
  </cols>
  <sheetData>
    <row r="1" ht="28" customHeight="1">
      <c r="A1" s="172" t="inlineStr">
        <is>
          <t>Reference Data / Dropdown Options</t>
        </is>
      </c>
      <c r="B1" s="1" t="n"/>
      <c r="C1" s="1" t="n"/>
      <c r="D1" s="1" t="n"/>
      <c r="E1" s="1" t="n"/>
      <c r="F1" s="1" t="n"/>
      <c r="G1" s="1" t="n"/>
      <c r="H1" s="1" t="n"/>
      <c r="I1" s="157" t="n"/>
      <c r="J1" s="157" t="n"/>
      <c r="K1" s="157" t="n"/>
      <c r="L1" s="157" t="n"/>
      <c r="M1" s="157" t="n"/>
      <c r="N1" s="157" t="n"/>
    </row>
    <row r="2" ht="32" customHeight="1">
      <c r="A2" s="157" t="n"/>
      <c r="B2" s="157" t="n"/>
      <c r="C2" s="157" t="n"/>
      <c r="D2" s="157" t="n"/>
      <c r="E2" s="157" t="n"/>
      <c r="F2" s="157" t="n"/>
      <c r="G2" s="157" t="n"/>
      <c r="H2" s="157" t="n"/>
      <c r="I2" s="157" t="n"/>
      <c r="J2" s="157" t="n"/>
      <c r="K2" s="157" t="n"/>
      <c r="L2" s="157" t="n"/>
      <c r="M2" s="157" t="n"/>
      <c r="N2" s="157" t="n"/>
    </row>
    <row r="3" ht="15" customHeight="1">
      <c r="A3" s="256" t="inlineStr">
        <is>
          <t>Status</t>
        </is>
      </c>
      <c r="B3" s="157" t="n"/>
      <c r="C3" s="256" t="inlineStr">
        <is>
          <t>Priority</t>
        </is>
      </c>
      <c r="D3" s="157" t="n"/>
      <c r="E3" s="256" t="inlineStr">
        <is>
          <t>Impact Level</t>
        </is>
      </c>
      <c r="F3" s="157" t="n"/>
      <c r="G3" s="256" t="inlineStr">
        <is>
          <t>Project Type</t>
        </is>
      </c>
      <c r="H3" s="157" t="n"/>
      <c r="I3" s="256" t="inlineStr">
        <is>
          <t>Issue Type</t>
        </is>
      </c>
      <c r="J3" s="157" t="n"/>
      <c r="K3" s="256" t="inlineStr">
        <is>
          <t>Review Category</t>
        </is>
      </c>
      <c r="L3" s="157" t="n"/>
      <c r="M3" s="256" t="inlineStr">
        <is>
          <t>Action Category</t>
        </is>
      </c>
      <c r="N3" s="157" t="n"/>
    </row>
    <row r="4" ht="26" customHeight="1">
      <c r="A4" s="157" t="inlineStr">
        <is>
          <t>Not Started</t>
        </is>
      </c>
      <c r="B4" s="157" t="n"/>
      <c r="C4" s="157" t="inlineStr">
        <is>
          <t>High</t>
        </is>
      </c>
      <c r="D4" s="157" t="n"/>
      <c r="E4" s="157" t="inlineStr">
        <is>
          <t>High</t>
        </is>
      </c>
      <c r="F4" s="157" t="n"/>
      <c r="G4" s="157" t="inlineStr">
        <is>
          <t>Software Development</t>
        </is>
      </c>
      <c r="H4" s="157" t="n"/>
      <c r="I4" s="157" t="inlineStr">
        <is>
          <t>Scope Change</t>
        </is>
      </c>
      <c r="J4" s="157" t="n"/>
      <c r="K4" s="157" t="inlineStr">
        <is>
          <t>Worked Well</t>
        </is>
      </c>
      <c r="L4" s="157" t="n"/>
      <c r="M4" s="157" t="inlineStr">
        <is>
          <t>Process Improvement</t>
        </is>
      </c>
      <c r="N4" s="157" t="n"/>
    </row>
    <row r="5" ht="42" customHeight="1">
      <c r="A5" s="157" t="inlineStr">
        <is>
          <t>In Progress</t>
        </is>
      </c>
      <c r="B5" s="157" t="n"/>
      <c r="C5" s="157" t="inlineStr">
        <is>
          <t>Medium</t>
        </is>
      </c>
      <c r="D5" s="157" t="n"/>
      <c r="E5" s="157" t="inlineStr">
        <is>
          <t>Medium</t>
        </is>
      </c>
      <c r="F5" s="157" t="n"/>
      <c r="G5" s="157" t="inlineStr">
        <is>
          <t>Marketing Campaign</t>
        </is>
      </c>
      <c r="H5" s="157" t="n"/>
      <c r="I5" s="157" t="inlineStr">
        <is>
          <t>Schedule Delay</t>
        </is>
      </c>
      <c r="J5" s="157" t="n"/>
      <c r="K5" s="157" t="inlineStr">
        <is>
          <t>Needs Improvement</t>
        </is>
      </c>
      <c r="L5" s="157" t="n"/>
      <c r="M5" s="157" t="inlineStr">
        <is>
          <t>Tool Improvement</t>
        </is>
      </c>
      <c r="N5" s="157" t="n"/>
    </row>
    <row r="6" ht="42" customHeight="1">
      <c r="A6" s="157" t="inlineStr">
        <is>
          <t>Completed</t>
        </is>
      </c>
      <c r="B6" s="157" t="n"/>
      <c r="C6" s="157" t="inlineStr">
        <is>
          <t>Low</t>
        </is>
      </c>
      <c r="D6" s="157" t="n"/>
      <c r="E6" s="157" t="inlineStr">
        <is>
          <t>Low</t>
        </is>
      </c>
      <c r="F6" s="157" t="n"/>
      <c r="G6" s="157" t="inlineStr">
        <is>
          <t>Implementation</t>
        </is>
      </c>
      <c r="H6" s="157" t="n"/>
      <c r="I6" s="157" t="inlineStr">
        <is>
          <t>Cost Overrun</t>
        </is>
      </c>
      <c r="J6" s="157" t="n"/>
      <c r="K6" s="157" t="inlineStr">
        <is>
          <t>Hypothesis to Validate</t>
        </is>
      </c>
      <c r="L6" s="157" t="n"/>
      <c r="M6" s="157" t="inlineStr">
        <is>
          <t>Training</t>
        </is>
      </c>
      <c r="N6" s="157" t="n"/>
    </row>
    <row r="7" ht="42" customHeight="1">
      <c r="A7" s="157" t="inlineStr">
        <is>
          <t>Delayed</t>
        </is>
      </c>
      <c r="B7" s="157" t="n"/>
      <c r="C7" s="157" t="n"/>
      <c r="D7" s="157" t="n"/>
      <c r="E7" s="157" t="n"/>
      <c r="F7" s="157" t="n"/>
      <c r="G7" s="157" t="inlineStr">
        <is>
          <t>Operational Improvement</t>
        </is>
      </c>
      <c r="H7" s="157" t="n"/>
      <c r="I7" s="157" t="inlineStr">
        <is>
          <t>Quality Defect</t>
        </is>
      </c>
      <c r="J7" s="157" t="n"/>
      <c r="K7" s="157" t="inlineStr">
        <is>
          <t>Reusable Practice</t>
        </is>
      </c>
      <c r="L7" s="157" t="n"/>
      <c r="M7" s="157" t="inlineStr">
        <is>
          <t>Risk Prevention</t>
        </is>
      </c>
      <c r="N7" s="157" t="n"/>
    </row>
    <row r="8" ht="42" customHeight="1">
      <c r="A8" s="157" t="inlineStr">
        <is>
          <t>Canceled</t>
        </is>
      </c>
      <c r="B8" s="157" t="n"/>
      <c r="C8" s="157" t="n"/>
      <c r="D8" s="157" t="n"/>
      <c r="E8" s="157" t="n"/>
      <c r="F8" s="157" t="n"/>
      <c r="G8" s="157" t="inlineStr">
        <is>
          <t>Client Delivery</t>
        </is>
      </c>
      <c r="H8" s="157" t="n"/>
      <c r="I8" s="157" t="inlineStr">
        <is>
          <t>Communication</t>
        </is>
      </c>
      <c r="J8" s="157" t="n"/>
      <c r="K8" s="157" t="n"/>
      <c r="L8" s="157" t="n"/>
      <c r="M8" s="157" t="inlineStr">
        <is>
          <t>Customer Communication</t>
        </is>
      </c>
      <c r="N8" s="157" t="n"/>
    </row>
    <row r="9" ht="42" customHeight="1">
      <c r="A9" s="157" t="n"/>
      <c r="B9" s="157" t="n"/>
      <c r="C9" s="157" t="n"/>
      <c r="D9" s="157" t="n"/>
      <c r="E9" s="157" t="n"/>
      <c r="F9" s="157" t="n"/>
      <c r="G9" s="157" t="inlineStr">
        <is>
          <t>Internal Management</t>
        </is>
      </c>
      <c r="H9" s="157" t="n"/>
      <c r="I9" s="157" t="inlineStr">
        <is>
          <t>Resource Shortage</t>
        </is>
      </c>
      <c r="J9" s="157" t="n"/>
      <c r="K9" s="157" t="n"/>
      <c r="L9" s="157" t="n"/>
      <c r="M9" s="157" t="inlineStr">
        <is>
          <t>Quality Control</t>
        </is>
      </c>
      <c r="N9" s="157" t="n"/>
    </row>
    <row r="10" ht="42" customHeight="1">
      <c r="A10" s="157" t="n"/>
      <c r="B10" s="157" t="n"/>
      <c r="C10" s="157" t="n"/>
      <c r="D10" s="157" t="n"/>
      <c r="E10" s="157" t="n"/>
      <c r="F10" s="157" t="n"/>
      <c r="G10" s="157" t="inlineStr">
        <is>
          <t>Research and Development</t>
        </is>
      </c>
      <c r="H10" s="157" t="n"/>
      <c r="I10" s="157" t="inlineStr">
        <is>
          <t>Vendor Issue</t>
        </is>
      </c>
      <c r="J10" s="157" t="n"/>
      <c r="K10" s="157" t="n"/>
      <c r="L10" s="157" t="n"/>
      <c r="M10" s="157" t="inlineStr">
        <is>
          <t>Resource Allocation</t>
        </is>
      </c>
      <c r="N10" s="157" t="n"/>
    </row>
    <row r="11" ht="42" customHeight="1">
      <c r="A11" s="157" t="n"/>
      <c r="B11" s="157" t="n"/>
      <c r="C11" s="157" t="n"/>
      <c r="D11" s="157" t="n"/>
      <c r="E11" s="157" t="n"/>
      <c r="F11" s="157" t="n"/>
      <c r="G11" s="157" t="n"/>
      <c r="H11" s="157" t="n"/>
      <c r="I11" s="157" t="inlineStr">
        <is>
          <t>Customer Request</t>
        </is>
      </c>
      <c r="J11" s="157" t="n"/>
      <c r="K11" s="157" t="n"/>
      <c r="L11" s="157" t="n"/>
      <c r="M11" s="157" t="inlineStr">
        <is>
          <t>Knowledge Capture</t>
        </is>
      </c>
      <c r="N11" s="157" t="n"/>
    </row>
    <row r="12" ht="42" customHeight="1">
      <c r="A12" s="157" t="n"/>
      <c r="B12" s="157" t="n"/>
      <c r="C12" s="157" t="n"/>
      <c r="D12" s="157" t="n"/>
      <c r="E12" s="157" t="n"/>
      <c r="F12" s="157" t="n"/>
      <c r="G12" s="157" t="n"/>
      <c r="H12" s="157" t="n"/>
      <c r="I12" s="157" t="inlineStr">
        <is>
          <t>Technical Risk</t>
        </is>
      </c>
      <c r="J12" s="157" t="n"/>
      <c r="K12" s="157" t="n"/>
      <c r="L12" s="157" t="n"/>
      <c r="M12" s="157" t="n"/>
      <c r="N12" s="157" t="n"/>
    </row>
    <row r="13" ht="42" customHeight="1">
      <c r="A13" s="157" t="n"/>
      <c r="B13" s="157" t="n"/>
      <c r="C13" s="157" t="n"/>
      <c r="D13" s="157" t="n"/>
      <c r="E13" s="157" t="n"/>
      <c r="F13" s="157" t="n"/>
      <c r="G13" s="157" t="n"/>
      <c r="H13" s="157" t="n"/>
      <c r="I13" s="157" t="inlineStr">
        <is>
          <t>Process Issue</t>
        </is>
      </c>
      <c r="J13" s="157" t="n"/>
      <c r="K13" s="157" t="n"/>
      <c r="L13" s="157" t="n"/>
      <c r="M13" s="157" t="n"/>
      <c r="N13" s="157" t="n"/>
    </row>
  </sheetData>
  <mergeCells count="1">
    <mergeCell ref="A1:H1"/>
  </mergeCells>
  <pageMargins left="0.7" right="0.7" top="0.75" bottom="0.75" header="0.3" footer="0.3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Finite Field</dc:creator>
  <dc:title xmlns:dc="http://purl.org/dc/elements/1.1/">Retrospective Report Template</dc:title>
  <dc:description xmlns:dc="http://purl.org/dc/elements/1.1/">A retrospective report template for organizing project goals, issues, risks, lessons learned, and improvement actions.</dc:description>
  <dcterms:created xmlns:dcterms="http://purl.org/dc/terms/" xmlns:xsi="http://www.w3.org/2001/XMLSchema-instance" xsi:type="dcterms:W3CDTF">2026-04-30T11:40:04Z</dcterms:created>
  <dcterms:modified xmlns:dcterms="http://purl.org/dc/terms/" xmlns:xsi="http://www.w3.org/2001/XMLSchema-instance" xsi:type="dcterms:W3CDTF">2026-04-30T11:43:57Z</dcterms:modified>
  <cp:lastModifiedBy>Finite Field</cp:lastModifiedBy>
</cp:coreProperties>
</file>