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2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drawings/charts/chart2.xml" ContentType="application/vnd.openxmlformats-officedocument.drawingml.chart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worksheets/sheet4.xml" ContentType="application/vnd.openxmlformats-officedocument.spreadsheetml.worksheet+xml"/>
  <Override PartName="/xl/tables/table10.xml" ContentType="application/vnd.openxmlformats-officedocument.spreadsheetml.table+xml"/>
  <Override PartName="/xl/worksheets/sheet5.xml" ContentType="application/vnd.openxmlformats-officedocument.spreadsheetml.worksheet+xml"/>
  <Override PartName="/xl/tables/table11.xml" ContentType="application/vnd.openxmlformats-officedocument.spreadsheetml.table+xml"/>
  <Override PartName="/xl/worksheets/sheet6.xml" ContentType="application/vnd.openxmlformats-officedocument.spreadsheetml.worksheet+xml"/>
  <Override PartName="/xl/tables/table12.xml" ContentType="application/vnd.openxmlformats-officedocument.spreadsheetml.table+xml"/>
  <Override PartName="/xl/worksheets/sheet7.xml" ContentType="application/vnd.openxmlformats-officedocument.spreadsheetml.worksheet+xml"/>
  <Override PartName="/xl/tables/table13.xml" ContentType="application/vnd.openxmlformats-officedocument.spreadsheetml.table+xml"/>
  <Override PartName="/xl/worksheets/sheet8.xml" ContentType="application/vnd.openxmlformats-officedocument.spreadsheetml.worksheet+xml"/>
  <Override PartName="/xl/tables/table14.xml" ContentType="application/vnd.openxmlformats-officedocument.spreadsheetml.table+xml"/>
  <Override PartName="/xl/worksheets/sheet9.xml" ContentType="application/vnd.openxmlformats-officedocument.spreadsheetml.worksheet+xml"/>
  <Override PartName="/xl/tables/table15.xml" ContentType="application/vnd.openxmlformats-officedocument.spreadsheetml.table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429b1dfadf1c48ff" Target="xl/workbook.xml" Type="http://schemas.openxmlformats.org/officeDocument/2006/relationships/officeDocument"></Relationship></Relationships>
</file>

<file path=xl/workbook.xml><?xml version="1.0" encoding="utf-8"?>
<workbook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bookViews>
    <workbookView/>
  </bookViews>
  <sheets>
    <sheet name="Resumen de producción" sheetId="1" r:id="Rc5ea699b75ac4470"/>
    <sheet name="Maestro de producción" sheetId="2" r:id="R0dfdb42ac2914239"/>
    <sheet name="Hoja mensual de procesos" sheetId="3" r:id="Rd48f984ee2a34dfc"/>
    <sheet name="Hoja semanal de procesos" sheetId="4" r:id="Rff595482a1464e6b"/>
    <sheet name="Registro de calidad y rendimien" sheetId="5" r:id="Raea32e0a30a64b4d"/>
    <sheet name="Gestión de incidencias" sheetId="6" r:id="R5b8bb8297c394820"/>
    <sheet name="Resumen del panel" sheetId="7" r:id="R1b8fd9cd8b484be2"/>
    <sheet name="Entrega de Materiales" sheetId="8" r:id="Rd9b9224805754ae6"/>
    <sheet name="Rastreador de Incidencias" sheetId="9" r:id="R407409dff7234327"/>
  </sheets>
</workbook>
</file>

<file path=xl/sharedStrings.xml><?xml version="1.0" encoding="utf-8"?>
<sst xmlns="http://schemas.openxmlformats.org/spreadsheetml/2006/main" count="723" uniqueCount="421">
  <si>
    <t>http://localhost:2020/zh/excel-templates/manufacturing/production-shift-log/</t>
  </si>
  <si>
    <t>https://finitefield.org/zh/excel-templates/manufacturing/production-shift-log/</t>
  </si>
  <si>
    <t>SHIFT-20260418-A01</t>
  </si>
  <si>
    <t>WO-240418-01</t>
  </si>
  <si>
    <t>BA-418-A</t>
  </si>
  <si>
    <t>SHIFT-20260418-B01</t>
  </si>
  <si>
    <t>SHIFT-20260419-C01</t>
  </si>
  <si>
    <t>BA-419-C</t>
  </si>
  <si>
    <t>SHIFT-20260419-A02</t>
  </si>
  <si>
    <t>WO-240419-04</t>
  </si>
  <si>
    <t>BB-419-A</t>
  </si>
  <si>
    <t>SHIFT-20260419-B02</t>
  </si>
  <si>
    <t>BB-419-B</t>
  </si>
  <si>
    <t>SHIFT-20260420-A01</t>
  </si>
  <si>
    <t>WO-240420-02</t>
  </si>
  <si>
    <t>PK-420-A</t>
  </si>
  <si>
    <t>RM-101</t>
  </si>
  <si>
    <t>SUP-A / LOT418</t>
  </si>
  <si>
    <t>RM-220</t>
  </si>
  <si>
    <t>SUP-B / LOT419</t>
  </si>
  <si>
    <t>LB-401</t>
  </si>
  <si>
    <t>PRINT-420</t>
  </si>
  <si>
    <t>PQ-001</t>
  </si>
  <si>
    <t>PQ-002</t>
  </si>
  <si>
    <t>PQ-003</t>
  </si>
  <si>
    <t/>
  </si>
  <si>
    <t>Paso</t>
  </si>
  <si>
    <t>Ubicación de muestra de Tokio 1-2-3</t>
  </si>
  <si>
    <t>Hoja</t>
  </si>
  <si>
    <t>Taro Yamada</t>
  </si>
  <si>
    <t>Maestro de producción</t>
  </si>
  <si>
    <t>En curso</t>
  </si>
  <si>
    <t>Hoja semanal de procesos</t>
  </si>
  <si>
    <t>Completado</t>
  </si>
  <si>
    <t>Registro de calidad y rendimien</t>
  </si>
  <si>
    <t>RegisterGestión de incidencias</t>
  </si>
  <si>
    <t>Gestión de incidencias</t>
  </si>
  <si>
    <t>Registrar calidad y seguridad</t>
  </si>
  <si>
    <t>Resumen del panel</t>
  </si>
  <si>
    <t>Cómo usarlo
1. Introduce la fecha y el nombre del producto en el resumen de producción
2. Actualiza las celdas azules en el maestro de producción
3. Las hojas mensual y semanal se actualizan automáticamente</t>
  </si>
  <si>
    <t>Seguimiento de cierre de incidencias</t>
  </si>
  <si>
    <t>Revisar métricas</t>
  </si>
  <si>
    <t>Hoja mensual de procesos</t>
  </si>
  <si>
    <t>Celda de control</t>
  </si>
  <si>
    <t>Ajustes de fecha base y mes base</t>
  </si>
  <si>
    <t>Escenarios Cubiertos</t>
  </si>
  <si>
    <t>Vínculo / reflejo automático</t>
  </si>
  <si>
    <t>Notas / retraso</t>
  </si>
  <si>
    <t>Elementos que requieren gestión de retrasos o revisión</t>
  </si>
  <si>
    <t>Resultados de Producción / Panel de Control</t>
  </si>
  <si>
    <t>Hoja semanal de procesos、Registro de calidad y rendimien、Hoja mensual de procesos</t>
  </si>
  <si>
    <t>Este libro mantiene órdenes de trabajo, pasos de proceso, comprobaciones de calidad y tiempos de envío en un solo lugar.
Puedes sobrescribir las filas de muestra y añadir más filas según sea necesario, luego copiar las fórmulas hacia abajo.</t>
  </si>
  <si>
    <t>Gestión de incidencias、Hoja semanal de procesos</t>
  </si>
  <si>
    <t>Seguimiento de Incidencias / Cronología</t>
  </si>
  <si>
    <t>Resumen de producción</t>
  </si>
  <si>
    <t>Hora de Inicio</t>
  </si>
  <si>
    <t>End time</t>
  </si>
  <si>
    <t>Horas Estándar (h)</t>
  </si>
  <si>
    <t>Línea / área</t>
  </si>
  <si>
    <t>Planta / Taller</t>
  </si>
  <si>
    <t>Responsable</t>
  </si>
  <si>
    <t>Unidad por defecto</t>
  </si>
  <si>
    <t>Responsable Común</t>
  </si>
  <si>
    <t>Personal</t>
  </si>
  <si>
    <t>Línea 2</t>
  </si>
  <si>
    <t>Rachel Adams</t>
  </si>
  <si>
    <t>Turno C</t>
  </si>
  <si>
    <t>Turno de día</t>
  </si>
  <si>
    <t>Operación de un solo turno</t>
  </si>
  <si>
    <t>Línea de embalaje</t>
  </si>
  <si>
    <t>Equipo de Mantenimiento</t>
  </si>
  <si>
    <t>Morgan Blake</t>
  </si>
  <si>
    <t>Turno largo nocturno</t>
  </si>
  <si>
    <t>Línea mixta / compartida</t>
  </si>
  <si>
    <t>Línea Flexible</t>
  </si>
  <si>
    <t>Jordan Lee</t>
  </si>
  <si>
    <t>Turno temporal</t>
  </si>
  <si>
    <t>Horario temporal</t>
  </si>
  <si>
    <t>Línea Subcontratada</t>
  </si>
  <si>
    <t>Retrabajado parcialmente</t>
  </si>
  <si>
    <t>Alex Reed</t>
  </si>
  <si>
    <t>Categoría de Parada</t>
  </si>
  <si>
    <t>Categoría de Causa Raíz</t>
  </si>
  <si>
    <t>Estado de Seguridad</t>
  </si>
  <si>
    <t>Estado del traspaso</t>
  </si>
  <si>
    <t>Prioridad</t>
  </si>
  <si>
    <t>Falla de Equipo</t>
  </si>
  <si>
    <t>Normal</t>
  </si>
  <si>
    <t>Media</t>
  </si>
  <si>
    <t>Observación</t>
  </si>
  <si>
    <t>Casi accidente</t>
  </si>
  <si>
    <t>Entregado</t>
  </si>
  <si>
    <t>No iniciado</t>
  </si>
  <si>
    <t>En Progreso</t>
  </si>
  <si>
    <t>Faltante</t>
  </si>
  <si>
    <t>MaterialFaltante</t>
  </si>
  <si>
    <t>Excepción</t>
  </si>
  <si>
    <t>Incidente menor</t>
  </si>
  <si>
    <t>Necesita seguimiento</t>
  </si>
  <si>
    <t>Pendiente de inspección</t>
  </si>
  <si>
    <t>Incidencia de calidad</t>
  </si>
  <si>
    <t>Verificado</t>
  </si>
  <si>
    <t>Requiere revisión</t>
  </si>
  <si>
    <t>Cerrado</t>
  </si>
  <si>
    <t>Urgente</t>
  </si>
  <si>
    <t>aislar</t>
  </si>
  <si>
    <t>En espera</t>
  </si>
  <si>
    <t>Cambio</t>
  </si>
  <si>
    <t>personal insuficiente</t>
  </si>
  <si>
    <t>Proveedor</t>
  </si>
  <si>
    <t>Sistema/TI</t>
  </si>
  <si>
    <t>Otro</t>
  </si>
  <si>
    <t>Hoja mensual de producción 2026/4</t>
  </si>
  <si>
    <t>Base</t>
  </si>
  <si>
    <t>Turnos Registrados</t>
  </si>
  <si>
    <t>Producción real</t>
  </si>
  <si>
    <t>Conteo aprobado</t>
  </si>
  <si>
    <t>Conteo de defectos</t>
  </si>
  <si>
    <t>Disponibilidad Promedio</t>
  </si>
  <si>
    <t>Tanaka Parts</t>
  </si>
  <si>
    <t>Incidente de seguridad</t>
  </si>
  <si>
    <t>Confirmación de finalización</t>
  </si>
  <si>
    <t>Estado</t>
  </si>
  <si>
    <t>Cantidad vencida</t>
  </si>
  <si>
    <t>Hoja semanal de procesos 2026/4/13</t>
  </si>
  <si>
    <t>El personal diario planificado se agrega automáticamente</t>
  </si>
  <si>
    <t>Equipo</t>
  </si>
  <si>
    <t>N.º de orden de trabajo</t>
  </si>
  <si>
    <t>N.º de lote</t>
  </si>
  <si>
    <t>Inicio Real</t>
  </si>
  <si>
    <t>Fin Real</t>
  </si>
  <si>
    <t>Horas Reales (h)</t>
  </si>
  <si>
    <t>Dotación</t>
  </si>
  <si>
    <t>Cantidad de Retrabajo</t>
  </si>
  <si>
    <t>Cantidad de Desecho</t>
  </si>
  <si>
    <t>Disponibilidad</t>
  </si>
  <si>
    <t>Enlace de archivo adjunto o foto</t>
  </si>
  <si>
    <t>Aprobado Por</t>
  </si>
  <si>
    <t>Hora de Actualización</t>
  </si>
  <si>
    <t>Sam Carter</t>
  </si>
  <si>
    <t>Planta Sur / Taller de Ensamblaje</t>
  </si>
  <si>
    <t>Mark Wilson</t>
  </si>
  <si>
    <t>Planta Norte / Taller de Empaque</t>
  </si>
  <si>
    <t>El lote de etiquetas de empaque ha sido verificado.</t>
  </si>
  <si>
    <t>Registro de calidad y rendimiento</t>
  </si>
  <si>
    <t>Registro de producción e inspección</t>
  </si>
  <si>
    <t>Empresa relacionada</t>
  </si>
  <si>
    <t>Ubicación</t>
  </si>
  <si>
    <t>Código/Razón del Evento</t>
  </si>
  <si>
    <t>Registrador</t>
  </si>
  <si>
    <t>Variación dimensional del material entrante</t>
  </si>
  <si>
    <t>Registro de Eventos de Parada</t>
  </si>
  <si>
    <t>Equipo / estación</t>
  </si>
  <si>
    <t>Duración (min)</t>
  </si>
  <si>
    <t>Descripción de la Incidencia</t>
  </si>
  <si>
    <t>Acción Temporal</t>
  </si>
  <si>
    <t>Prensa No. 2</t>
  </si>
  <si>
    <t>Vibración alta en prensa, rebabas incrementadas en la salida</t>
  </si>
  <si>
    <t>Operar a velocidad reducida y solicitar revisión de mantenimiento</t>
  </si>
  <si>
    <t>Revisar en el Siguiente Turno</t>
  </si>
  <si>
    <t>Área de Preparación de Empaque</t>
  </si>
  <si>
    <t>Colocación temporal de materiales en pasillo de montacargas</t>
  </si>
  <si>
    <t>Observación de seguridad enviada</t>
  </si>
  <si>
    <t>Estación de Recepción</t>
  </si>
  <si>
    <t>Esperando 8D del Proveedor</t>
  </si>
  <si>
    <t>Etiquetadora</t>
  </si>
  <si>
    <t>Registro de Calidad y Seguridad</t>
  </si>
  <si>
    <t>Producto/Lote</t>
  </si>
  <si>
    <t>Tipo de inspección</t>
  </si>
  <si>
    <t>Punto/Proceso de Inspección</t>
  </si>
  <si>
    <t>conteo de muestras</t>
  </si>
  <si>
    <t>Cantidad de Defectos</t>
  </si>
  <si>
    <t>Tasa de defectos</t>
  </si>
  <si>
    <t>Categoría de defecto</t>
  </si>
  <si>
    <t>Severity</t>
  </si>
  <si>
    <t>Disposición</t>
  </si>
  <si>
    <t>Fecha de Finalización</t>
  </si>
  <si>
    <t>Tipo de Evento de Seguridad</t>
  </si>
  <si>
    <t>Nivel de Seguridad</t>
  </si>
  <si>
    <t>Acción de Seguridad</t>
  </si>
  <si>
    <t>Inspección de patrulla</t>
  </si>
  <si>
    <t>Apariencia</t>
  </si>
  <si>
    <t>Observación de Seguridad</t>
  </si>
  <si>
    <t>Se limpió el pasillo y se colocó señalización temporal</t>
  </si>
  <si>
    <t>Dimensión Material Entrante</t>
  </si>
  <si>
    <t>Dimensión</t>
  </si>
  <si>
    <t>Poner en cuarentena el lote y usar material alternativo</t>
  </si>
  <si>
    <t>Primera pieza</t>
  </si>
  <si>
    <t>Etiqueta/Lote</t>
  </si>
  <si>
    <t>Etiqueta</t>
  </si>
  <si>
    <t>Aprobado</t>
  </si>
  <si>
    <t>Registro de Entrega de Material</t>
  </si>
  <si>
    <t>Categoría de Material/Recurso</t>
  </si>
  <si>
    <t>Código de material</t>
  </si>
  <si>
    <t>Nombre/Descripción</t>
  </si>
  <si>
    <t>Lote/Proveedor</t>
  </si>
  <si>
    <t>Cantidad inicial</t>
  </si>
  <si>
    <t>Ventas en marketplaceConteo</t>
  </si>
  <si>
    <t>Cantidad Consumida</t>
  </si>
  <si>
    <t>Cantidad Final</t>
  </si>
  <si>
    <t>Unidad</t>
  </si>
  <si>
    <t>Estado de Finalización</t>
  </si>
  <si>
    <t>Materia prima</t>
  </si>
  <si>
    <t>Bobina de chapa de acero</t>
  </si>
  <si>
    <t>Los 5 rollos restantes están todos etiquetados</t>
  </si>
  <si>
    <t>Continuar usando el mismo lote</t>
  </si>
  <si>
    <t>Material entrante</t>
  </si>
  <si>
    <t>Etiqueta de Lote</t>
  </si>
  <si>
    <t>Diseño de etiqueta verificado</t>
  </si>
  <si>
    <t>Seguimiento y Cierre de Incidencias</t>
  </si>
  <si>
    <t>ID de Registro Relacionado</t>
  </si>
  <si>
    <t>Fecha de Registro</t>
  </si>
  <si>
    <t>Origen</t>
  </si>
  <si>
    <t>Alcance del impacto</t>
  </si>
  <si>
    <t>Descripción de Causa Raíz</t>
  </si>
  <si>
    <t>Contramedida Permanente</t>
  </si>
  <si>
    <t>Fecha de Vencimiento</t>
  </si>
  <si>
    <t>Fecha de Cierre</t>
  </si>
  <si>
    <t>Conclusión de la revisión</t>
  </si>
  <si>
    <t>Afecta rebabas superficiales y tiempo de ciclo</t>
  </si>
  <si>
    <t>Operar a velocidad reducida, inspeccionar después del turno</t>
  </si>
  <si>
    <t>Se reemplazaron piezas consumibles y se actualizó la frecuencia de verificación</t>
  </si>
  <si>
    <t>Seguridad</t>
  </si>
  <si>
    <t>Materiales colocados en pasillo de montacargas</t>
  </si>
  <si>
    <t>Riesgo de tráfico presente</t>
  </si>
  <si>
    <t>Esta plantilla de propósito general expande el flujo de trabajo de la página para el traspaso de turno, resultados de producción, verificaciones de tiempo de inactividad y manejo de incidencias en múltiples escenarios de planta.</t>
  </si>
  <si>
    <t>Completar registro de turno principal</t>
  </si>
  <si>
    <t>Añadir producción por hora</t>
  </si>
  <si>
    <t>Registrar fallos de equipo, cambios, escasez de material, problemas de calidad y escasez de personal.</t>
  </si>
  <si>
    <t>Artículos de Entrega de Material</t>
  </si>
  <si>
    <t>Entrega de Material</t>
  </si>
  <si>
    <t>Entregar productos en proceso (WIP), materias primas, repuestos, lotes anómalos, acciones para el siguiente turno y responsables.</t>
  </si>
  <si>
    <t>Rastreador de incidencias</t>
  </si>
  <si>
    <t>Convertir incidencias entre turnos en elementos rastreables, monitorizando prioridad, causa raíz, acciones, estado de vencimiento y cierre.</t>
  </si>
  <si>
    <t>Resumir el rendimiento y el riesgo clave por fecha.</t>
  </si>
  <si>
    <t>Turnos múltiples, turnos nocturnos, rendimiento del turno y seguimiento de responsables</t>
  </si>
  <si>
    <t>Entrega entre turnos, acciones para el siguiente turno y artículos incompletos</t>
  </si>
  <si>
    <t>Planificado vs. Real, Producción por hora, Rendimiento, Disponibilidad, Tasa de consecución</t>
  </si>
  <si>
    <t>Fallo de equipo, Cambio, Escasez de material, Problema de calidad, Tiempo de inactividad planificado</t>
  </si>
  <si>
    <t>Eventos de tiempo de inactividad, Calidad y Seguridad, Rastreador de incidencias</t>
  </si>
  <si>
    <t>Responsable, Acción correctiva, Fecha de vencimiento, Revisión de cierre</t>
  </si>
  <si>
    <t>Página de origen (Local)</t>
  </si>
  <si>
    <t>Página de origen (URL pública)</t>
  </si>
  <si>
    <t>Turno</t>
  </si>
  <si>
    <t>Descripción</t>
  </si>
  <si>
    <t>Producto / Modelo</t>
  </si>
  <si>
    <t>Takt Estándar / Hora</t>
  </si>
  <si>
    <t>Notas</t>
  </si>
  <si>
    <t>Equipo / Rol</t>
  </si>
  <si>
    <t>N.º</t>
  </si>
  <si>
    <t>Fin planificado</t>
  </si>
  <si>
    <t>Inicio del registro de calidad y rendimiento</t>
  </si>
  <si>
    <t>Tasa de avance</t>
  </si>
  <si>
    <t>John Miller</t>
  </si>
  <si>
    <t>Turno B</t>
  </si>
  <si>
    <t>Ejemplo Turno de Tarde</t>
  </si>
  <si>
    <t>Taller de Empaque</t>
  </si>
  <si>
    <t>Esperando entrada</t>
  </si>
  <si>
    <t>ProductoB</t>
  </si>
  <si>
    <t>Preparación previa a la producción</t>
  </si>
  <si>
    <t>Ejemplo Turno de Noche</t>
  </si>
  <si>
    <t>Línea 3</t>
  </si>
  <si>
    <t>Taller de Prensas</t>
  </si>
  <si>
    <t>Producto Semielaborado C</t>
  </si>
  <si>
    <t>Incluye retiro de desperdicios</t>
  </si>
  <si>
    <t>David Wilson</t>
  </si>
  <si>
    <t>EmbalajeD</t>
  </si>
  <si>
    <t>Turno de noche</t>
  </si>
  <si>
    <t>Prototipo / Muestra</t>
  </si>
  <si>
    <t>Requiere inspección de piezas</t>
  </si>
  <si>
    <t>Subcontratado / Proveedor</t>
  </si>
  <si>
    <t>Categoría de Tiempo de Inactividad</t>
  </si>
  <si>
    <t>Preparación de prueba</t>
  </si>
  <si>
    <t>Estado Calidad</t>
  </si>
  <si>
    <t>Alta</t>
  </si>
  <si>
    <t>Estado del Incidente</t>
  </si>
  <si>
    <t>Estado del Material</t>
  </si>
  <si>
    <t>Fallo de Equipo</t>
  </si>
  <si>
    <t>Comprobación de primera pieza</t>
  </si>
  <si>
    <t>Mano de obra</t>
  </si>
  <si>
    <t>Sin evento</t>
  </si>
  <si>
    <t>No entregado</t>
  </si>
  <si>
    <t>Baja</t>
  </si>
  <si>
    <t>Accesorios y Herramientas</t>
  </si>
  <si>
    <t>Ensamblaje de piezas</t>
  </si>
  <si>
    <t>Máquina</t>
  </si>
  <si>
    <t>Comprobación eléctrica</t>
  </si>
  <si>
    <t>Material</t>
  </si>
  <si>
    <t>Esperando validación</t>
  </si>
  <si>
    <t>Preparación de embalaje</t>
  </si>
  <si>
    <t>Método</t>
  </si>
  <si>
    <t>Revisión de tiempo de inactividad</t>
  </si>
  <si>
    <t>Se requiere escalada</t>
  </si>
  <si>
    <t>Tiempo de Inactividad Planificado</t>
  </si>
  <si>
    <t>unidades</t>
  </si>
  <si>
    <t>Parada de línea</t>
  </si>
  <si>
    <t>Uso excesivo</t>
  </si>
  <si>
    <t>prueba</t>
  </si>
  <si>
    <t>Se requiere reabastecimiento</t>
  </si>
  <si>
    <t>Energía/Servicios Públicos</t>
  </si>
  <si>
    <t>No determinado</t>
  </si>
  <si>
    <t>Fecha de Inicio del Filtro</t>
  </si>
  <si>
    <t>Fecha de Fin del Filtro</t>
  </si>
  <si>
    <t>Resumen Por Fecha</t>
  </si>
  <si>
    <t>Producción Planificada</t>
  </si>
  <si>
    <t>Tasa de Cumplimiento</t>
  </si>
  <si>
    <t>Equipo de fabricación</t>
  </si>
  <si>
    <t>Minutos de Inactividad</t>
  </si>
  <si>
    <t>Revisión Pendiente Turno</t>
  </si>
  <si>
    <t>Resumen Por Turno</t>
  </si>
  <si>
    <t>Calidad</t>
  </si>
  <si>
    <t>Turno A</t>
  </si>
  <si>
    <t>Turno Diurno/Turno Nocturno/Otro</t>
  </si>
  <si>
    <t>Resumen de Categorías de Inactividad</t>
  </si>
  <si>
    <t>Resumen de Estado de Incidencias</t>
  </si>
  <si>
    <t>Categoría de Inactividad</t>
  </si>
  <si>
    <t>Cantidad de Incidencias</t>
  </si>
  <si>
    <t>En Espera de Validación</t>
  </si>
  <si>
    <t>Inactividad Planificada</t>
  </si>
  <si>
    <t>Cambio de Herramienta</t>
  </si>
  <si>
    <t>ID del Registro</t>
  </si>
  <si>
    <t>Fecha</t>
  </si>
  <si>
    <t>Línea</t>
  </si>
  <si>
    <t>Entregado por</t>
  </si>
  <si>
    <t>Producto/Modelo</t>
  </si>
  <si>
    <t>Inicio Planificado</t>
  </si>
  <si>
    <t>Fin Planificado</t>
  </si>
  <si>
    <t>Rendimiento</t>
  </si>
  <si>
    <t>Estado de Calidad</t>
  </si>
  <si>
    <t>Estado del Turno</t>
  </si>
  <si>
    <t>Incidencias Clave y Notas</t>
  </si>
  <si>
    <t>Estado de Aprobación</t>
  </si>
  <si>
    <t>Inicio planificado</t>
  </si>
  <si>
    <t>Fin del registro de calidad y rendimiento</t>
  </si>
  <si>
    <t>La prensa n.º 2 presenta alta vibración; se volverá a revisar en el próximo turno.</t>
  </si>
  <si>
    <t>Pendiente de revisión</t>
  </si>
  <si>
    <t>Planta Norte / Taller de Prensas</t>
  </si>
  <si>
    <t>Equipo Bravo</t>
  </si>
  <si>
    <t>ProductoA</t>
  </si>
  <si>
    <t>Completado según lo planeado; el material de reposición llegó a tiempo.</t>
  </si>
  <si>
    <t>Contabilizado</t>
  </si>
  <si>
    <t>Personal diario planificado</t>
  </si>
  <si>
    <t>Equipo Charlie</t>
  </si>
  <si>
    <t>Los materiales se colocaron temporalmente en el pasillo de las carretillas elevadoras durante el turno de noche; se despejó y se envió la observación de seguridad.</t>
  </si>
  <si>
    <t>Línea 1</t>
  </si>
  <si>
    <t>Equipo Alfa</t>
  </si>
  <si>
    <t>El takt time es estable después de cambiar al Producto B.</t>
  </si>
  <si>
    <t>La variación dimensional de los materiales entrantes ha aumentado el retrabajo; esperando respuesta del proveedor.</t>
  </si>
  <si>
    <t>Devuelto</t>
  </si>
  <si>
    <t>Partner E</t>
  </si>
  <si>
    <t>Hora</t>
  </si>
  <si>
    <t>Categoría</t>
  </si>
  <si>
    <t>Contenido</t>
  </si>
  <si>
    <t>Minutos de tiempo inactivo</t>
  </si>
  <si>
    <t>Tasa de cumplimiento</t>
  </si>
  <si>
    <t>Comprobación semanal de seguridad</t>
  </si>
  <si>
    <t>Inspección</t>
  </si>
  <si>
    <t>Confirmación de proceso</t>
  </si>
  <si>
    <t>Vibración Prensa Nro. 2</t>
  </si>
  <si>
    <t>Producción</t>
  </si>
  <si>
    <t>Comprobación de producción</t>
  </si>
  <si>
    <t>Embalaje</t>
  </si>
  <si>
    <t>Comprobación de embalaje</t>
  </si>
  <si>
    <t>Soporte temporal no instalado</t>
  </si>
  <si>
    <t>Inspección final</t>
  </si>
  <si>
    <t>Registre eventos de equipos, materiales, calidad, cambios y personal, y luego vincúlelos a la tabla principal de turnos por ID de registro.</t>
  </si>
  <si>
    <t>ID Registro</t>
  </si>
  <si>
    <t>Nivel de impacto</t>
  </si>
  <si>
    <t>Descripción del Problema</t>
  </si>
  <si>
    <t>Fecha de Finalización Esperada</t>
  </si>
  <si>
    <t>Impacto en Traspaso</t>
  </si>
  <si>
    <t>Sí</t>
  </si>
  <si>
    <t>Despejar el área y redibujar las líneas de zonificación temporal</t>
  </si>
  <si>
    <t>Pendiente de validación</t>
  </si>
  <si>
    <t>Interferencia en ensamblaje debido a variación dimensional de materiales entrantes</t>
  </si>
  <si>
    <t>Cuarentenar el lote anómalo y cambiar a lote alternativo</t>
  </si>
  <si>
    <t>Cambio de especificación de etiqueta</t>
  </si>
  <si>
    <t>Ejecutar según la lista de verificación de cambio</t>
  </si>
  <si>
    <t>No</t>
  </si>
  <si>
    <t>Registre controles de patrulla, muestreos, defectos, cuarentenas, disposiciones, observaciones de seguridad y acciones correctivas.</t>
  </si>
  <si>
    <t>En Cuarentena</t>
  </si>
  <si>
    <t>Propietario</t>
  </si>
  <si>
    <t>Apariencia Post-Impresión</t>
  </si>
  <si>
    <t>Se ajustaron los parámetros de la prensa y se volvió a verificar</t>
  </si>
  <si>
    <t>Ninguno</t>
  </si>
  <si>
    <t>La altura de la rebaba es alta</t>
  </si>
  <si>
    <t>Pasillo montacargas</t>
  </si>
  <si>
    <t>Casi Accidente</t>
  </si>
  <si>
    <t>Se redibujaron las líneas de zonificación y se aumentaron los controles de patrulla</t>
  </si>
  <si>
    <t>No hubo lesiones personales</t>
  </si>
  <si>
    <t>Muestreo</t>
  </si>
  <si>
    <t>Utilice esta hoja para entregar materias primas, productos semiacabados, repuestos, herramientas, lotes anómalos, productos en proceso (WIP) y acciones para el siguiente turno.</t>
  </si>
  <si>
    <t>ID de Registro</t>
  </si>
  <si>
    <t>Artículos de traspaso</t>
  </si>
  <si>
    <t>Acción para el Próximo Turno</t>
  </si>
  <si>
    <t>Fecha Límite</t>
  </si>
  <si>
    <t>rollos</t>
  </si>
  <si>
    <t>Soporte del Producto B</t>
  </si>
  <si>
    <t>piezas</t>
  </si>
  <si>
    <t>Se detectó variación dimensional; 180 unidades han sido puestas en cuarentena</t>
  </si>
  <si>
    <t>Decidir reprocesar o devolver después de la inspección de calidad</t>
  </si>
  <si>
    <t>Incidente Relacionado PQ-002</t>
  </si>
  <si>
    <t>láminas</t>
  </si>
  <si>
    <t>El próximo turno continuará usando la Orden de Trabajo WO-240420-02</t>
  </si>
  <si>
    <t>Seguimiento de responsables, fechas de vencimiento, estado, días de vencimiento y revisiones de cierre para incidencias entre turnos o departamentos.</t>
  </si>
  <si>
    <t>ID de Incidencia</t>
  </si>
  <si>
    <t>Días de Vencimiento</t>
  </si>
  <si>
    <t>Escalar a Gerencia</t>
  </si>
  <si>
    <t>Prensa Nro. 2 Vibración Alta</t>
  </si>
  <si>
    <t>Pendiente confirmación de desgaste de rodamiento</t>
  </si>
  <si>
    <t>calidad</t>
  </si>
  <si>
    <t>Variación dimensional de entrada del Producto B</t>
  </si>
  <si>
    <t>Aumento de retrabajo, afectando la consecución del programa</t>
  </si>
  <si>
    <t>Variación de lote del proveedor</t>
  </si>
  <si>
    <t>Cuarentenar lote anómalo y usar material alternativo</t>
  </si>
  <si>
    <t>8D del proveedor, actualizar criterios de muestreo de inspección de entrada</t>
  </si>
  <si>
    <t>Pendiente de Validación</t>
  </si>
  <si>
    <t>Marcado de área de estiba temporal poco claro durante el turno de noche</t>
  </si>
  <si>
    <t>Zona despejada, se colocó señal temporal</t>
  </si>
  <si>
    <t>Se redibujaron las líneas y se capacitó al personal de almacén en procedimientos de entrega</t>
  </si>
  <si>
    <t>Se confirmó el despeje del pasillo y se agregó a la verificación previa al turno</t>
  </si>
</sst>
</file>

<file path=xl/styles.xml><?xml version="1.0" encoding="utf-8"?>
<styleSheet xmlns="http://schemas.openxmlformats.org/spreadsheetml/2006/main">
  <numFmts count="9">
    <numFmt numFmtId="200" formatCode="hh:mm"/>
    <numFmt numFmtId="201" formatCode="yyyy-mm-dd"/>
    <numFmt numFmtId="202" formatCode="0.00"/>
    <numFmt numFmtId="203" formatCode="#,##0"/>
    <numFmt numFmtId="204" formatCode="0.0%"/>
    <numFmt numFmtId="205" formatCode="yyyy-mm-dd hh:mm"/>
    <numFmt numFmtId="206" formatCode="0"/>
    <numFmt numFmtId="207" formatCode="#,##0.00"/>
    <numFmt numFmtId="208" formatCode="General"/>
  </numFmts>
  <fonts count="12">
    <font>
      <sz val="11"/>
      <name val="Carlito"/>
    </font>
    <font>
      <b val="1"/>
      <sz val="15"/>
      <color rgb="FF0F172A"/>
      <name val="Carlito"/>
    </font>
    <font>
      <sz val="10"/>
      <color rgb="FF475569"/>
      <name val="Carlito"/>
    </font>
    <font>
      <b val="1"/>
      <sz val="11"/>
      <color rgb="FF0F172A"/>
      <name val="Carlito"/>
    </font>
    <font>
      <b val="1"/>
      <sz val="15"/>
      <color rgb="FF0F172A"/>
      <name val="Aptos"/>
    </font>
    <font>
      <sz val="10"/>
      <color rgb="FF475569"/>
      <name val="Aptos"/>
    </font>
    <font>
      <sz val="11"/>
      <name val="Aptos"/>
    </font>
    <font>
      <b val="1"/>
      <sz val="11"/>
      <color rgb="FF0F172A"/>
      <name val="Aptos"/>
    </font>
    <font>
      <b val="1"/>
      <sz val="11"/>
      <name val="Carlito"/>
    </font>
    <font>
      <b val="1"/>
      <sz val="11"/>
      <name val="Aptos"/>
    </font>
    <font>
      <b val="1"/>
      <sz val="13"/>
      <color rgb="FF0F766E"/>
      <name val="Carlito"/>
    </font>
    <font>
      <b val="1"/>
      <sz val="13"/>
      <color rgb="FF0F766E"/>
      <name val="Aptos"/>
    </font>
  </fonts>
  <fills count="7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F8FAFC"/>
      </patternFill>
    </fill>
    <fill>
      <patternFill patternType="solid">
        <fgColor rgb="FFCCFBF1"/>
      </patternFill>
    </fill>
    <fill>
      <patternFill patternType="solid">
        <fgColor rgb="FFE2E8F0"/>
      </patternFill>
    </fill>
    <fill>
      <patternFill patternType="solid">
        <fgColor rgb="FFF1F5F9"/>
      </patternFill>
    </fill>
  </fills>
  <borders count="2">
    <border/>
    <border/>
  </borders>
  <cellStyleXfs count="1">
    <xf numFmtId="0" fontId="0" fillId="0" borderId="0"/>
  </cellStyleXfs>
  <cellXfs count="134">
    <xf numFmtId="0" fontId="0" fillId="0" borderId="0" xfId="0"/>
    <xf numFmtId="0" fontId="0" fillId="0" borderId="1" xfId="0" applyNumberFormat="true" applyFont="true" applyFill="true" applyBorder="true"/>
    <xf numFmtId="0" fontId="0" fillId="2" borderId="0" xfId="0" applyNumberFormat="true" applyFont="true" applyFill="true" applyBorder="true"/>
    <xf numFmtId="0" fontId="1" fillId="2" borderId="0" xfId="0" applyNumberFormat="true" applyFont="true" applyFill="true" applyBorder="true"/>
    <xf numFmtId="0" fontId="1" fillId="2" borderId="0" xfId="0" applyNumberFormat="true" applyFont="true" applyFill="true" applyBorder="true" applyAlignment="true">
      <alignment vertical="center"/>
    </xf>
    <xf numFmtId="0" fontId="0" fillId="2" borderId="1" xfId="0" applyNumberFormat="true" applyFont="true" applyFill="true" applyBorder="true"/>
    <xf numFmtId="0" fontId="1" fillId="2" borderId="1" xfId="0" applyNumberFormat="true" applyFont="true" applyFill="true" applyBorder="true"/>
    <xf numFmtId="0" fontId="1" fillId="2" borderId="1" xfId="0" applyNumberFormat="true" applyFont="true" applyFill="true" applyBorder="true" applyAlignment="true">
      <alignment vertical="center"/>
    </xf>
    <xf numFmtId="0" fontId="0" fillId="3" borderId="0" xfId="0" applyNumberFormat="true" applyFont="true" applyFill="true" applyBorder="true"/>
    <xf numFmtId="0" fontId="2" fillId="3" borderId="0" xfId="0" applyNumberFormat="true" applyFont="true" applyFill="true" applyBorder="true"/>
    <xf numFmtId="0" fontId="2" fillId="3" borderId="0" xfId="0" applyNumberFormat="true" applyFont="true" applyFill="true" applyBorder="true" applyAlignment="true">
      <alignment wrapText="true"/>
    </xf>
    <xf numFmtId="0" fontId="0" fillId="3" borderId="1" xfId="0" applyNumberFormat="true" applyFont="true" applyFill="true" applyBorder="true"/>
    <xf numFmtId="0" fontId="2" fillId="3" borderId="1" xfId="0" applyNumberFormat="true" applyFont="true" applyFill="true" applyBorder="true"/>
    <xf numFmtId="0" fontId="2" fillId="3" borderId="1" xfId="0" applyNumberFormat="true" applyFont="true" applyFill="true" applyBorder="true" applyAlignment="true">
      <alignment wrapText="true"/>
    </xf>
    <xf numFmtId="0" fontId="0" fillId="4" borderId="0" xfId="0" applyNumberFormat="true" applyFont="true" applyFill="true" applyBorder="true"/>
    <xf numFmtId="0" fontId="3" fillId="4" borderId="0" xfId="0" applyNumberFormat="true" applyFont="true" applyFill="true" applyBorder="true"/>
    <xf numFmtId="0" fontId="3" fillId="4" borderId="0" xfId="0" applyNumberFormat="true" applyFont="true" applyFill="true" applyBorder="true" applyAlignment="true">
      <alignment wrapText="true"/>
    </xf>
    <xf numFmtId="0" fontId="3" fillId="4" borderId="0" xfId="0" applyNumberFormat="true" applyFont="true" applyFill="true" applyBorder="true" applyAlignment="true">
      <alignment horizontal="center" wrapText="true"/>
    </xf>
    <xf numFmtId="0" fontId="3" fillId="4" borderId="0" xfId="0" applyNumberFormat="true" applyFont="true" applyFill="true" applyBorder="true" applyAlignment="true">
      <alignment horizontal="center" vertical="center" wrapText="true"/>
    </xf>
    <xf numFmtId="0" fontId="0" fillId="4" borderId="1" xfId="0" applyNumberFormat="true" applyFont="true" applyFill="true" applyBorder="true"/>
    <xf numFmtId="0" fontId="3" fillId="4" borderId="1" xfId="0" applyNumberFormat="true" applyFont="true" applyFill="true" applyBorder="true"/>
    <xf numFmtId="0" fontId="3" fillId="4" borderId="1" xfId="0" applyNumberFormat="true" applyFont="true" applyFill="true" applyBorder="true" applyAlignment="true">
      <alignment wrapText="true"/>
    </xf>
    <xf numFmtId="0" fontId="3" fillId="4" borderId="1" xfId="0" applyNumberFormat="true" applyFont="true" applyFill="true" applyBorder="true" applyAlignment="true">
      <alignment horizontal="center" wrapText="true"/>
    </xf>
    <xf numFmtId="0" fontId="3" fillId="4" borderId="1" xfId="0" applyNumberFormat="true" applyFont="true" applyFill="true" applyBorder="true" applyAlignment="true">
      <alignment horizontal="center" vertical="center" wrapText="true"/>
    </xf>
    <xf numFmtId="0" fontId="4" fillId="2" borderId="0" xfId="0" applyNumberFormat="true" applyFont="true" applyFill="true" applyBorder="true" applyAlignment="true">
      <alignment vertical="center"/>
    </xf>
    <xf numFmtId="0" fontId="5" fillId="3" borderId="0" xfId="0" applyNumberFormat="true" applyFont="true" applyFill="true" applyBorder="true" applyAlignment="true">
      <alignment wrapText="true"/>
    </xf>
    <xf numFmtId="0" fontId="6" fillId="0" borderId="0" xfId="0" applyNumberFormat="true" applyFont="true" applyFill="true" applyBorder="true"/>
    <xf numFmtId="0" fontId="7" fillId="4" borderId="0" xfId="0" applyNumberFormat="true" applyFont="true" applyFill="true" applyBorder="true" applyAlignment="true">
      <alignment horizontal="center" vertical="center" wrapText="true"/>
    </xf>
    <xf numFmtId="0" fontId="4" fillId="2" borderId="1" xfId="0" applyNumberFormat="true" applyFont="true" applyFill="true" applyBorder="true" applyAlignment="true">
      <alignment vertical="center"/>
    </xf>
    <xf numFmtId="0" fontId="5" fillId="3" borderId="1" xfId="0" applyNumberFormat="true" applyFont="true" applyFill="true" applyBorder="true" applyAlignment="true">
      <alignment wrapText="true"/>
    </xf>
    <xf numFmtId="0" fontId="6" fillId="0" borderId="1" xfId="0" applyNumberFormat="true" applyFont="true" applyFill="true" applyBorder="true"/>
    <xf numFmtId="0" fontId="7" fillId="4" borderId="1" xfId="0" applyNumberFormat="true" applyFont="true" applyFill="true" applyBorder="true" applyAlignment="true">
      <alignment horizontal="center" vertical="center" wrapText="true"/>
    </xf>
    <xf numFmtId="0" fontId="4" fillId="2" borderId="0" xfId="0" applyNumberFormat="true" applyFont="true" applyFill="true" applyBorder="true" applyAlignment="true">
      <alignment vertical="center" wrapText="true"/>
    </xf>
    <xf numFmtId="0" fontId="6" fillId="0" borderId="0" xfId="0" applyNumberFormat="true" applyFont="true" applyFill="true" applyBorder="true" applyAlignment="true">
      <alignment wrapText="true"/>
    </xf>
    <xf numFmtId="0" fontId="4" fillId="2" borderId="1" xfId="0" applyNumberFormat="true" applyFont="true" applyFill="true" applyBorder="true" applyAlignment="true">
      <alignment vertical="center" wrapText="true"/>
    </xf>
    <xf numFmtId="0" fontId="6" fillId="0" borderId="1" xfId="0" applyNumberFormat="true" applyFont="true" applyFill="true" applyBorder="true" applyAlignment="true">
      <alignment wrapText="true"/>
    </xf>
    <xf numFmtId="0" fontId="0" fillId="5" borderId="0" xfId="0" applyNumberFormat="true" applyFont="true" applyFill="true" applyBorder="true"/>
    <xf numFmtId="0" fontId="8" fillId="5" borderId="0" xfId="0" applyNumberFormat="true" applyFont="true" applyFill="true" applyBorder="true"/>
    <xf numFmtId="0" fontId="8" fillId="5" borderId="0" xfId="0" applyNumberFormat="true" applyFont="true" applyFill="true" applyBorder="true" applyAlignment="true">
      <alignment horizontal="center"/>
    </xf>
    <xf numFmtId="0" fontId="0" fillId="5" borderId="1" xfId="0" applyNumberFormat="true" applyFont="true" applyFill="true" applyBorder="true"/>
    <xf numFmtId="0" fontId="8" fillId="5" borderId="1" xfId="0" applyNumberFormat="true" applyFont="true" applyFill="true" applyBorder="true"/>
    <xf numFmtId="0" fontId="8" fillId="5" borderId="1" xfId="0" applyNumberFormat="true" applyFont="true" applyFill="true" applyBorder="true" applyAlignment="true">
      <alignment horizontal="center"/>
    </xf>
    <xf numFmtId="200" fontId="0" fillId="0" borderId="0" xfId="0" applyNumberFormat="true" applyFont="true" applyFill="true" applyBorder="true"/>
    <xf numFmtId="200" fontId="0" fillId="0" borderId="1" xfId="0" applyNumberFormat="true" applyFont="true" applyFill="true" applyBorder="true"/>
    <xf numFmtId="200" fontId="6" fillId="0" borderId="0" xfId="0" applyNumberFormat="true" applyFont="true" applyFill="true" applyBorder="true"/>
    <xf numFmtId="0" fontId="9" fillId="5" borderId="0" xfId="0" applyNumberFormat="true" applyFont="true" applyFill="true" applyBorder="true" applyAlignment="true">
      <alignment horizontal="center"/>
    </xf>
    <xf numFmtId="200" fontId="6" fillId="0" borderId="1" xfId="0" applyNumberFormat="true" applyFont="true" applyFill="true" applyBorder="true"/>
    <xf numFmtId="0" fontId="9" fillId="5" borderId="1" xfId="0" applyNumberFormat="true" applyFont="true" applyFill="true" applyBorder="true" applyAlignment="true">
      <alignment horizontal="center"/>
    </xf>
    <xf numFmtId="200" fontId="6" fillId="0" borderId="0" xfId="0" applyNumberFormat="true" applyFont="true" applyFill="true" applyBorder="true" applyAlignment="true">
      <alignment wrapText="true"/>
    </xf>
    <xf numFmtId="0" fontId="9" fillId="5" borderId="0" xfId="0" applyNumberFormat="true" applyFont="true" applyFill="true" applyBorder="true" applyAlignment="true">
      <alignment horizontal="center" wrapText="true"/>
    </xf>
    <xf numFmtId="200" fontId="6" fillId="0" borderId="1" xfId="0" applyNumberFormat="true" applyFont="true" applyFill="true" applyBorder="true" applyAlignment="true">
      <alignment wrapText="true"/>
    </xf>
    <xf numFmtId="0" fontId="9" fillId="5" borderId="1" xfId="0" applyNumberFormat="true" applyFont="true" applyFill="true" applyBorder="true" applyAlignment="true">
      <alignment horizontal="center" wrapText="true"/>
    </xf>
    <xf numFmtId="201" fontId="0" fillId="0" borderId="0" xfId="0" applyNumberFormat="true" applyFont="true" applyFill="true" applyBorder="true"/>
    <xf numFmtId="201" fontId="0" fillId="0" borderId="1" xfId="0" applyNumberFormat="true" applyFont="true" applyFill="true" applyBorder="true"/>
    <xf numFmtId="202" fontId="0" fillId="0" borderId="0" xfId="0" applyNumberFormat="true" applyFont="true" applyFill="true" applyBorder="true"/>
    <xf numFmtId="202" fontId="0" fillId="0" borderId="1" xfId="0" applyNumberFormat="true" applyFont="true" applyFill="true" applyBorder="true"/>
    <xf numFmtId="203" fontId="0" fillId="0" borderId="0" xfId="0" applyNumberFormat="true" applyFont="true" applyFill="true" applyBorder="true"/>
    <xf numFmtId="203" fontId="0" fillId="0" borderId="1" xfId="0" applyNumberFormat="true" applyFont="true" applyFill="true" applyBorder="true"/>
    <xf numFmtId="204" fontId="0" fillId="0" borderId="0" xfId="0" applyNumberFormat="true" applyFont="true" applyFill="true" applyBorder="true"/>
    <xf numFmtId="204" fontId="0" fillId="0" borderId="1" xfId="0" applyNumberFormat="true" applyFont="true" applyFill="true" applyBorder="true"/>
    <xf numFmtId="205" fontId="0" fillId="0" borderId="0" xfId="0" applyNumberFormat="true" applyFont="true" applyFill="true" applyBorder="true"/>
    <xf numFmtId="205" fontId="0" fillId="0" borderId="1" xfId="0" applyNumberFormat="true" applyFont="true" applyFill="true" applyBorder="true"/>
    <xf numFmtId="201" fontId="6" fillId="0" borderId="0" xfId="0" applyNumberFormat="true" applyFont="true" applyFill="true" applyBorder="true"/>
    <xf numFmtId="202" fontId="6" fillId="0" borderId="0" xfId="0" applyNumberFormat="true" applyFont="true" applyFill="true" applyBorder="true"/>
    <xf numFmtId="203" fontId="6" fillId="0" borderId="0" xfId="0" applyNumberFormat="true" applyFont="true" applyFill="true" applyBorder="true"/>
    <xf numFmtId="204" fontId="6" fillId="0" borderId="0" xfId="0" applyNumberFormat="true" applyFont="true" applyFill="true" applyBorder="true"/>
    <xf numFmtId="205" fontId="6" fillId="0" borderId="0" xfId="0" applyNumberFormat="true" applyFont="true" applyFill="true" applyBorder="true"/>
    <xf numFmtId="201" fontId="6" fillId="0" borderId="1" xfId="0" applyNumberFormat="true" applyFont="true" applyFill="true" applyBorder="true"/>
    <xf numFmtId="202" fontId="6" fillId="0" borderId="1" xfId="0" applyNumberFormat="true" applyFont="true" applyFill="true" applyBorder="true"/>
    <xf numFmtId="203" fontId="6" fillId="0" borderId="1" xfId="0" applyNumberFormat="true" applyFont="true" applyFill="true" applyBorder="true"/>
    <xf numFmtId="204" fontId="6" fillId="0" borderId="1" xfId="0" applyNumberFormat="true" applyFont="true" applyFill="true" applyBorder="true"/>
    <xf numFmtId="205" fontId="6" fillId="0" borderId="1" xfId="0" applyNumberFormat="true" applyFont="true" applyFill="true" applyBorder="true"/>
    <xf numFmtId="201" fontId="6" fillId="0" borderId="0" xfId="0" applyNumberFormat="true" applyFont="true" applyFill="true" applyBorder="true" applyAlignment="true">
      <alignment wrapText="true"/>
    </xf>
    <xf numFmtId="202" fontId="6" fillId="0" borderId="0" xfId="0" applyNumberFormat="true" applyFont="true" applyFill="true" applyBorder="true" applyAlignment="true">
      <alignment wrapText="true"/>
    </xf>
    <xf numFmtId="203" fontId="6" fillId="0" borderId="0" xfId="0" applyNumberFormat="true" applyFont="true" applyFill="true" applyBorder="true" applyAlignment="true">
      <alignment wrapText="true"/>
    </xf>
    <xf numFmtId="204" fontId="6" fillId="0" borderId="0" xfId="0" applyNumberFormat="true" applyFont="true" applyFill="true" applyBorder="true" applyAlignment="true">
      <alignment wrapText="true"/>
    </xf>
    <xf numFmtId="205" fontId="6" fillId="0" borderId="0" xfId="0" applyNumberFormat="true" applyFont="true" applyFill="true" applyBorder="true" applyAlignment="true">
      <alignment wrapText="true"/>
    </xf>
    <xf numFmtId="201" fontId="6" fillId="0" borderId="1" xfId="0" applyNumberFormat="true" applyFont="true" applyFill="true" applyBorder="true" applyAlignment="true">
      <alignment wrapText="true"/>
    </xf>
    <xf numFmtId="202" fontId="6" fillId="0" borderId="1" xfId="0" applyNumberFormat="true" applyFont="true" applyFill="true" applyBorder="true" applyAlignment="true">
      <alignment wrapText="true"/>
    </xf>
    <xf numFmtId="203" fontId="6" fillId="0" borderId="1" xfId="0" applyNumberFormat="true" applyFont="true" applyFill="true" applyBorder="true" applyAlignment="true">
      <alignment wrapText="true"/>
    </xf>
    <xf numFmtId="204" fontId="6" fillId="0" borderId="1" xfId="0" applyNumberFormat="true" applyFont="true" applyFill="true" applyBorder="true" applyAlignment="true">
      <alignment wrapText="true"/>
    </xf>
    <xf numFmtId="205" fontId="6" fillId="0" borderId="1" xfId="0" applyNumberFormat="true" applyFont="true" applyFill="true" applyBorder="true" applyAlignment="true">
      <alignment wrapText="true"/>
    </xf>
    <xf numFmtId="206" fontId="0" fillId="0" borderId="0" xfId="0" applyNumberFormat="true" applyFont="true" applyFill="true" applyBorder="true"/>
    <xf numFmtId="206" fontId="0" fillId="0" borderId="1" xfId="0" applyNumberFormat="true" applyFont="true" applyFill="true" applyBorder="true"/>
    <xf numFmtId="206" fontId="6" fillId="0" borderId="0" xfId="0" applyNumberFormat="true" applyFont="true" applyFill="true" applyBorder="true"/>
    <xf numFmtId="206" fontId="6" fillId="0" borderId="1" xfId="0" applyNumberFormat="true" applyFont="true" applyFill="true" applyBorder="true"/>
    <xf numFmtId="206" fontId="6" fillId="0" borderId="0" xfId="0" applyNumberFormat="true" applyFont="true" applyFill="true" applyBorder="true" applyAlignment="true">
      <alignment wrapText="true"/>
    </xf>
    <xf numFmtId="206" fontId="6" fillId="0" borderId="1" xfId="0" applyNumberFormat="true" applyFont="true" applyFill="true" applyBorder="true" applyAlignment="true">
      <alignment wrapText="true"/>
    </xf>
    <xf numFmtId="207" fontId="0" fillId="0" borderId="0" xfId="0" applyNumberFormat="true" applyFont="true" applyFill="true" applyBorder="true"/>
    <xf numFmtId="207" fontId="0" fillId="0" borderId="1" xfId="0" applyNumberFormat="true" applyFont="true" applyFill="true" applyBorder="true"/>
    <xf numFmtId="207" fontId="6" fillId="0" borderId="0" xfId="0" applyNumberFormat="true" applyFont="true" applyFill="true" applyBorder="true"/>
    <xf numFmtId="207" fontId="6" fillId="0" borderId="1" xfId="0" applyNumberFormat="true" applyFont="true" applyFill="true" applyBorder="true"/>
    <xf numFmtId="207" fontId="6" fillId="0" borderId="0" xfId="0" applyNumberFormat="true" applyFont="true" applyFill="true" applyBorder="true" applyAlignment="true">
      <alignment wrapText="true"/>
    </xf>
    <xf numFmtId="207" fontId="6" fillId="0" borderId="1" xfId="0" applyNumberFormat="true" applyFont="true" applyFill="true" applyBorder="true" applyAlignment="true">
      <alignment wrapText="true"/>
    </xf>
    <xf numFmtId="0" fontId="8" fillId="3" borderId="0" xfId="0" applyNumberFormat="true" applyFont="true" applyFill="true" applyBorder="true"/>
    <xf numFmtId="0" fontId="8" fillId="3" borderId="0" xfId="0" applyNumberFormat="true" applyFont="true" applyFill="true" applyBorder="true" applyAlignment="true">
      <alignment vertical="center"/>
    </xf>
    <xf numFmtId="0" fontId="8" fillId="3" borderId="1" xfId="0" applyNumberFormat="true" applyFont="true" applyFill="true" applyBorder="true"/>
    <xf numFmtId="0" fontId="8" fillId="3" borderId="1" xfId="0" applyNumberFormat="true" applyFont="true" applyFill="true" applyBorder="true" applyAlignment="true">
      <alignment vertical="center"/>
    </xf>
    <xf numFmtId="201" fontId="8" fillId="3" borderId="0" xfId="0" applyNumberFormat="true" applyFont="true" applyFill="true" applyBorder="true" applyAlignment="true">
      <alignment vertical="center"/>
    </xf>
    <xf numFmtId="201" fontId="8" fillId="3" borderId="1" xfId="0" applyNumberFormat="true" applyFont="true" applyFill="true" applyBorder="true" applyAlignment="true">
      <alignment vertical="center"/>
    </xf>
    <xf numFmtId="0" fontId="0" fillId="3" borderId="0" xfId="0" applyNumberFormat="true" applyFont="true" applyFill="true" applyBorder="true" applyAlignment="true">
      <alignment wrapText="true"/>
    </xf>
    <xf numFmtId="0" fontId="0" fillId="3" borderId="1" xfId="0" applyNumberFormat="true" applyFont="true" applyFill="true" applyBorder="true" applyAlignment="true">
      <alignment wrapText="true"/>
    </xf>
    <xf numFmtId="0" fontId="10" fillId="3" borderId="0" xfId="0" applyNumberFormat="true" applyFont="true" applyFill="true" applyBorder="true" applyAlignment="true">
      <alignment wrapText="true"/>
    </xf>
    <xf numFmtId="0" fontId="10" fillId="3" borderId="1" xfId="0" applyNumberFormat="true" applyFont="true" applyFill="true" applyBorder="true" applyAlignment="true">
      <alignment wrapText="true"/>
    </xf>
    <xf numFmtId="203" fontId="10" fillId="3" borderId="0" xfId="0" applyNumberFormat="true" applyFont="true" applyFill="true" applyBorder="true" applyAlignment="true">
      <alignment wrapText="true"/>
    </xf>
    <xf numFmtId="203" fontId="10" fillId="3" borderId="1" xfId="0" applyNumberFormat="true" applyFont="true" applyFill="true" applyBorder="true" applyAlignment="true">
      <alignment wrapText="true"/>
    </xf>
    <xf numFmtId="204" fontId="10" fillId="3" borderId="0" xfId="0" applyNumberFormat="true" applyFont="true" applyFill="true" applyBorder="true" applyAlignment="true">
      <alignment wrapText="true"/>
    </xf>
    <xf numFmtId="204" fontId="10" fillId="3" borderId="1" xfId="0" applyNumberFormat="true" applyFont="true" applyFill="true" applyBorder="true" applyAlignment="true">
      <alignment wrapText="true"/>
    </xf>
    <xf numFmtId="0" fontId="0" fillId="6" borderId="0" xfId="0" applyNumberFormat="true" applyFont="true" applyFill="true" applyBorder="true"/>
    <xf numFmtId="0" fontId="8" fillId="6" borderId="0" xfId="0" applyNumberFormat="true" applyFont="true" applyFill="true" applyBorder="true"/>
    <xf numFmtId="0" fontId="0" fillId="6" borderId="1" xfId="0" applyNumberFormat="true" applyFont="true" applyFill="true" applyBorder="true"/>
    <xf numFmtId="0" fontId="8" fillId="6" borderId="1" xfId="0" applyNumberFormat="true" applyFont="true" applyFill="true" applyBorder="true"/>
    <xf numFmtId="0" fontId="9" fillId="3" borderId="0" xfId="0" applyNumberFormat="true" applyFont="true" applyFill="true" applyBorder="true" applyAlignment="true">
      <alignment vertical="center"/>
    </xf>
    <xf numFmtId="201" fontId="9" fillId="3" borderId="0" xfId="0" applyNumberFormat="true" applyFont="true" applyFill="true" applyBorder="true" applyAlignment="true">
      <alignment vertical="center"/>
    </xf>
    <xf numFmtId="0" fontId="6" fillId="3" borderId="0" xfId="0" applyNumberFormat="true" applyFont="true" applyFill="true" applyBorder="true" applyAlignment="true">
      <alignment wrapText="true"/>
    </xf>
    <xf numFmtId="203" fontId="11" fillId="3" borderId="0" xfId="0" applyNumberFormat="true" applyFont="true" applyFill="true" applyBorder="true" applyAlignment="true">
      <alignment wrapText="true"/>
    </xf>
    <xf numFmtId="0" fontId="11" fillId="3" borderId="0" xfId="0" applyNumberFormat="true" applyFont="true" applyFill="true" applyBorder="true" applyAlignment="true">
      <alignment wrapText="true"/>
    </xf>
    <xf numFmtId="204" fontId="11" fillId="3" borderId="0" xfId="0" applyNumberFormat="true" applyFont="true" applyFill="true" applyBorder="true" applyAlignment="true">
      <alignment wrapText="true"/>
    </xf>
    <xf numFmtId="0" fontId="9" fillId="6" borderId="0" xfId="0" applyNumberFormat="true" applyFont="true" applyFill="true" applyBorder="true"/>
    <xf numFmtId="0" fontId="9" fillId="3" borderId="1" xfId="0" applyNumberFormat="true" applyFont="true" applyFill="true" applyBorder="true" applyAlignment="true">
      <alignment vertical="center"/>
    </xf>
    <xf numFmtId="201" fontId="9" fillId="3" borderId="1" xfId="0" applyNumberFormat="true" applyFont="true" applyFill="true" applyBorder="true" applyAlignment="true">
      <alignment vertical="center"/>
    </xf>
    <xf numFmtId="0" fontId="6" fillId="3" borderId="1" xfId="0" applyNumberFormat="true" applyFont="true" applyFill="true" applyBorder="true" applyAlignment="true">
      <alignment wrapText="true"/>
    </xf>
    <xf numFmtId="203" fontId="11" fillId="3" borderId="1" xfId="0" applyNumberFormat="true" applyFont="true" applyFill="true" applyBorder="true" applyAlignment="true">
      <alignment wrapText="true"/>
    </xf>
    <xf numFmtId="0" fontId="11" fillId="3" borderId="1" xfId="0" applyNumberFormat="true" applyFont="true" applyFill="true" applyBorder="true" applyAlignment="true">
      <alignment wrapText="true"/>
    </xf>
    <xf numFmtId="204" fontId="11" fillId="3" borderId="1" xfId="0" applyNumberFormat="true" applyFont="true" applyFill="true" applyBorder="true" applyAlignment="true">
      <alignment wrapText="true"/>
    </xf>
    <xf numFmtId="0" fontId="9" fillId="6" borderId="1" xfId="0" applyNumberFormat="true" applyFont="true" applyFill="true" applyBorder="true"/>
    <xf numFmtId="0" fontId="9" fillId="3" borderId="0" xfId="0" applyNumberFormat="true" applyFont="true" applyFill="true" applyBorder="true" applyAlignment="true">
      <alignment vertical="center" wrapText="true"/>
    </xf>
    <xf numFmtId="201" fontId="9" fillId="3" borderId="0" xfId="0" applyNumberFormat="true" applyFont="true" applyFill="true" applyBorder="true" applyAlignment="true">
      <alignment vertical="center" wrapText="true"/>
    </xf>
    <xf numFmtId="0" fontId="9" fillId="6" borderId="0" xfId="0" applyNumberFormat="true" applyFont="true" applyFill="true" applyBorder="true" applyAlignment="true">
      <alignment wrapText="true"/>
    </xf>
    <xf numFmtId="0" fontId="9" fillId="3" borderId="1" xfId="0" applyNumberFormat="true" applyFont="true" applyFill="true" applyBorder="true" applyAlignment="true">
      <alignment vertical="center" wrapText="true"/>
    </xf>
    <xf numFmtId="201" fontId="9" fillId="3" borderId="1" xfId="0" applyNumberFormat="true" applyFont="true" applyFill="true" applyBorder="true" applyAlignment="true">
      <alignment vertical="center" wrapText="true"/>
    </xf>
    <xf numFmtId="0" fontId="9" fillId="6" borderId="1" xfId="0" applyNumberFormat="true" applyFont="true" applyFill="true" applyBorder="true" applyAlignment="true">
      <alignment wrapText="true"/>
    </xf>
    <xf numFmtId="208" fontId="11" fillId="3" borderId="0" xfId="0" applyNumberFormat="true" applyFont="true" applyFill="true" applyBorder="true" applyAlignment="true">
      <alignment wrapText="true"/>
    </xf>
    <xf numFmtId="208" fontId="11" fillId="3" borderId="1" xfId="0" applyNumberFormat="true" applyFont="true" applyFill="true" applyBorder="true" applyAlignment="true">
      <alignment wrapText="true"/>
    </xf>
  </cellXfs>
  <cellStyles count="1">
    <cellStyle name="Normal" xfId="0"/>
  </cellStyles>
  <dxfs count="13">
    <dxf>
      <fill>
        <patternFill patternType="solid">
          <bgColor rgb="FFFECACA"/>
        </patternFill>
      </fill>
    </dxf>
    <dxf>
      <fill>
        <patternFill patternType="solid">
          <bgColor rgb="FFFDE68A"/>
        </patternFill>
      </fill>
    </dxf>
    <dxf>
      <fill>
        <patternFill patternType="solid">
          <bgColor rgb="FFFEF3C7"/>
        </patternFill>
      </fill>
    </dxf>
    <dxf>
      <fill>
        <patternFill patternType="solid">
          <bgColor rgb="FFFECACA"/>
        </patternFill>
      </fill>
    </dxf>
    <dxf>
      <fill>
        <patternFill patternType="solid">
          <bgColor rgb="FFFECACA"/>
        </patternFill>
      </fill>
    </dxf>
    <dxf>
      <fill>
        <patternFill patternType="solid">
          <bgColor rgb="FFFECACA"/>
        </patternFill>
      </fill>
    </dxf>
    <dxf>
      <fill>
        <patternFill patternType="solid">
          <bgColor rgb="FFFEF3C7"/>
        </patternFill>
      </fill>
    </dxf>
    <dxf>
      <fill>
        <patternFill patternType="solid">
          <bgColor rgb="FFFECACA"/>
        </patternFill>
      </fill>
    </dxf>
    <dxf>
      <fill>
        <patternFill patternType="solid">
          <bgColor rgb="FFDCFCE7"/>
        </patternFill>
      </fill>
    </dxf>
    <dxf>
      <fill>
        <patternFill patternType="solid">
          <bgColor rgb="FFFECACA"/>
        </patternFill>
      </fill>
    </dxf>
    <dxf>
      <fill>
        <patternFill patternType="solid">
          <bgColor rgb="FFFEF3C7"/>
        </patternFill>
      </fill>
    </dxf>
    <dxf>
      <fill>
        <patternFill patternType="solid">
          <bgColor rgb="FFFECACA"/>
        </patternFill>
      </fill>
    </dxf>
    <dxf>
      <fill>
        <patternFill patternType="solid">
          <bgColor rgb="FFFEF3C7"/>
        </patternFill>
      </fill>
    </dxf>
  </dxfs>
</styleSheet>
</file>

<file path=xl/_rels/workbook.xml.rels><?xml version="1.0" encoding="UTF-8"?>
<Relationships xmlns="http://schemas.openxmlformats.org/package/2006/relationships"><Relationship Id="R960a1c88e1324b5f" Target="styles.xml" Type="http://schemas.openxmlformats.org/officeDocument/2006/relationships/styles"></Relationship><Relationship Id="R6ea4bc0aec0640f9" Target="theme/theme1.xml" Type="http://schemas.openxmlformats.org/officeDocument/2006/relationships/theme"></Relationship><Relationship Id="R5c43eb7e00694fd5" Target="sharedStrings.xml" Type="http://schemas.openxmlformats.org/officeDocument/2006/relationships/sharedStrings"></Relationship><Relationship Id="Rc5ea699b75ac4470" Target="worksheets/sheet1.xml" Type="http://schemas.openxmlformats.org/officeDocument/2006/relationships/worksheet"></Relationship><Relationship Id="R0dfdb42ac2914239" Target="worksheets/sheet2.xml" Type="http://schemas.openxmlformats.org/officeDocument/2006/relationships/worksheet"></Relationship><Relationship Id="Rd48f984ee2a34dfc" Target="worksheets/sheet3.xml" Type="http://schemas.openxmlformats.org/officeDocument/2006/relationships/worksheet"></Relationship><Relationship Id="Rff595482a1464e6b" Target="worksheets/sheet4.xml" Type="http://schemas.openxmlformats.org/officeDocument/2006/relationships/worksheet"></Relationship><Relationship Id="Raea32e0a30a64b4d" Target="worksheets/sheet5.xml" Type="http://schemas.openxmlformats.org/officeDocument/2006/relationships/worksheet"></Relationship><Relationship Id="R5b8bb8297c394820" Target="worksheets/sheet6.xml" Type="http://schemas.openxmlformats.org/officeDocument/2006/relationships/worksheet"></Relationship><Relationship Id="R1b8fd9cd8b484be2" Target="worksheets/sheet7.xml" Type="http://schemas.openxmlformats.org/officeDocument/2006/relationships/worksheet"></Relationship><Relationship Id="Rd9b9224805754ae6" Target="worksheets/sheet8.xml" Type="http://schemas.openxmlformats.org/officeDocument/2006/relationships/worksheet"></Relationship><Relationship Id="R407409dff7234327" Target="worksheets/sheet9.xml" Type="http://schemas.openxmlformats.org/officeDocument/2006/relationships/worksheet"></Relationship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charts/chart1.xml" Id="R079b91aa15ee455f" /><Relationship Type="http://schemas.openxmlformats.org/officeDocument/2006/relationships/chart" Target="charts/chart2.xml" Id="R3ee9b5f897dd4da8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Producción planificada y real por turno</a:t>
            </a:r>
          </a:p>
        </c:rich>
      </c:tx>
      <c:overlay val="0"/>
    </c:title>
    <c:autoTitleDeleted val="0"/>
    <c:view3D/>
    <c:plotArea>
      <c:layout/>
      <c:barChart>
        <c:barDir val="col"/>
        <c:varyColors val="0"/>
        <c:ser>
          <c:idx val="0"/>
          <c:order val="0"/>
          <c:tx>
            <c:v>Producción planificada</c:v>
          </c:tx>
          <c:cat>
            <c:strRef>
              <c:f>'Hoja mensual de procesos'!$A$15:$A$18</c:f>
              <c:strCache>
                <c:ptCount val="0"/>
              </c:strCache>
            </c:strRef>
          </c:cat>
          <c:val>
            <c:numRef>
              <c:f>'Hoja mensual de procesos'!$B$15:$B$18</c:f>
              <c:numCache>
                <c:formatCode>#,##0</c:formatCode>
                <c:ptCount val="0"/>
              </c:numCache>
            </c:numRef>
          </c:val>
        </c:ser>
        <c:ser>
          <c:idx val="1"/>
          <c:order val="1"/>
          <c:tx>
            <c:v>Producción real</c:v>
          </c:tx>
          <c:cat>
            <c:strRef>
              <c:f>'Hoja mensual de procesos'!$A$15:$A$18</c:f>
              <c:strCache>
                <c:ptCount val="0"/>
              </c:strCache>
            </c:strRef>
          </c:cat>
          <c:val>
            <c:numRef>
              <c:f>'Hoja mensual de procesos'!$C$15:$C$18</c:f>
              <c:numCache>
                <c:formatCode>#,##0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2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Minutos de parada por categoría</a:t>
            </a:r>
          </a:p>
        </c:rich>
      </c:tx>
      <c:overlay val="0"/>
    </c:title>
    <c:autoTitleDeleted val="0"/>
    <c:view3D/>
    <c:plotArea>
      <c:layout/>
      <c:barChart>
        <c:barDir val="col"/>
        <c:varyColors val="0"/>
        <c:ser>
          <c:idx val="0"/>
          <c:order val="0"/>
          <c:tx>
            <c:v>Confirmación de finalización</c:v>
          </c:tx>
          <c:cat>
            <c:strRef>
              <c:f>'Hoja mensual de procesos'!$A$23:$A$32</c:f>
              <c:strCache>
                <c:ptCount val="0"/>
              </c:strCache>
            </c:strRef>
          </c:cat>
          <c:val>
            <c:numRef>
              <c:f>'Hoja mensual de procesos'!$B$23:$B$32</c:f>
              <c:numCache>
                <c:formatCode>#,##0</c:formatCode>
                <c:ptCount val="0"/>
              </c:numCache>
            </c:numRef>
          </c:val>
        </c:ser>
        <c:ser>
          <c:idx val="1"/>
          <c:order val="1"/>
          <c:tx>
            <c:v>Minutos de parada</c:v>
          </c:tx>
          <c:cat>
            <c:strRef>
              <c:f>'Hoja mensual de procesos'!$A$23:$A$32</c:f>
              <c:strCache>
                <c:ptCount val="0"/>
              </c:strCache>
            </c:strRef>
          </c:cat>
          <c:val>
            <c:numRef>
              <c:f>'Hoja mensual de procesos'!$C$23:$C$32</c:f>
              <c:numCache>
                <c:formatCode>#,##0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8</xdr:col>
      <xdr:colOff>0</xdr:colOff>
      <xdr:row>4</xdr:row>
      <xdr:rowOff>0</xdr:rowOff>
    </xdr:from>
    <xdr:to>
      <xdr:col>13</xdr:col>
      <xdr:colOff>0</xdr:colOff>
      <xdr:row>18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079b91aa15ee455f"/>
        </a:graphicData>
      </a:graphic>
    </xdr:graphicFrame>
    <xdr:clientData/>
  </xdr:twoCellAnchor>
  <xdr:twoCellAnchor>
    <xdr:from>
      <xdr:col>8</xdr:col>
      <xdr:colOff>0</xdr:colOff>
      <xdr:row>28</xdr:row>
      <xdr:rowOff>0</xdr:rowOff>
    </xdr:from>
    <xdr:to>
      <xdr:col>13</xdr:col>
      <xdr:colOff>0</xdr:colOff>
      <xdr:row>42</xdr:row>
      <xdr:rowOff>0</xdr:rowOff>
    </xdr:to>
    <xdr:graphicFrame macro="">
      <xdr:nvGraphicFramePr>
        <xdr:cNvPr id="2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3ee9b5f897dd4da8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1" name="InstructionFlowTable" displayName="InstructionFlowTable" ref="A4:D12" headerRowCount="1">
  <x:tableColumns count="4">
    <x:tableColumn id="1" name="Paso"/>
    <x:tableColumn id="2" name="Ubicación de muestra de Tokio 1-2-3"/>
    <x:tableColumn id="3" name="Hoja"/>
    <x:tableColumn id="4" name="No iniciado"/>
  </x:tableColumns>
  <x:tableStyleInfo name="TableStyleMedium2" showRowStripes="1"/>
</x:table>
</file>

<file path=xl/tables/table10.xml><?xml version="1.0" encoding="utf-8"?>
<x:table xmlns:x="http://schemas.openxmlformats.org/spreadsheetml/2006/main" id="7" name="ShiftLogTable" displayName="ShiftLogTable" ref="A4:AJ64" headerRowCount="1">
  <x:tableColumns count="36">
    <x:tableColumn id="1" name="ID del Registro"/>
    <x:tableColumn id="2" name="Fecha"/>
    <x:tableColumn id="3" name="Turno"/>
    <x:tableColumn id="4" name="Planta / Taller"/>
    <x:tableColumn id="5" name="Línea"/>
    <x:tableColumn id="6" name="Equipo"/>
    <x:tableColumn id="7" name="Responsable"/>
    <x:tableColumn id="8" name="Entregado por"/>
    <x:tableColumn id="9" name="Producto/Modelo"/>
    <x:tableColumn id="10" name="N.º de orden de trabajo"/>
    <x:tableColumn id="11" name="N.º de lote"/>
    <x:tableColumn id="12" name="Inicio Planificado"/>
    <x:tableColumn id="13" name="Fin Planificado"/>
    <x:tableColumn id="14" name="Inicio Real"/>
    <x:tableColumn id="15" name="Fin Real"/>
    <x:tableColumn id="16" name="Horas Reales (h)"/>
    <x:tableColumn id="17" name="Dotación"/>
    <x:tableColumn id="18" name="Producción Planificada"/>
    <x:tableColumn id="19" name="Producción real"/>
    <x:tableColumn id="20" name="Conteo aprobado"/>
    <x:tableColumn id="21" name="Conteo de defectos"/>
    <x:tableColumn id="22" name="Cantidad de Retrabajo"/>
    <x:tableColumn id="23" name="Cantidad de Desecho"/>
    <x:tableColumn id="24" name="Minutos de Inactividad"/>
    <x:tableColumn id="25" name="Tasa de Cumplimiento"/>
    <x:tableColumn id="26" name="Rendimiento"/>
    <x:tableColumn id="27" name="Disponibilidad"/>
    <x:tableColumn id="28" name="Estado de Calidad"/>
    <x:tableColumn id="29" name="Estado de Seguridad"/>
    <x:tableColumn id="30" name="Estado del traspaso"/>
    <x:tableColumn id="31" name="Estado del Turno"/>
    <x:tableColumn id="32" name="Incidencias Clave y Notas"/>
    <x:tableColumn id="33" name="Enlace de archivo adjunto o foto"/>
    <x:tableColumn id="34" name="Aprobado Por"/>
    <x:tableColumn id="35" name="Estado de Aprobación"/>
    <x:tableColumn id="36" name="Hora de Actualización"/>
  </x:tableColumns>
  <x:tableStyleInfo name="TableStyleMedium2" showRowStripes="1"/>
</x:table>
</file>

<file path=xl/tables/table11.xml><?xml version="1.0" encoding="utf-8"?>
<x:table xmlns:x="http://schemas.openxmlformats.org/spreadsheetml/2006/main" id="8" name="HourlyOutputTable" displayName="HourlyOutputTable" ref="A4:Q84" headerRowCount="1">
  <x:tableColumns count="17">
    <x:tableColumn id="1" name="N.º"/>
    <x:tableColumn id="2" name="Fecha"/>
    <x:tableColumn id="3" name="Hora"/>
    <x:tableColumn id="4" name="Categoría"/>
    <x:tableColumn id="5" name="Contenido"/>
    <x:tableColumn id="6" name="Empresa relacionada"/>
    <x:tableColumn id="7" name="Ubicación"/>
    <x:tableColumn id="8" name="Estado"/>
    <x:tableColumn id="9" name="Producción real"/>
    <x:tableColumn id="10" name="Conteo aprobado"/>
    <x:tableColumn id="11" name="Conteo de defectos"/>
    <x:tableColumn id="12" name="Minutos de tiempo inactivo"/>
    <x:tableColumn id="13" name="Tasa de cumplimiento"/>
    <x:tableColumn id="14" name="Rendimiento"/>
    <x:tableColumn id="15" name="Código/Razón del Evento"/>
    <x:tableColumn id="16" name="Registrador"/>
    <x:tableColumn id="17" name="备注"/>
  </x:tableColumns>
  <x:tableStyleInfo name="TableStyleMedium2" showRowStripes="1"/>
</x:table>
</file>

<file path=xl/tables/table12.xml><?xml version="1.0" encoding="utf-8"?>
<x:table xmlns:x="http://schemas.openxmlformats.org/spreadsheetml/2006/main" id="9" name="DowntimeIssuesTable" displayName="DowntimeIssuesTable" ref="A4:R84" headerRowCount="1">
  <x:tableColumns count="18">
    <x:tableColumn id="1" name="ID Registro"/>
    <x:tableColumn id="2" name="Fecha"/>
    <x:tableColumn id="3" name="Turno"/>
    <x:tableColumn id="4" name="Línea"/>
    <x:tableColumn id="5" name="Equipo / estación"/>
    <x:tableColumn id="6" name="Hora de Inicio"/>
    <x:tableColumn id="7" name="End time"/>
    <x:tableColumn id="8" name="Duración (min)"/>
    <x:tableColumn id="9" name="Categoría de Parada"/>
    <x:tableColumn id="10" name="Nivel de impacto"/>
    <x:tableColumn id="11" name="Categoría de Causa Raíz"/>
    <x:tableColumn id="12" name="Descripción del Problema"/>
    <x:tableColumn id="13" name="Acción Temporal"/>
    <x:tableColumn id="14" name="Responsable"/>
    <x:tableColumn id="15" name="Fecha de Finalización Esperada"/>
    <x:tableColumn id="16" name="Estado"/>
    <x:tableColumn id="17" name="Impacto en Traspaso"/>
    <x:tableColumn id="18" name="Notas"/>
  </x:tableColumns>
  <x:tableStyleInfo name="TableStyleMedium2" showRowStripes="1"/>
</x:table>
</file>

<file path=xl/tables/table13.xml><?xml version="1.0" encoding="utf-8"?>
<x:table xmlns:x="http://schemas.openxmlformats.org/spreadsheetml/2006/main" id="10" name="QualitySafetyTable" displayName="QualitySafetyTable" ref="A4:U84" headerRowCount="1">
  <x:tableColumns count="21">
    <x:tableColumn id="1" name="ID Registro"/>
    <x:tableColumn id="2" name="Fecha"/>
    <x:tableColumn id="3" name="Turno"/>
    <x:tableColumn id="4" name="Línea"/>
    <x:tableColumn id="5" name="Producto/Lote"/>
    <x:tableColumn id="6" name="Tipo de inspección"/>
    <x:tableColumn id="7" name="Punto/Proceso de Inspección"/>
    <x:tableColumn id="8" name="conteo de muestras"/>
    <x:tableColumn id="9" name="Cantidad de Defectos"/>
    <x:tableColumn id="10" name="Tasa de defectos"/>
    <x:tableColumn id="11" name="Categoría de defecto"/>
    <x:tableColumn id="12" name="Severity"/>
    <x:tableColumn id="13" name="En Cuarentena"/>
    <x:tableColumn id="14" name="Disposición"/>
    <x:tableColumn id="15" name="Propietario"/>
    <x:tableColumn id="16" name="Fecha de Finalización"/>
    <x:tableColumn id="17" name="Estado Calidad"/>
    <x:tableColumn id="18" name="Tipo de Evento de Seguridad"/>
    <x:tableColumn id="19" name="Nivel de Seguridad"/>
    <x:tableColumn id="20" name="Acción de Seguridad"/>
    <x:tableColumn id="21" name="Notas"/>
  </x:tableColumns>
  <x:tableStyleInfo name="TableStyleMedium2" showRowStripes="1"/>
</x:table>
</file>

<file path=xl/tables/table14.xml><?xml version="1.0" encoding="utf-8"?>
<x:table xmlns:x="http://schemas.openxmlformats.org/spreadsheetml/2006/main" id="11" name="MaterialHandoverTable" displayName="MaterialHandoverTable" ref="A4:T84" headerRowCount="1">
  <x:tableColumns count="20">
    <x:tableColumn id="1" name="ID de Registro"/>
    <x:tableColumn id="2" name="Fecha"/>
    <x:tableColumn id="3" name="Turno"/>
    <x:tableColumn id="4" name="Línea"/>
    <x:tableColumn id="5" name="Categoría de Material/Recurso"/>
    <x:tableColumn id="6" name="Código de material"/>
    <x:tableColumn id="7" name="Nombre/Descripción"/>
    <x:tableColumn id="8" name="Lote/Proveedor"/>
    <x:tableColumn id="9" name="Cantidad inicial"/>
    <x:tableColumn id="10" name="Ventas en marketplaceConteo"/>
    <x:tableColumn id="11" name="Cantidad Consumida"/>
    <x:tableColumn id="12" name="Cantidad Final"/>
    <x:tableColumn id="13" name="Unidad"/>
    <x:tableColumn id="14" name="Estado"/>
    <x:tableColumn id="15" name="Artículos de traspaso"/>
    <x:tableColumn id="16" name="Acción para el Próximo Turno"/>
    <x:tableColumn id="17" name="Propietario"/>
    <x:tableColumn id="18" name="Fecha Límite"/>
    <x:tableColumn id="19" name="Estado de Finalización"/>
    <x:tableColumn id="20" name="Notas"/>
  </x:tableColumns>
  <x:tableStyleInfo name="TableStyleMedium2" showRowStripes="1"/>
</x:table>
</file>

<file path=xl/tables/table15.xml><?xml version="1.0" encoding="utf-8"?>
<x:table xmlns:x="http://schemas.openxmlformats.org/spreadsheetml/2006/main" id="12" name="ProblemTrackingTable" displayName="ProblemTrackingTable" ref="A4:T84" headerRowCount="1">
  <x:tableColumns count="20">
    <x:tableColumn id="1" name="ID de Incidencia"/>
    <x:tableColumn id="2" name="ID de Registro Relacionado"/>
    <x:tableColumn id="3" name="Fecha de Registro"/>
    <x:tableColumn id="4" name="Turno"/>
    <x:tableColumn id="5" name="Línea"/>
    <x:tableColumn id="6" name="Origen"/>
    <x:tableColumn id="7" name="Prioridad"/>
    <x:tableColumn id="8" name="Descripción de la Incidencia"/>
    <x:tableColumn id="9" name="Alcance del impacto"/>
    <x:tableColumn id="10" name="Categoría de Causa Raíz"/>
    <x:tableColumn id="11" name="Descripción de Causa Raíz"/>
    <x:tableColumn id="12" name="Acción Temporal"/>
    <x:tableColumn id="13" name="Contramedida Permanente"/>
    <x:tableColumn id="14" name="Responsable"/>
    <x:tableColumn id="15" name="Fecha de Vencimiento"/>
    <x:tableColumn id="16" name="Estado"/>
    <x:tableColumn id="17" name="Fecha de Cierre"/>
    <x:tableColumn id="18" name="Días de Vencimiento"/>
    <x:tableColumn id="19" name="Escalar a Gerencia"/>
    <x:tableColumn id="20" name="Conclusión de la revisión"/>
  </x:tableColumns>
  <x:tableStyleInfo name="TableStyleMedium2" showRowStripes="1"/>
</x:table>
</file>

<file path=xl/tables/table2.xml><?xml version="1.0" encoding="utf-8"?>
<x:table xmlns:x="http://schemas.openxmlformats.org/spreadsheetml/2006/main" id="2" name="SourceMappingTable" displayName="SourceMappingTable" ref="A15:C22" headerRowCount="1">
  <x:tableColumns count="3">
    <x:tableColumn id="1" name="Celda de control"/>
    <x:tableColumn id="2" name="Ajustes de fecha base y mes base"/>
    <x:tableColumn id="3" name="Escenarios Cubiertos"/>
  </x:tableColumns>
  <x:tableStyleInfo name="TableStyleMedium2" showRowStripes="1"/>
</x:table>
</file>

<file path=xl/tables/table3.xml><?xml version="1.0" encoding="utf-8"?>
<x:table xmlns:x="http://schemas.openxmlformats.org/spreadsheetml/2006/main" id="3" name="SettingsShiftTable" displayName="SettingsShiftTable" ref="A4:E10" headerRowCount="1">
  <x:tableColumns count="5">
    <x:tableColumn id="1" name="Turno"/>
    <x:tableColumn id="2" name="Hora de Inicio"/>
    <x:tableColumn id="3" name="End time"/>
    <x:tableColumn id="4" name="Horas Estándar (h)"/>
    <x:tableColumn id="5" name="Descripción"/>
  </x:tableColumns>
  <x:tableStyleInfo name="TableStyleMedium2" showRowStripes="1"/>
</x:table>
</file>

<file path=xl/tables/table4.xml><?xml version="1.0" encoding="utf-8"?>
<x:table xmlns:x="http://schemas.openxmlformats.org/spreadsheetml/2006/main" id="4" name="SettingsLineTable" displayName="SettingsLineTable" ref="G4:J10" headerRowCount="1">
  <x:tableColumns count="4">
    <x:tableColumn id="1" name="Línea / área"/>
    <x:tableColumn id="2" name="Planta / Taller"/>
    <x:tableColumn id="3" name="Responsable"/>
    <x:tableColumn id="4" name="En curso"/>
  </x:tableColumns>
  <x:tableStyleInfo name="TableStyleMedium2" showRowStripes="1"/>
</x:table>
</file>

<file path=xl/tables/table5.xml><?xml version="1.0" encoding="utf-8"?>
<x:table xmlns:x="http://schemas.openxmlformats.org/spreadsheetml/2006/main" id="5" name="SettingsProductTable" displayName="SettingsProductTable" ref="L4:O9" headerRowCount="1">
  <x:tableColumns count="4">
    <x:tableColumn id="1" name="Producto / Modelo"/>
    <x:tableColumn id="2" name="Unidad por defecto"/>
    <x:tableColumn id="3" name="Takt Estándar / Hora"/>
    <x:tableColumn id="4" name="Notas"/>
  </x:tableColumns>
  <x:tableStyleInfo name="TableStyleMedium2" showRowStripes="1"/>
</x:table>
</file>

<file path=xl/tables/table6.xml><?xml version="1.0" encoding="utf-8"?>
<x:table xmlns:x="http://schemas.openxmlformats.org/spreadsheetml/2006/main" id="6" name="SettingsPeopleTable" displayName="SettingsPeopleTable" ref="Q4:S10" headerRowCount="1">
  <x:tableColumns count="3">
    <x:tableColumn id="1" name="Equipo / Rol"/>
    <x:tableColumn id="2" name="Responsable Común"/>
    <x:tableColumn id="3" name="Notas"/>
  </x:tableColumns>
  <x:tableStyleInfo name="TableStyleMedium2" showRowStripes="1"/>
</x:table>
</file>

<file path=xl/tables/table7.xml><?xml version="1.0" encoding="utf-8"?>
<x:table xmlns:x="http://schemas.openxmlformats.org/spreadsheetml/2006/main" id="13" name="DashboardShiftSummaryTable" displayName="DashboardShiftSummaryTable" ref="A14:G18" headerRowCount="1">
  <x:tableColumns count="7">
    <x:tableColumn id="1" name="Turno"/>
    <x:tableColumn id="2" name="Comprobación de primera pieza"/>
    <x:tableColumn id="3" name="Calidad"/>
    <x:tableColumn id="4" name="No iniciado"/>
    <x:tableColumn id="5" name="Conteo aprobado"/>
    <x:tableColumn id="6" name="Conteo de defectos"/>
    <x:tableColumn id="7" name="Minutos de Inactividad"/>
  </x:tableColumns>
  <x:tableStyleInfo name="TableStyleMedium2" showRowStripes="1"/>
</x:table>
</file>

<file path=xl/tables/table8.xml><?xml version="1.0" encoding="utf-8"?>
<x:table xmlns:x="http://schemas.openxmlformats.org/spreadsheetml/2006/main" id="14" name="DashboardDowntimeSummaryTable" displayName="DashboardDowntimeSummaryTable" ref="A22:E32" headerRowCount="1">
  <x:tableColumns count="5">
    <x:tableColumn id="1" name="Categoría de Inactividad"/>
    <x:tableColumn id="2" name="Confirmación de finalización"/>
    <x:tableColumn id="3" name="Calidad"/>
    <x:tableColumn id="4" name="No iniciado"/>
    <x:tableColumn id="5" name="Descripción"/>
  </x:tableColumns>
  <x:tableStyleInfo name="TableStyleMedium2" showRowStripes="1"/>
</x:table>
</file>

<file path=xl/tables/table9.xml><?xml version="1.0" encoding="utf-8"?>
<x:table xmlns:x="http://schemas.openxmlformats.org/spreadsheetml/2006/main" id="15" name="DashboardProblemSummaryTable" displayName="DashboardProblemSummaryTable" ref="G22:J27" headerRowCount="1">
  <x:tableColumns count="4">
    <x:tableColumn id="1" name="Estado"/>
    <x:tableColumn id="2" name="Cantidad de Incidencias"/>
    <x:tableColumn id="3" name="Cantidad vencida"/>
    <x:tableColumn id="4" name="Descripción"/>
  </x:tableColumns>
  <x:tableStyleInfo name="TableStyleMedium2" showRowStripes="1"/>
</x:table>
</file>

<file path=xl/theme/theme1.xml><?xml version="1.0" encoding="utf-8"?>
<a:theme xmlns:a="http://schemas.openxmlformats.org/drawingml/2006/main" xmlns:r="http://schemas.openxmlformats.org/officeDocument/2006/relationships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../tables/table1.xml" Id="Re31e03e59bee4854" /><Relationship Type="http://schemas.openxmlformats.org/officeDocument/2006/relationships/table" Target="../tables/table2.xml" Id="R22d47313b3f843f1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../tables/table3.xml" Id="R1f2ba56f09ef45dc" /><Relationship Type="http://schemas.openxmlformats.org/officeDocument/2006/relationships/table" Target="../tables/table4.xml" Id="Rb78eebaac3854fbe" /><Relationship Type="http://schemas.openxmlformats.org/officeDocument/2006/relationships/table" Target="../tables/table5.xml" Id="R7694e41a626546b4" /><Relationship Type="http://schemas.openxmlformats.org/officeDocument/2006/relationships/table" Target="../tables/table6.xml" Id="R394848703b78442d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1.xml" Id="Rffb47ca6e7df468d" /><Relationship Type="http://schemas.openxmlformats.org/officeDocument/2006/relationships/table" Target="../tables/table7.xml" Id="R98c9d401e5324879" /><Relationship Type="http://schemas.openxmlformats.org/officeDocument/2006/relationships/table" Target="../tables/table8.xml" Id="R542a16f6ee0b49b4" /><Relationship Type="http://schemas.openxmlformats.org/officeDocument/2006/relationships/table" Target="../tables/table9.xml" Id="R6e22099df99e4238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../tables/table10.xml" Id="Rdc2fad8adfc643ed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../tables/table11.xml" Id="Re30f85d5d4c54297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../tables/table12.xml" Id="R16ec0ee685b74681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table" Target="../tables/table13.xml" Id="Ra04888962acd4a2c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table" Target="../tables/table14.xml" Id="R7c9eb9d431b24118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table" Target="../tables/table15.xml" Id="R11e0fd61b7f24229" /></Relationships>
</file>

<file path=xl/worksheets/sheet1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tabSelected="true" workbookViewId="0"/>
  </sheetViews>
  <sheetFormatPr defaultRowHeight="15"/>
  <cols>
    <col customWidth="true" max="1" min="1" width="18"/>
    <col customWidth="true" max="3" min="2" width="32"/>
    <col customWidth="true" max="4" min="4" width="42"/>
    <col customWidth="true" max="11" min="5" width="14"/>
  </cols>
  <sheetData>
    <row r="1" ht="28" customHeight="true">
      <c r="A1" s="32" t="s">
        <v>25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ht="24" customHeight="true">
      <c r="A2" s="25" t="s">
        <v>225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</row>
    <row r="4" ht="28" customHeight="true">
      <c r="A4" s="27" t="s">
        <v>26</v>
      </c>
      <c r="B4" s="27" t="s">
        <v>27</v>
      </c>
      <c r="C4" s="27" t="s">
        <v>28</v>
      </c>
      <c r="D4" s="27" t="s">
        <v>92</v>
      </c>
      <c r="E4" s="33"/>
      <c r="F4" s="33"/>
      <c r="G4" s="33"/>
      <c r="H4" s="33"/>
      <c r="I4" s="33"/>
      <c r="J4" s="33"/>
      <c r="K4" s="33"/>
    </row>
    <row r="5">
      <c r="A5" s="33" t="n">
        <v>1</v>
      </c>
      <c r="B5" s="33" t="s">
        <v>29</v>
      </c>
      <c r="C5" s="33" t="s">
        <v>30</v>
      </c>
      <c r="D5" s="33" t="s">
        <v>31</v>
      </c>
      <c r="E5" s="33"/>
      <c r="F5" s="33"/>
      <c r="G5" s="33"/>
      <c r="H5" s="33"/>
      <c r="I5" s="33"/>
      <c r="J5" s="33"/>
      <c r="K5" s="33"/>
    </row>
    <row r="6">
      <c r="A6" s="33" t="n">
        <v>2</v>
      </c>
      <c r="B6" s="33" t="s">
        <v>226</v>
      </c>
      <c r="C6" s="33" t="s">
        <v>32</v>
      </c>
      <c r="D6" s="33" t="s">
        <v>33</v>
      </c>
      <c r="E6" s="33"/>
      <c r="F6" s="33"/>
      <c r="G6" s="33"/>
      <c r="H6" s="33"/>
      <c r="I6" s="33"/>
      <c r="J6" s="33"/>
      <c r="K6" s="33"/>
    </row>
    <row r="7">
      <c r="A7" s="33" t="n">
        <v>3</v>
      </c>
      <c r="B7" s="33" t="s">
        <v>227</v>
      </c>
      <c r="C7" s="33" t="s">
        <v>34</v>
      </c>
      <c r="D7" s="33" t="s">
        <v>25</v>
      </c>
      <c r="E7" s="33"/>
      <c r="F7" s="33"/>
      <c r="G7" s="33"/>
      <c r="H7" s="33"/>
      <c r="I7" s="33"/>
      <c r="J7" s="33"/>
      <c r="K7" s="33"/>
    </row>
    <row r="8">
      <c r="A8" s="33" t="n">
        <v>4</v>
      </c>
      <c r="B8" s="33" t="s">
        <v>35</v>
      </c>
      <c r="C8" s="33" t="s">
        <v>36</v>
      </c>
      <c r="D8" s="33" t="s">
        <v>228</v>
      </c>
      <c r="E8" s="33"/>
      <c r="F8" s="33"/>
      <c r="G8" s="33"/>
      <c r="H8" s="33"/>
      <c r="I8" s="33"/>
      <c r="J8" s="33"/>
      <c r="K8" s="33"/>
    </row>
    <row r="9">
      <c r="A9" s="33" t="n">
        <v>5</v>
      </c>
      <c r="B9" s="33" t="s">
        <v>37</v>
      </c>
      <c r="C9" s="33" t="s">
        <v>38</v>
      </c>
      <c r="D9" s="33" t="s">
        <v>39</v>
      </c>
      <c r="E9" s="33"/>
      <c r="F9" s="33"/>
      <c r="G9" s="33"/>
      <c r="H9" s="33"/>
      <c r="I9" s="33"/>
      <c r="J9" s="33"/>
      <c r="K9" s="33"/>
    </row>
    <row r="10">
      <c r="A10" s="33" t="n">
        <v>6</v>
      </c>
      <c r="B10" s="33" t="s">
        <v>229</v>
      </c>
      <c r="C10" s="33" t="s">
        <v>230</v>
      </c>
      <c r="D10" s="33" t="s">
        <v>231</v>
      </c>
      <c r="E10" s="33"/>
      <c r="F10" s="33"/>
      <c r="G10" s="33"/>
      <c r="H10" s="33"/>
      <c r="I10" s="33"/>
      <c r="J10" s="33"/>
      <c r="K10" s="33"/>
    </row>
    <row r="11">
      <c r="A11" s="33" t="n">
        <v>7</v>
      </c>
      <c r="B11" s="33" t="s">
        <v>40</v>
      </c>
      <c r="C11" s="33" t="s">
        <v>232</v>
      </c>
      <c r="D11" s="33" t="s">
        <v>233</v>
      </c>
      <c r="E11" s="33"/>
      <c r="F11" s="33"/>
      <c r="G11" s="33"/>
      <c r="H11" s="33"/>
      <c r="I11" s="33"/>
      <c r="J11" s="33"/>
      <c r="K11" s="33"/>
    </row>
    <row r="12">
      <c r="A12" s="33" t="n">
        <v>8</v>
      </c>
      <c r="B12" s="33" t="s">
        <v>41</v>
      </c>
      <c r="C12" s="33" t="s">
        <v>42</v>
      </c>
      <c r="D12" s="33" t="s">
        <v>234</v>
      </c>
      <c r="E12" s="33"/>
      <c r="F12" s="33"/>
      <c r="G12" s="33"/>
      <c r="H12" s="33"/>
      <c r="I12" s="33"/>
      <c r="J12" s="33"/>
      <c r="K12" s="33"/>
    </row>
    <row r="13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</row>
    <row r="14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</row>
    <row r="15" ht="28" customHeight="true">
      <c r="A15" s="27" t="s">
        <v>43</v>
      </c>
      <c r="B15" s="27" t="s">
        <v>44</v>
      </c>
      <c r="C15" s="27" t="s">
        <v>45</v>
      </c>
      <c r="D15" s="33"/>
      <c r="E15" s="33"/>
      <c r="F15" s="33"/>
      <c r="G15" s="33"/>
      <c r="H15" s="33"/>
      <c r="I15" s="33"/>
      <c r="J15" s="33"/>
      <c r="K15" s="33"/>
    </row>
    <row r="16">
      <c r="A16" s="33" t="s">
        <v>46</v>
      </c>
      <c r="B16" s="33" t="s">
        <v>30</v>
      </c>
      <c r="C16" s="33" t="s">
        <v>235</v>
      </c>
      <c r="D16" s="33"/>
      <c r="E16" s="33"/>
      <c r="F16" s="33"/>
      <c r="G16" s="33"/>
      <c r="H16" s="33"/>
      <c r="I16" s="33"/>
      <c r="J16" s="33"/>
      <c r="K16" s="33"/>
    </row>
    <row r="17">
      <c r="A17" s="33" t="s">
        <v>47</v>
      </c>
      <c r="B17" s="33" t="s">
        <v>48</v>
      </c>
      <c r="C17" s="33" t="s">
        <v>236</v>
      </c>
      <c r="D17" s="33"/>
      <c r="E17" s="33"/>
      <c r="F17" s="33"/>
      <c r="G17" s="33"/>
      <c r="H17" s="33"/>
      <c r="I17" s="33"/>
      <c r="J17" s="33"/>
      <c r="K17" s="33"/>
    </row>
    <row r="18">
      <c r="A18" s="33" t="s">
        <v>49</v>
      </c>
      <c r="B18" s="33" t="s">
        <v>50</v>
      </c>
      <c r="C18" s="33" t="s">
        <v>237</v>
      </c>
      <c r="D18" s="33"/>
      <c r="E18" s="33"/>
      <c r="F18" s="33"/>
      <c r="G18" s="33"/>
      <c r="H18" s="33"/>
      <c r="I18" s="33"/>
      <c r="J18" s="33"/>
      <c r="K18" s="33"/>
    </row>
    <row r="19">
      <c r="A19" s="33" t="s">
        <v>51</v>
      </c>
      <c r="B19" s="33" t="s">
        <v>52</v>
      </c>
      <c r="C19" s="33" t="s">
        <v>238</v>
      </c>
      <c r="D19" s="33"/>
      <c r="E19" s="33"/>
      <c r="F19" s="33"/>
      <c r="G19" s="33"/>
      <c r="H19" s="33"/>
      <c r="I19" s="33"/>
      <c r="J19" s="33"/>
      <c r="K19" s="33"/>
    </row>
    <row r="20">
      <c r="A20" s="33" t="s">
        <v>53</v>
      </c>
      <c r="B20" s="33" t="s">
        <v>239</v>
      </c>
      <c r="C20" s="33" t="s">
        <v>240</v>
      </c>
      <c r="D20" s="33"/>
      <c r="E20" s="33"/>
      <c r="F20" s="33"/>
      <c r="G20" s="33"/>
      <c r="H20" s="33"/>
      <c r="I20" s="33"/>
      <c r="J20" s="33"/>
      <c r="K20" s="33"/>
    </row>
    <row r="21">
      <c r="A21" s="33" t="s">
        <v>241</v>
      </c>
      <c r="B21" s="33" t="s">
        <v>54</v>
      </c>
      <c r="C21" s="33" t="s">
        <v>0</v>
      </c>
      <c r="D21" s="33"/>
      <c r="E21" s="33"/>
      <c r="F21" s="33"/>
      <c r="G21" s="33"/>
      <c r="H21" s="33"/>
      <c r="I21" s="33"/>
      <c r="J21" s="33"/>
      <c r="K21" s="33"/>
    </row>
    <row r="22">
      <c r="A22" s="33" t="s">
        <v>242</v>
      </c>
      <c r="B22" s="33" t="s">
        <v>54</v>
      </c>
      <c r="C22" s="33" t="s">
        <v>1</v>
      </c>
      <c r="D22" s="33"/>
      <c r="E22" s="33"/>
      <c r="F22" s="33"/>
      <c r="G22" s="33"/>
      <c r="H22" s="33"/>
      <c r="I22" s="33"/>
      <c r="J22" s="33"/>
      <c r="K22" s="33"/>
    </row>
    <row r="23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</row>
    <row r="24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</row>
    <row r="25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</row>
    <row r="26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</row>
    <row r="27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</row>
    <row r="28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</row>
    <row r="29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</row>
    <row r="30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</row>
    <row r="31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</row>
    <row r="32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</row>
  </sheetData>
  <mergeCells count="2">
    <mergeCell ref="A1:K1"/>
    <mergeCell ref="A2:K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  <tableParts count="2">
    <tablePart r:id="Re31e03e59bee4854"/>
    <tablePart r:id="R22d47313b3f843f1"/>
  </tableParts>
</worksheet>
</file>

<file path=xl/worksheets/sheet2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4" min="1" width="12"/>
    <col customWidth="true" max="5" min="5" width="18"/>
    <col customWidth="true" max="9" min="6" width="12"/>
    <col customWidth="true" max="10" min="10" width="18"/>
    <col customWidth="true" max="14" min="11" width="12"/>
    <col customWidth="true" max="15" min="15" width="18"/>
    <col customWidth="true" max="18" min="16" width="12"/>
    <col customWidth="true" max="19" min="19" width="18"/>
    <col customWidth="true" max="21" min="20" width="12"/>
  </cols>
  <sheetData>
    <row r="1" ht="28" customHeight="true">
      <c r="A1" s="32" t="s">
        <v>30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</row>
    <row r="2" ht="24" customHeight="true">
      <c r="A2" s="25" t="s">
        <v>25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</row>
    <row r="3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</row>
    <row r="4" ht="28" customHeight="true">
      <c r="A4" s="27" t="s">
        <v>243</v>
      </c>
      <c r="B4" s="27" t="s">
        <v>55</v>
      </c>
      <c r="C4" s="27" t="s">
        <v>56</v>
      </c>
      <c r="D4" s="27" t="s">
        <v>57</v>
      </c>
      <c r="E4" s="27" t="s">
        <v>244</v>
      </c>
      <c r="F4" s="33"/>
      <c r="G4" s="27" t="s">
        <v>58</v>
      </c>
      <c r="H4" s="27" t="s">
        <v>59</v>
      </c>
      <c r="I4" s="27" t="s">
        <v>60</v>
      </c>
      <c r="J4" s="27" t="s">
        <v>31</v>
      </c>
      <c r="K4" s="33"/>
      <c r="L4" s="27" t="s">
        <v>245</v>
      </c>
      <c r="M4" s="27" t="s">
        <v>61</v>
      </c>
      <c r="N4" s="27" t="s">
        <v>246</v>
      </c>
      <c r="O4" s="27" t="s">
        <v>247</v>
      </c>
      <c r="P4" s="33"/>
      <c r="Q4" s="27" t="s">
        <v>248</v>
      </c>
      <c r="R4" s="27" t="s">
        <v>62</v>
      </c>
      <c r="S4" s="27" t="s">
        <v>247</v>
      </c>
      <c r="T4" s="33"/>
      <c r="U4" s="33"/>
    </row>
    <row r="5">
      <c r="A5" s="33" t="s">
        <v>249</v>
      </c>
      <c r="B5" s="48" t="n">
        <v>0.3333333333333333</v>
      </c>
      <c r="C5" s="48" t="n">
        <v>0.6666666666666666</v>
      </c>
      <c r="D5" s="33" t="n">
        <v>8</v>
      </c>
      <c r="E5" s="33" t="s">
        <v>63</v>
      </c>
      <c r="F5" s="33"/>
      <c r="G5" s="33" t="s">
        <v>250</v>
      </c>
      <c r="H5" s="33" t="s">
        <v>25</v>
      </c>
      <c r="I5" s="33" t="s">
        <v>251</v>
      </c>
      <c r="J5" s="33"/>
      <c r="K5" s="33"/>
      <c r="L5" s="33" t="s">
        <v>252</v>
      </c>
      <c r="M5" s="33" t="s">
        <v>122</v>
      </c>
      <c r="N5" s="33" t="n">
        <v>150</v>
      </c>
      <c r="O5" s="33"/>
      <c r="P5" s="33"/>
      <c r="Q5" s="33" t="s">
        <v>25</v>
      </c>
      <c r="R5" s="33" t="s">
        <v>253</v>
      </c>
      <c r="S5" s="33"/>
      <c r="T5" s="33"/>
      <c r="U5" s="33"/>
    </row>
    <row r="6">
      <c r="A6" s="33" t="s">
        <v>254</v>
      </c>
      <c r="B6" s="48" t="n">
        <v>0.6666666666666666</v>
      </c>
      <c r="C6" s="48" t="n">
        <v>0</v>
      </c>
      <c r="D6" s="33" t="n">
        <v>8</v>
      </c>
      <c r="E6" s="33" t="s">
        <v>255</v>
      </c>
      <c r="F6" s="33"/>
      <c r="G6" s="33" t="s">
        <v>64</v>
      </c>
      <c r="H6" s="33" t="s">
        <v>256</v>
      </c>
      <c r="I6" s="33" t="s">
        <v>257</v>
      </c>
      <c r="J6" s="33"/>
      <c r="K6" s="33"/>
      <c r="L6" s="33" t="s">
        <v>258</v>
      </c>
      <c r="M6" s="33" t="s">
        <v>33</v>
      </c>
      <c r="N6" s="33" t="n">
        <v>120</v>
      </c>
      <c r="O6" s="33"/>
      <c r="P6" s="33"/>
      <c r="Q6" s="33" t="s">
        <v>259</v>
      </c>
      <c r="R6" s="33" t="s">
        <v>65</v>
      </c>
      <c r="S6" s="33"/>
      <c r="T6" s="33"/>
      <c r="U6" s="33"/>
    </row>
    <row r="7">
      <c r="A7" s="33" t="s">
        <v>66</v>
      </c>
      <c r="B7" s="48" t="n">
        <v>0</v>
      </c>
      <c r="C7" s="48" t="n">
        <v>0.3333333333333333</v>
      </c>
      <c r="D7" s="33" t="n">
        <v>8</v>
      </c>
      <c r="E7" s="33" t="s">
        <v>260</v>
      </c>
      <c r="F7" s="33"/>
      <c r="G7" s="33" t="s">
        <v>261</v>
      </c>
      <c r="H7" s="33" t="s">
        <v>262</v>
      </c>
      <c r="I7" s="33" t="s">
        <v>257</v>
      </c>
      <c r="J7" s="33"/>
      <c r="K7" s="33"/>
      <c r="L7" s="33" t="s">
        <v>263</v>
      </c>
      <c r="M7" s="33" t="s">
        <v>33</v>
      </c>
      <c r="N7" s="33" t="n">
        <v>90</v>
      </c>
      <c r="O7" s="33"/>
      <c r="P7" s="33"/>
      <c r="Q7" s="33" t="s">
        <v>264</v>
      </c>
      <c r="R7" s="33" t="s">
        <v>265</v>
      </c>
      <c r="S7" s="33"/>
      <c r="T7" s="33"/>
      <c r="U7" s="33"/>
    </row>
    <row r="8">
      <c r="A8" s="33" t="s">
        <v>67</v>
      </c>
      <c r="B8" s="48" t="n">
        <v>0.3541666666666667</v>
      </c>
      <c r="C8" s="48" t="n">
        <v>0.7291666666666666</v>
      </c>
      <c r="D8" s="33" t="n">
        <v>8</v>
      </c>
      <c r="E8" s="33" t="s">
        <v>68</v>
      </c>
      <c r="F8" s="33"/>
      <c r="G8" s="33" t="s">
        <v>69</v>
      </c>
      <c r="H8" s="33" t="s">
        <v>256</v>
      </c>
      <c r="I8" s="33" t="s">
        <v>257</v>
      </c>
      <c r="J8" s="33"/>
      <c r="K8" s="33"/>
      <c r="L8" s="33" t="s">
        <v>266</v>
      </c>
      <c r="M8" s="33" t="s">
        <v>33</v>
      </c>
      <c r="N8" s="33" t="n">
        <v>60</v>
      </c>
      <c r="O8" s="33"/>
      <c r="P8" s="33"/>
      <c r="Q8" s="33" t="s">
        <v>70</v>
      </c>
      <c r="R8" s="33" t="s">
        <v>71</v>
      </c>
      <c r="S8" s="33"/>
      <c r="T8" s="33"/>
      <c r="U8" s="33"/>
    </row>
    <row r="9">
      <c r="A9" s="33" t="s">
        <v>267</v>
      </c>
      <c r="B9" s="48" t="n">
        <v>0.8333333333333334</v>
      </c>
      <c r="C9" s="48" t="n">
        <v>0.3333333333333333</v>
      </c>
      <c r="D9" s="33" t="n">
        <v>12</v>
      </c>
      <c r="E9" s="33" t="s">
        <v>72</v>
      </c>
      <c r="F9" s="33"/>
      <c r="G9" s="33" t="s">
        <v>73</v>
      </c>
      <c r="H9" s="33" t="s">
        <v>74</v>
      </c>
      <c r="I9" s="33" t="s">
        <v>257</v>
      </c>
      <c r="J9" s="33"/>
      <c r="K9" s="33"/>
      <c r="L9" s="33" t="s">
        <v>268</v>
      </c>
      <c r="M9" s="33" t="s">
        <v>33</v>
      </c>
      <c r="N9" s="33"/>
      <c r="O9" s="33"/>
      <c r="P9" s="33"/>
      <c r="Q9" s="33" t="s">
        <v>269</v>
      </c>
      <c r="R9" s="33" t="s">
        <v>75</v>
      </c>
      <c r="S9" s="33"/>
      <c r="T9" s="33"/>
      <c r="U9" s="33"/>
    </row>
    <row r="10">
      <c r="A10" s="33" t="s">
        <v>76</v>
      </c>
      <c r="B10" s="48"/>
      <c r="C10" s="48"/>
      <c r="D10" s="33"/>
      <c r="E10" s="33" t="s">
        <v>77</v>
      </c>
      <c r="F10" s="33"/>
      <c r="G10" s="33" t="s">
        <v>78</v>
      </c>
      <c r="H10" s="33" t="s">
        <v>270</v>
      </c>
      <c r="I10" s="33" t="s">
        <v>257</v>
      </c>
      <c r="J10" s="33"/>
      <c r="K10" s="33"/>
      <c r="L10" s="33"/>
      <c r="M10" s="33"/>
      <c r="N10" s="33"/>
      <c r="O10" s="33"/>
      <c r="P10" s="33"/>
      <c r="Q10" s="33" t="s">
        <v>79</v>
      </c>
      <c r="R10" s="33" t="s">
        <v>80</v>
      </c>
      <c r="S10" s="33"/>
      <c r="T10" s="33"/>
      <c r="U10" s="33"/>
    </row>
    <row r="11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</row>
    <row r="12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</row>
    <row r="13">
      <c r="A13" s="49" t="s">
        <v>271</v>
      </c>
      <c r="B13" s="49"/>
      <c r="C13" s="49" t="s">
        <v>272</v>
      </c>
      <c r="D13" s="49"/>
      <c r="E13" s="49" t="s">
        <v>82</v>
      </c>
      <c r="F13" s="49"/>
      <c r="G13" s="49" t="s">
        <v>273</v>
      </c>
      <c r="H13" s="49"/>
      <c r="I13" s="49" t="s">
        <v>83</v>
      </c>
      <c r="J13" s="49"/>
      <c r="K13" s="49" t="s">
        <v>84</v>
      </c>
      <c r="L13" s="49"/>
      <c r="M13" s="49" t="s">
        <v>92</v>
      </c>
      <c r="N13" s="49"/>
      <c r="O13" s="49" t="s">
        <v>274</v>
      </c>
      <c r="P13" s="49"/>
      <c r="Q13" s="49" t="s">
        <v>275</v>
      </c>
      <c r="R13" s="49"/>
      <c r="S13" s="49" t="s">
        <v>85</v>
      </c>
      <c r="T13" s="49"/>
      <c r="U13" s="49" t="s">
        <v>276</v>
      </c>
    </row>
    <row r="14">
      <c r="A14" s="33" t="s">
        <v>277</v>
      </c>
      <c r="B14" s="33"/>
      <c r="C14" s="33" t="s">
        <v>278</v>
      </c>
      <c r="D14" s="33"/>
      <c r="E14" s="33" t="s">
        <v>279</v>
      </c>
      <c r="F14" s="33"/>
      <c r="G14" s="33" t="s">
        <v>87</v>
      </c>
      <c r="H14" s="33"/>
      <c r="I14" s="33" t="s">
        <v>280</v>
      </c>
      <c r="J14" s="33"/>
      <c r="K14" s="33" t="s">
        <v>281</v>
      </c>
      <c r="L14" s="33"/>
      <c r="M14" s="33" t="s">
        <v>92</v>
      </c>
      <c r="N14" s="33"/>
      <c r="O14" s="33" t="s">
        <v>88</v>
      </c>
      <c r="P14" s="33"/>
      <c r="Q14" s="33" t="s">
        <v>92</v>
      </c>
      <c r="R14" s="33"/>
      <c r="S14" s="33" t="s">
        <v>282</v>
      </c>
      <c r="T14" s="33"/>
      <c r="U14" s="33" t="s">
        <v>87</v>
      </c>
    </row>
    <row r="15">
      <c r="A15" s="33" t="s">
        <v>283</v>
      </c>
      <c r="B15" s="33"/>
      <c r="C15" s="33" t="s">
        <v>284</v>
      </c>
      <c r="D15" s="33"/>
      <c r="E15" s="33" t="s">
        <v>285</v>
      </c>
      <c r="F15" s="33"/>
      <c r="G15" s="33" t="s">
        <v>89</v>
      </c>
      <c r="H15" s="33"/>
      <c r="I15" s="33" t="s">
        <v>90</v>
      </c>
      <c r="J15" s="33"/>
      <c r="K15" s="33" t="s">
        <v>91</v>
      </c>
      <c r="L15" s="33"/>
      <c r="M15" s="33" t="s">
        <v>92</v>
      </c>
      <c r="N15" s="33"/>
      <c r="O15" s="33" t="s">
        <v>88</v>
      </c>
      <c r="P15" s="33"/>
      <c r="Q15" s="33" t="s">
        <v>31</v>
      </c>
      <c r="R15" s="33"/>
      <c r="S15" s="33" t="s">
        <v>88</v>
      </c>
      <c r="T15" s="33"/>
      <c r="U15" s="33" t="s">
        <v>94</v>
      </c>
    </row>
    <row r="16">
      <c r="A16" s="33" t="s">
        <v>95</v>
      </c>
      <c r="B16" s="33"/>
      <c r="C16" s="33" t="s">
        <v>286</v>
      </c>
      <c r="D16" s="33"/>
      <c r="E16" s="33" t="s">
        <v>287</v>
      </c>
      <c r="F16" s="33"/>
      <c r="G16" s="33" t="s">
        <v>96</v>
      </c>
      <c r="H16" s="33"/>
      <c r="I16" s="33" t="s">
        <v>97</v>
      </c>
      <c r="J16" s="33"/>
      <c r="K16" s="33" t="s">
        <v>98</v>
      </c>
      <c r="L16" s="33"/>
      <c r="M16" s="33" t="s">
        <v>92</v>
      </c>
      <c r="N16" s="33"/>
      <c r="O16" s="33" t="s">
        <v>88</v>
      </c>
      <c r="P16" s="33"/>
      <c r="Q16" s="33" t="s">
        <v>288</v>
      </c>
      <c r="R16" s="33"/>
      <c r="S16" s="33" t="s">
        <v>274</v>
      </c>
      <c r="T16" s="33"/>
      <c r="U16" s="33" t="s">
        <v>99</v>
      </c>
    </row>
    <row r="17">
      <c r="A17" s="33" t="s">
        <v>100</v>
      </c>
      <c r="B17" s="33"/>
      <c r="C17" s="33" t="s">
        <v>289</v>
      </c>
      <c r="D17" s="33"/>
      <c r="E17" s="33" t="s">
        <v>290</v>
      </c>
      <c r="F17" s="33"/>
      <c r="G17" s="33" t="s">
        <v>291</v>
      </c>
      <c r="H17" s="33"/>
      <c r="I17" s="33" t="s">
        <v>292</v>
      </c>
      <c r="J17" s="33"/>
      <c r="K17" s="33" t="s">
        <v>101</v>
      </c>
      <c r="L17" s="33"/>
      <c r="M17" s="33" t="s">
        <v>92</v>
      </c>
      <c r="N17" s="33"/>
      <c r="O17" s="33" t="s">
        <v>88</v>
      </c>
      <c r="P17" s="33"/>
      <c r="Q17" s="33" t="s">
        <v>103</v>
      </c>
      <c r="R17" s="33"/>
      <c r="S17" s="33" t="s">
        <v>104</v>
      </c>
      <c r="T17" s="33"/>
      <c r="U17" s="33" t="s">
        <v>105</v>
      </c>
    </row>
    <row r="18">
      <c r="A18" s="33" t="s">
        <v>293</v>
      </c>
      <c r="B18" s="33"/>
      <c r="C18" s="33"/>
      <c r="D18" s="33"/>
      <c r="E18" s="33" t="s">
        <v>294</v>
      </c>
      <c r="F18" s="33"/>
      <c r="G18" s="33"/>
      <c r="H18" s="33"/>
      <c r="I18" s="33" t="s">
        <v>295</v>
      </c>
      <c r="J18" s="33"/>
      <c r="K18" s="33"/>
      <c r="L18" s="33"/>
      <c r="M18" s="33"/>
      <c r="N18" s="33"/>
      <c r="O18" s="33"/>
      <c r="P18" s="33"/>
      <c r="Q18" s="33" t="s">
        <v>106</v>
      </c>
      <c r="R18" s="33"/>
      <c r="S18" s="33"/>
      <c r="T18" s="33"/>
      <c r="U18" s="33" t="s">
        <v>296</v>
      </c>
    </row>
    <row r="19">
      <c r="A19" s="33" t="s">
        <v>107</v>
      </c>
      <c r="B19" s="33"/>
      <c r="C19" s="33"/>
      <c r="D19" s="33"/>
      <c r="E19" s="33" t="s">
        <v>297</v>
      </c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 t="s">
        <v>298</v>
      </c>
    </row>
    <row r="20">
      <c r="A20" s="33" t="s">
        <v>108</v>
      </c>
      <c r="B20" s="33"/>
      <c r="C20" s="33"/>
      <c r="D20" s="33"/>
      <c r="E20" s="33" t="s">
        <v>109</v>
      </c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 t="s">
        <v>33</v>
      </c>
    </row>
    <row r="21">
      <c r="A21" s="33" t="s">
        <v>299</v>
      </c>
      <c r="B21" s="33"/>
      <c r="C21" s="33"/>
      <c r="D21" s="33"/>
      <c r="E21" s="33" t="s">
        <v>300</v>
      </c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</row>
    <row r="22">
      <c r="A22" s="33" t="s">
        <v>110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</row>
    <row r="23">
      <c r="A23" s="33" t="s">
        <v>111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</row>
    <row r="24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</row>
    <row r="25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</row>
    <row r="26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</row>
    <row r="27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</row>
    <row r="28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</row>
  </sheetData>
  <mergeCells count="2">
    <mergeCell ref="A1:U1"/>
    <mergeCell ref="A2:U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  <tableParts count="4">
    <tablePart r:id="R1f2ba56f09ef45dc"/>
    <tablePart r:id="Rb78eebaac3854fbe"/>
    <tablePart r:id="R7694e41a626546b4"/>
    <tablePart r:id="R394848703b78442d"/>
  </tableParts>
</worksheet>
</file>

<file path=xl/worksheets/sheet3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5"/>
    <col customWidth="true" max="2" min="2" width="12"/>
    <col customWidth="true" max="3" min="3" width="15"/>
    <col customWidth="true" max="4" min="4" width="12"/>
    <col customWidth="true" max="5" min="5" width="15"/>
    <col customWidth="true" max="6" min="6" width="12"/>
    <col customWidth="true" max="7" min="7" width="15"/>
    <col customWidth="true" max="8" min="8" width="12"/>
    <col customWidth="true" max="9" min="9" width="16"/>
    <col customWidth="true" max="10" min="10" width="18"/>
    <col customWidth="true" max="13" min="11" width="12"/>
  </cols>
  <sheetData>
    <row r="1" ht="28" customHeight="true">
      <c r="A1" s="32" t="s">
        <v>112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ht="24" customHeight="true">
      <c r="A2" s="25" t="s">
        <v>25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>
      <c r="A4" s="126" t="s">
        <v>301</v>
      </c>
      <c r="B4" s="127" t="n">
        <v>46130</v>
      </c>
      <c r="C4" s="127" t="s">
        <v>302</v>
      </c>
      <c r="D4" s="127" t="n">
        <v>46132</v>
      </c>
      <c r="E4" s="126" t="s">
        <v>113</v>
      </c>
      <c r="F4" s="126" t="s">
        <v>303</v>
      </c>
      <c r="G4" s="33"/>
      <c r="H4" s="33"/>
      <c r="I4" s="33"/>
      <c r="J4" s="33"/>
      <c r="K4" s="33"/>
      <c r="L4" s="33"/>
      <c r="M4" s="33"/>
    </row>
    <row r="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>
      <c r="A6" s="114" t="s">
        <v>114</v>
      </c>
      <c r="B6" s="115" t="n">
        <f>COUNTIFS('Hoja semanal de procesos'!$B$5:$B$64,"&gt;="&amp;$B$4,'Hoja semanal de procesos'!$B$5:$B$64,"&lt;="&amp;$D$4)</f>
        <v>6</v>
      </c>
      <c r="C6" s="132" t="s">
        <v>304</v>
      </c>
      <c r="D6" s="115" t="n">
        <f>SUMIFS('Hoja semanal de procesos'!$R$5:$R$64,'Hoja semanal de procesos'!$B$5:$B$64,"&gt;="&amp;$B$4,'Hoja semanal de procesos'!$B$5:$B$64,"&lt;="&amp;$D$4)</f>
        <v>5880</v>
      </c>
      <c r="E6" s="132" t="s">
        <v>115</v>
      </c>
      <c r="F6" s="115" t="n">
        <f>SUMIFS('Hoja semanal de procesos'!$S$5:$S$64,'Hoja semanal de procesos'!$B$5:$B$64,"&gt;="&amp;$B$4,'Hoja semanal de procesos'!$B$5:$B$64,"&lt;="&amp;$D$4)</f>
        <v>5835</v>
      </c>
      <c r="G6" s="132" t="s">
        <v>305</v>
      </c>
      <c r="H6" s="117" t="n">
        <f>IF(D6&gt;0,F6/D6,"")</f>
        <v>0.9923469387755102</v>
      </c>
      <c r="I6" s="33"/>
      <c r="J6" s="33"/>
      <c r="K6" s="33"/>
      <c r="L6" s="33"/>
      <c r="M6" s="33"/>
    </row>
    <row r="7">
      <c r="A7" s="114"/>
      <c r="B7" s="132"/>
      <c r="C7" s="132"/>
      <c r="D7" s="132"/>
      <c r="E7" s="132"/>
      <c r="F7" s="132"/>
      <c r="G7" s="132"/>
      <c r="H7" s="132"/>
      <c r="I7" s="33"/>
      <c r="J7" s="33"/>
      <c r="K7" s="33"/>
      <c r="L7" s="33"/>
      <c r="M7" s="33"/>
    </row>
    <row r="8">
      <c r="A8" s="114" t="s">
        <v>116</v>
      </c>
      <c r="B8" s="115" t="n">
        <f>SUMIFS('Hoja semanal de procesos'!$T$5:$T$64,'Hoja semanal de procesos'!$B$5:$B$64,"&gt;="&amp;$B$4,'Hoja semanal de procesos'!$B$5:$B$64,"&lt;="&amp;$D$4)</f>
        <v>5776</v>
      </c>
      <c r="C8" s="132" t="s">
        <v>306</v>
      </c>
      <c r="D8" s="117" t="n">
        <f>IF(F6&gt;0,B8/F6,"")</f>
        <v>0.9898886032562125</v>
      </c>
      <c r="E8" s="132" t="s">
        <v>117</v>
      </c>
      <c r="F8" s="115" t="n">
        <f>SUMIFS('Hoja semanal de procesos'!$U$5:$U$64,'Hoja semanal de procesos'!$B$5:$B$64,"&gt;="&amp;$B$4,'Hoja semanal de procesos'!$B$5:$B$64,"&lt;="&amp;$D$4)</f>
        <v>59</v>
      </c>
      <c r="G8" s="132" t="s">
        <v>307</v>
      </c>
      <c r="H8" s="115" t="n">
        <f>SUMIFS('Hoja semanal de procesos'!$X$5:$X$64,'Hoja semanal de procesos'!$B$5:$B$64,"&gt;="&amp;$B$4,'Hoja semanal de procesos'!$B$5:$B$64,"&lt;="&amp;$D$4)</f>
        <v>63</v>
      </c>
      <c r="I8" s="33"/>
      <c r="J8" s="33"/>
      <c r="K8" s="33"/>
      <c r="L8" s="33"/>
      <c r="M8" s="33"/>
    </row>
    <row r="9">
      <c r="A9" s="114"/>
      <c r="B9" s="132"/>
      <c r="C9" s="132"/>
      <c r="D9" s="132"/>
      <c r="E9" s="132"/>
      <c r="F9" s="132"/>
      <c r="G9" s="132"/>
      <c r="H9" s="132"/>
      <c r="I9" s="33"/>
      <c r="J9" s="33"/>
      <c r="K9" s="33"/>
      <c r="L9" s="33"/>
      <c r="M9" s="33"/>
    </row>
    <row r="10">
      <c r="A10" s="114" t="s">
        <v>118</v>
      </c>
      <c r="B10" s="117" t="n">
        <f>IF(SUMIFS('Hoja semanal de procesos'!$P$5:$P$64,'Hoja semanal de procesos'!$B$5:$B$64,"&gt;="&amp;$B$4,'Hoja semanal de procesos'!$B$5:$B$64,"&lt;="&amp;$D$4)&gt;0,MAX(0,1-H8/(SUMIFS('Hoja semanal de procesos'!$P$5:$P$64,'Hoja semanal de procesos'!$B$5:$B$64,"&gt;="&amp;$B$4,'Hoja semanal de procesos'!$B$5:$B$64,"&lt;="&amp;$D$4)*60)),"")</f>
        <v>0.978125</v>
      </c>
      <c r="C10" s="132" t="s">
        <v>119</v>
      </c>
      <c r="D10" s="115" t="n">
        <f>COUNTIFS('Rastreador de Incidencias'!$C$5:$C$84,"&gt;="&amp;$B$4,'Rastreador de Incidencias'!$C$5:$C$84,"&lt;="&amp;$D$4,'Rastreador de Incidencias'!$P$5:$P$84,"&lt;&gt;Cerrado",'Rastreador de Incidencias'!$P$5:$P$84,"&lt;&gt;")</f>
        <v>2</v>
      </c>
      <c r="E10" s="132" t="s">
        <v>120</v>
      </c>
      <c r="F10" s="115" t="n">
        <f>COUNTIFS('Resumen del panel'!$B$5:$B$84,"&gt;="&amp;$B$4,'Resumen del panel'!$B$5:$B$84,"&lt;="&amp;$D$4,'Resumen del panel'!$R$5:$R$84,"&lt;&gt;无",'Resumen del panel'!$R$5:$R$84,"&lt;&gt;")</f>
        <v>1</v>
      </c>
      <c r="G10" s="132" t="s">
        <v>308</v>
      </c>
      <c r="H10" s="115" t="n">
        <f>COUNTIFS('Hoja semanal de procesos'!$B$5:$B$64,"&gt;="&amp;$B$4,'Hoja semanal de procesos'!$B$5:$B$64,"&lt;="&amp;$D$4,'Hoja semanal de procesos'!$AE$5:$AE$64,"Requiere revisión")</f>
        <v>2</v>
      </c>
      <c r="I10" s="33"/>
      <c r="J10" s="33"/>
      <c r="K10" s="33"/>
      <c r="L10" s="33"/>
      <c r="M10" s="33"/>
    </row>
    <row r="11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</row>
    <row r="12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</row>
    <row r="13">
      <c r="A13" s="128" t="s">
        <v>309</v>
      </c>
      <c r="B13" s="128"/>
      <c r="C13" s="128"/>
      <c r="D13" s="128"/>
      <c r="E13" s="128"/>
      <c r="F13" s="128"/>
      <c r="G13" s="128"/>
      <c r="H13" s="33"/>
      <c r="I13" s="33"/>
      <c r="J13" s="33"/>
      <c r="K13" s="33"/>
      <c r="L13" s="33"/>
      <c r="M13" s="33"/>
    </row>
    <row r="14" ht="28" customHeight="true">
      <c r="A14" s="27" t="s">
        <v>243</v>
      </c>
      <c r="B14" s="27" t="s">
        <v>278</v>
      </c>
      <c r="C14" s="27" t="s">
        <v>310</v>
      </c>
      <c r="D14" s="27" t="s">
        <v>92</v>
      </c>
      <c r="E14" s="27" t="s">
        <v>116</v>
      </c>
      <c r="F14" s="27" t="s">
        <v>117</v>
      </c>
      <c r="G14" s="27" t="s">
        <v>307</v>
      </c>
      <c r="H14" s="33"/>
      <c r="I14" s="33"/>
      <c r="J14" s="33"/>
      <c r="K14" s="33"/>
      <c r="L14" s="33"/>
      <c r="M14" s="33"/>
    </row>
    <row r="15">
      <c r="A15" s="33" t="s">
        <v>311</v>
      </c>
      <c r="B15" s="74" t="n">
        <f>SUMIFS('Hoja semanal de procesos'!$R$5:$R$64,'Hoja semanal de procesos'!$C$5:$C$64,$A15,'Hoja semanal de procesos'!$B$5:$B$64,"&gt;="&amp;$B$4,'Hoja semanal de procesos'!$B$5:$B$64,"&lt;="&amp;$D$4)</f>
        <v>2630</v>
      </c>
      <c r="C15" s="74" t="n">
        <f>SUMIFS('Hoja semanal de procesos'!$S$5:$S$64,'Hoja semanal de procesos'!$C$5:$C$64,$A15,'Hoja semanal de procesos'!$B$5:$B$64,"&gt;="&amp;$B$4,'Hoja semanal de procesos'!$B$5:$B$64,"&lt;="&amp;$D$4)</f>
        <v>2650</v>
      </c>
      <c r="D15" s="75" t="n">
        <f>IF(B15&gt;0,C15/B15,"")</f>
        <v>1.0076045627376427</v>
      </c>
      <c r="E15" s="74" t="n">
        <f>SUMIFS('Hoja semanal de procesos'!$T$5:$T$64,'Hoja semanal de procesos'!$C$5:$C$64,$A15,'Hoja semanal de procesos'!$B$5:$B$64,"&gt;="&amp;$B$4,'Hoja semanal de procesos'!$B$5:$B$64,"&lt;="&amp;$D$4)</f>
        <v>2625</v>
      </c>
      <c r="F15" s="74" t="n">
        <f>SUMIFS('Hoja semanal de procesos'!$U$5:$U$64,'Hoja semanal de procesos'!$C$5:$C$64,$A15,'Hoja semanal de procesos'!$B$5:$B$64,"&gt;="&amp;$B$4,'Hoja semanal de procesos'!$B$5:$B$64,"&lt;="&amp;$D$4)</f>
        <v>25</v>
      </c>
      <c r="G15" s="74" t="n">
        <f>SUMIFS('Hoja semanal de procesos'!$X$5:$X$64,'Hoja semanal de procesos'!$C$5:$C$64,$A15,'Hoja semanal de procesos'!$B$5:$B$64,"&gt;="&amp;$B$4,'Hoja semanal de procesos'!$B$5:$B$64,"&lt;="&amp;$D$4)</f>
        <v>33</v>
      </c>
      <c r="H15" s="33"/>
      <c r="I15" s="33"/>
      <c r="J15" s="33"/>
      <c r="K15" s="33"/>
      <c r="L15" s="33"/>
      <c r="M15" s="33"/>
    </row>
    <row r="16">
      <c r="A16" s="33" t="s">
        <v>254</v>
      </c>
      <c r="B16" s="74" t="n">
        <f>SUMIFS('Hoja semanal de procesos'!$R$5:$R$64,'Hoja semanal de procesos'!$C$5:$C$64,$A16,'Hoja semanal de procesos'!$B$5:$B$64,"&gt;="&amp;$B$4,'Hoja semanal de procesos'!$B$5:$B$64,"&lt;="&amp;$D$4)</f>
        <v>2150</v>
      </c>
      <c r="C16" s="74" t="n">
        <f>SUMIFS('Hoja semanal de procesos'!$S$5:$S$64,'Hoja semanal de procesos'!$C$5:$C$64,$A16,'Hoja semanal de procesos'!$B$5:$B$64,"&gt;="&amp;$B$4,'Hoja semanal de procesos'!$B$5:$B$64,"&lt;="&amp;$D$4)</f>
        <v>2145</v>
      </c>
      <c r="D16" s="75" t="n">
        <f>IF(B16&gt;0,C16/B16,"")</f>
        <v>0.9976744186046511</v>
      </c>
      <c r="E16" s="74" t="n">
        <f>SUMIFS('Hoja semanal de procesos'!$T$5:$T$64,'Hoja semanal de procesos'!$C$5:$C$64,$A16,'Hoja semanal de procesos'!$B$5:$B$64,"&gt;="&amp;$B$4,'Hoja semanal de procesos'!$B$5:$B$64,"&lt;="&amp;$D$4)</f>
        <v>2123</v>
      </c>
      <c r="F16" s="74" t="n">
        <f>SUMIFS('Hoja semanal de procesos'!$U$5:$U$64,'Hoja semanal de procesos'!$C$5:$C$64,$A16,'Hoja semanal de procesos'!$B$5:$B$64,"&gt;="&amp;$B$4,'Hoja semanal de procesos'!$B$5:$B$64,"&lt;="&amp;$D$4)</f>
        <v>22</v>
      </c>
      <c r="G16" s="74" t="n">
        <f>SUMIFS('Hoja semanal de procesos'!$X$5:$X$64,'Hoja semanal de procesos'!$C$5:$C$64,$A16,'Hoja semanal de procesos'!$B$5:$B$64,"&gt;="&amp;$B$4,'Hoja semanal de procesos'!$B$5:$B$64,"&lt;="&amp;$D$4)</f>
        <v>18</v>
      </c>
      <c r="H16" s="33"/>
      <c r="I16" s="33"/>
      <c r="J16" s="33"/>
      <c r="K16" s="33"/>
      <c r="L16" s="33"/>
      <c r="M16" s="33"/>
    </row>
    <row r="17">
      <c r="A17" s="33" t="s">
        <v>66</v>
      </c>
      <c r="B17" s="74" t="n">
        <f>SUMIFS('Hoja semanal de procesos'!$R$5:$R$64,'Hoja semanal de procesos'!$C$5:$C$64,$A17,'Hoja semanal de procesos'!$B$5:$B$64,"&gt;="&amp;$B$4,'Hoja semanal de procesos'!$B$5:$B$64,"&lt;="&amp;$D$4)</f>
        <v>1100</v>
      </c>
      <c r="C17" s="74" t="n">
        <f>SUMIFS('Hoja semanal de procesos'!$S$5:$S$64,'Hoja semanal de procesos'!$C$5:$C$64,$A17,'Hoja semanal de procesos'!$B$5:$B$64,"&gt;="&amp;$B$4,'Hoja semanal de procesos'!$B$5:$B$64,"&lt;="&amp;$D$4)</f>
        <v>1040</v>
      </c>
      <c r="D17" s="75" t="n">
        <f>IF(B17&gt;0,C17/B17,"")</f>
        <v>0.9454545454545454</v>
      </c>
      <c r="E17" s="74" t="n">
        <f>SUMIFS('Hoja semanal de procesos'!$T$5:$T$64,'Hoja semanal de procesos'!$C$5:$C$64,$A17,'Hoja semanal de procesos'!$B$5:$B$64,"&gt;="&amp;$B$4,'Hoja semanal de procesos'!$B$5:$B$64,"&lt;="&amp;$D$4)</f>
        <v>1028</v>
      </c>
      <c r="F17" s="74" t="n">
        <f>SUMIFS('Hoja semanal de procesos'!$U$5:$U$64,'Hoja semanal de procesos'!$C$5:$C$64,$A17,'Hoja semanal de procesos'!$B$5:$B$64,"&gt;="&amp;$B$4,'Hoja semanal de procesos'!$B$5:$B$64,"&lt;="&amp;$D$4)</f>
        <v>12</v>
      </c>
      <c r="G17" s="74" t="n">
        <f>SUMIFS('Hoja semanal de procesos'!$X$5:$X$64,'Hoja semanal de procesos'!$C$5:$C$64,$A17,'Hoja semanal de procesos'!$B$5:$B$64,"&gt;="&amp;$B$4,'Hoja semanal de procesos'!$B$5:$B$64,"&lt;="&amp;$D$4)</f>
        <v>12</v>
      </c>
      <c r="H17" s="33"/>
      <c r="I17" s="33"/>
      <c r="J17" s="33"/>
      <c r="K17" s="33"/>
      <c r="L17" s="33"/>
      <c r="M17" s="33"/>
    </row>
    <row r="18">
      <c r="A18" s="33" t="s">
        <v>312</v>
      </c>
      <c r="B18" s="74" t="n">
        <f>D6-SUM(B15:B17)</f>
        <v>0</v>
      </c>
      <c r="C18" s="74" t="n">
        <f>F6-SUM(C15:C17)</f>
        <v>0</v>
      </c>
      <c r="D18" s="75" t="str">
        <f>IF(B18&gt;0,C18/B18,"")</f>
      </c>
      <c r="E18" s="74" t="n">
        <f>B8-SUM(E15:E17)</f>
        <v>0</v>
      </c>
      <c r="F18" s="74" t="n">
        <f>F8-SUM(F15:F17)</f>
        <v>0</v>
      </c>
      <c r="G18" s="74" t="n">
        <f>H8-SUM(G15:G17)</f>
        <v>0</v>
      </c>
      <c r="H18" s="33"/>
      <c r="I18" s="33"/>
      <c r="J18" s="33"/>
      <c r="K18" s="33"/>
      <c r="L18" s="33"/>
      <c r="M18" s="33"/>
    </row>
    <row r="19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</row>
    <row r="20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</row>
    <row r="21">
      <c r="A21" s="128" t="s">
        <v>313</v>
      </c>
      <c r="B21" s="128"/>
      <c r="C21" s="128"/>
      <c r="D21" s="128"/>
      <c r="E21" s="128"/>
      <c r="F21" s="33"/>
      <c r="G21" s="128" t="s">
        <v>314</v>
      </c>
      <c r="H21" s="128"/>
      <c r="I21" s="128"/>
      <c r="J21" s="128"/>
      <c r="K21" s="33"/>
      <c r="L21" s="33"/>
      <c r="M21" s="33"/>
    </row>
    <row r="22" ht="28" customHeight="true">
      <c r="A22" s="27" t="s">
        <v>315</v>
      </c>
      <c r="B22" s="27" t="s">
        <v>121</v>
      </c>
      <c r="C22" s="27" t="s">
        <v>310</v>
      </c>
      <c r="D22" s="27" t="s">
        <v>92</v>
      </c>
      <c r="E22" s="27" t="s">
        <v>244</v>
      </c>
      <c r="F22" s="33"/>
      <c r="G22" s="27" t="s">
        <v>122</v>
      </c>
      <c r="H22" s="27" t="s">
        <v>316</v>
      </c>
      <c r="I22" s="27" t="s">
        <v>123</v>
      </c>
      <c r="J22" s="27" t="s">
        <v>244</v>
      </c>
      <c r="K22" s="33"/>
      <c r="L22" s="33"/>
      <c r="M22" s="33"/>
    </row>
    <row r="23">
      <c r="A23" s="33" t="s">
        <v>277</v>
      </c>
      <c r="B23" s="74" t="n">
        <f>COUNTIFS('Gestión de incidencias'!$I$5:$I$84,$A23,'Gestión de incidencias'!$B$5:$B$84,"&gt;="&amp;$B$4,'Gestión de incidencias'!$B$5:$B$84,"&lt;="&amp;$D$4)</f>
        <v>1</v>
      </c>
      <c r="C23" s="74" t="n">
        <f>SUMIFS('Gestión de incidencias'!$H$5:$H$84,'Gestión de incidencias'!$I$5:$I$84,$A23,'Gestión de incidencias'!$B$5:$B$84,"&gt;="&amp;$B$4,'Gestión de incidencias'!$B$5:$B$84,"&lt;="&amp;$D$4)</f>
        <v>25</v>
      </c>
      <c r="D23" s="74" t="n">
        <f>COUNTIFS('Gestión de incidencias'!$I$5:$I$84,$A23,'Gestión de incidencias'!$P$5:$P$84,"&lt;&gt;Cerrado",'Gestión de incidencias'!$B$5:$B$84,"&gt;="&amp;$B$4,'Gestión de incidencias'!$B$5:$B$84,"&lt;="&amp;$D$4)</f>
        <v>1</v>
      </c>
      <c r="E23" s="33"/>
      <c r="F23" s="33"/>
      <c r="G23" s="33" t="s">
        <v>92</v>
      </c>
      <c r="H23" s="33" t="n">
        <f>COUNTIFS('Rastreador de Incidencias'!$P$5:$P$84,$G23,'Rastreador de Incidencias'!$C$5:$C$84,"&gt;="&amp;$B$4,'Rastreador de Incidencias'!$C$5:$C$84,"&lt;="&amp;$D$4)</f>
        <v>0</v>
      </c>
      <c r="I23" s="33" t="n">
        <f>COUNTIFS('Rastreador de Incidencias'!$P$5:$P$84,$G23,'Rastreador de Incidencias'!$R$5:$R$84,"&gt;0",'Rastreador de Incidencias'!$C$5:$C$84,"&gt;="&amp;$B$4,'Rastreador de Incidencias'!$C$5:$C$84,"&lt;="&amp;$D$4)</f>
        <v>0</v>
      </c>
      <c r="J23" s="33"/>
      <c r="K23" s="33"/>
      <c r="L23" s="33"/>
      <c r="M23" s="33"/>
    </row>
    <row r="24">
      <c r="A24" s="33" t="s">
        <v>283</v>
      </c>
      <c r="B24" s="74" t="n">
        <f>COUNTIFS('Gestión de incidencias'!$I$5:$I$84,$A24,'Gestión de incidencias'!$B$5:$B$84,"&gt;="&amp;$B$4,'Gestión de incidencias'!$B$5:$B$84,"&lt;="&amp;$D$4)</f>
        <v>0</v>
      </c>
      <c r="C24" s="74" t="n">
        <f>SUMIFS('Gestión de incidencias'!$H$5:$H$84,'Gestión de incidencias'!$I$5:$I$84,$A24,'Gestión de incidencias'!$B$5:$B$84,"&gt;="&amp;$B$4,'Gestión de incidencias'!$B$5:$B$84,"&lt;="&amp;$D$4)</f>
        <v>0</v>
      </c>
      <c r="D24" s="74" t="n">
        <f>COUNTIFS('Gestión de incidencias'!$I$5:$I$84,$A24,'Gestión de incidencias'!$P$5:$P$84,"&lt;&gt;Cerrado",'Gestión de incidencias'!$B$5:$B$84,"&gt;="&amp;$B$4,'Gestión de incidencias'!$B$5:$B$84,"&lt;="&amp;$D$4)</f>
        <v>0</v>
      </c>
      <c r="E24" s="33"/>
      <c r="F24" s="33"/>
      <c r="G24" s="33" t="s">
        <v>93</v>
      </c>
      <c r="H24" s="33" t="n">
        <f>COUNTIFS('Rastreador de Incidencias'!$P$5:$P$84,$G24,'Rastreador de Incidencias'!$C$5:$C$84,"&gt;="&amp;$B$4,'Rastreador de Incidencias'!$C$5:$C$84,"&lt;="&amp;$D$4)</f>
        <v>1</v>
      </c>
      <c r="I24" s="33" t="n">
        <f>COUNTIFS('Rastreador de Incidencias'!$P$5:$P$84,$G24,'Rastreador de Incidencias'!$R$5:$R$84,"&gt;0",'Rastreador de Incidencias'!$C$5:$C$84,"&gt;="&amp;$B$4,'Rastreador de Incidencias'!$C$5:$C$84,"&lt;="&amp;$D$4)</f>
        <v>1</v>
      </c>
      <c r="J24" s="33"/>
      <c r="K24" s="33"/>
      <c r="L24" s="33"/>
      <c r="M24" s="33"/>
    </row>
    <row r="25">
      <c r="A25" s="33" t="s">
        <v>95</v>
      </c>
      <c r="B25" s="74" t="n">
        <f>COUNTIFS('Gestión de incidencias'!$I$5:$I$84,$A25,'Gestión de incidencias'!$B$5:$B$84,"&gt;="&amp;$B$4,'Gestión de incidencias'!$B$5:$B$84,"&lt;="&amp;$D$4)</f>
        <v>0</v>
      </c>
      <c r="C25" s="74" t="n">
        <f>SUMIFS('Gestión de incidencias'!$H$5:$H$84,'Gestión de incidencias'!$I$5:$I$84,$A25,'Gestión de incidencias'!$B$5:$B$84,"&gt;="&amp;$B$4,'Gestión de incidencias'!$B$5:$B$84,"&lt;="&amp;$D$4)</f>
        <v>0</v>
      </c>
      <c r="D25" s="74" t="n">
        <f>COUNTIFS('Gestión de incidencias'!$I$5:$I$84,$A25,'Gestión de incidencias'!$P$5:$P$84,"&lt;&gt;Cerrado",'Gestión de incidencias'!$B$5:$B$84,"&gt;="&amp;$B$4,'Gestión de incidencias'!$B$5:$B$84,"&lt;="&amp;$D$4)</f>
        <v>0</v>
      </c>
      <c r="E25" s="33"/>
      <c r="F25" s="33"/>
      <c r="G25" s="33" t="s">
        <v>317</v>
      </c>
      <c r="H25" s="33" t="n">
        <f>COUNTIFS('Rastreador de Incidencias'!$P$5:$P$84,$G25,'Rastreador de Incidencias'!$C$5:$C$84,"&gt;="&amp;$B$4,'Rastreador de Incidencias'!$C$5:$C$84,"&lt;="&amp;$D$4)</f>
        <v>1</v>
      </c>
      <c r="I25" s="33" t="n">
        <f>COUNTIFS('Rastreador de Incidencias'!$P$5:$P$84,$G25,'Rastreador de Incidencias'!$R$5:$R$84,"&gt;0",'Rastreador de Incidencias'!$C$5:$C$84,"&gt;="&amp;$B$4,'Rastreador de Incidencias'!$C$5:$C$84,"&lt;="&amp;$D$4)</f>
        <v>1</v>
      </c>
      <c r="J25" s="33"/>
      <c r="K25" s="33"/>
      <c r="L25" s="33"/>
      <c r="M25" s="33"/>
    </row>
    <row r="26">
      <c r="A26" s="33" t="s">
        <v>100</v>
      </c>
      <c r="B26" s="74" t="n">
        <f>COUNTIFS('Gestión de incidencias'!$I$5:$I$84,$A26,'Gestión de incidencias'!$B$5:$B$84,"&gt;="&amp;$B$4,'Gestión de incidencias'!$B$5:$B$84,"&lt;="&amp;$D$4)</f>
        <v>1</v>
      </c>
      <c r="C26" s="74" t="n">
        <f>SUMIFS('Gestión de incidencias'!$H$5:$H$84,'Gestión de incidencias'!$I$5:$I$84,$A26,'Gestión de incidencias'!$B$5:$B$84,"&gt;="&amp;$B$4,'Gestión de incidencias'!$B$5:$B$84,"&lt;="&amp;$D$4)</f>
        <v>18</v>
      </c>
      <c r="D26" s="74" t="n">
        <f>COUNTIFS('Gestión de incidencias'!$I$5:$I$84,$A26,'Gestión de incidencias'!$P$5:$P$84,"&lt;&gt;Cerrado",'Gestión de incidencias'!$B$5:$B$84,"&gt;="&amp;$B$4,'Gestión de incidencias'!$B$5:$B$84,"&lt;="&amp;$D$4)</f>
        <v>1</v>
      </c>
      <c r="E26" s="33"/>
      <c r="F26" s="33"/>
      <c r="G26" s="33" t="s">
        <v>103</v>
      </c>
      <c r="H26" s="33" t="n">
        <f>COUNTIFS('Rastreador de Incidencias'!$P$5:$P$84,$G26,'Rastreador de Incidencias'!$C$5:$C$84,"&gt;="&amp;$B$4,'Rastreador de Incidencias'!$C$5:$C$84,"&lt;="&amp;$D$4)</f>
        <v>1</v>
      </c>
      <c r="I26" s="33" t="n">
        <f>COUNTIFS('Rastreador de Incidencias'!$P$5:$P$84,$G26,'Rastreador de Incidencias'!$R$5:$R$84,"&gt;0",'Rastreador de Incidencias'!$C$5:$C$84,"&gt;="&amp;$B$4,'Rastreador de Incidencias'!$C$5:$C$84,"&lt;="&amp;$D$4)</f>
        <v>0</v>
      </c>
      <c r="J26" s="33"/>
      <c r="K26" s="33"/>
      <c r="L26" s="33"/>
      <c r="M26" s="33"/>
    </row>
    <row r="27">
      <c r="A27" s="33" t="s">
        <v>318</v>
      </c>
      <c r="B27" s="74" t="n">
        <f>COUNTIFS('Gestión de incidencias'!$I$5:$I$84,$A27,'Gestión de incidencias'!$B$5:$B$84,"&gt;="&amp;$B$4,'Gestión de incidencias'!$B$5:$B$84,"&lt;="&amp;$D$4)</f>
        <v>0</v>
      </c>
      <c r="C27" s="74" t="n">
        <f>SUMIFS('Gestión de incidencias'!$H$5:$H$84,'Gestión de incidencias'!$I$5:$I$84,$A27,'Gestión de incidencias'!$B$5:$B$84,"&gt;="&amp;$B$4,'Gestión de incidencias'!$B$5:$B$84,"&lt;="&amp;$D$4)</f>
        <v>0</v>
      </c>
      <c r="D27" s="74" t="n">
        <f>COUNTIFS('Gestión de incidencias'!$I$5:$I$84,$A27,'Gestión de incidencias'!$P$5:$P$84,"&lt;&gt;Cerrado",'Gestión de incidencias'!$B$5:$B$84,"&gt;="&amp;$B$4,'Gestión de incidencias'!$B$5:$B$84,"&lt;="&amp;$D$4)</f>
        <v>0</v>
      </c>
      <c r="E27" s="33"/>
      <c r="F27" s="33"/>
      <c r="G27" s="33" t="s">
        <v>106</v>
      </c>
      <c r="H27" s="33" t="n">
        <f>COUNTIFS('Rastreador de Incidencias'!$P$5:$P$84,$G27,'Rastreador de Incidencias'!$C$5:$C$84,"&gt;="&amp;$B$4,'Rastreador de Incidencias'!$C$5:$C$84,"&lt;="&amp;$D$4)</f>
        <v>0</v>
      </c>
      <c r="I27" s="33" t="n">
        <f>COUNTIFS('Rastreador de Incidencias'!$P$5:$P$84,$G27,'Rastreador de Incidencias'!$R$5:$R$84,"&gt;0",'Rastreador de Incidencias'!$C$5:$C$84,"&gt;="&amp;$B$4,'Rastreador de Incidencias'!$C$5:$C$84,"&lt;="&amp;$D$4)</f>
        <v>0</v>
      </c>
      <c r="J27" s="33"/>
      <c r="K27" s="33"/>
      <c r="L27" s="33"/>
      <c r="M27" s="33"/>
    </row>
    <row r="28">
      <c r="A28" s="33" t="s">
        <v>319</v>
      </c>
      <c r="B28" s="74" t="n">
        <f>COUNTIFS('Gestión de incidencias'!$I$5:$I$84,$A28,'Gestión de incidencias'!$B$5:$B$84,"&gt;="&amp;$B$4,'Gestión de incidencias'!$B$5:$B$84,"&lt;="&amp;$D$4)</f>
        <v>1</v>
      </c>
      <c r="C28" s="74" t="n">
        <f>SUMIFS('Gestión de incidencias'!$H$5:$H$84,'Gestión de incidencias'!$I$5:$I$84,$A28,'Gestión de incidencias'!$B$5:$B$84,"&gt;="&amp;$B$4,'Gestión de incidencias'!$B$5:$B$84,"&lt;="&amp;$D$4)</f>
        <v>8</v>
      </c>
      <c r="D28" s="74" t="n">
        <f>COUNTIFS('Gestión de incidencias'!$I$5:$I$84,$A28,'Gestión de incidencias'!$P$5:$P$84,"&lt;&gt;Cerrado",'Gestión de incidencias'!$B$5:$B$84,"&gt;="&amp;$B$4,'Gestión de incidencias'!$B$5:$B$84,"&lt;="&amp;$D$4)</f>
        <v>0</v>
      </c>
      <c r="E28" s="33"/>
      <c r="F28" s="33"/>
      <c r="G28" s="33"/>
      <c r="H28" s="33"/>
      <c r="I28" s="33"/>
      <c r="J28" s="33"/>
      <c r="K28" s="33"/>
      <c r="L28" s="33"/>
      <c r="M28" s="33"/>
    </row>
    <row r="29">
      <c r="A29" s="33" t="s">
        <v>108</v>
      </c>
      <c r="B29" s="74" t="n">
        <f>COUNTIFS('Gestión de incidencias'!$I$5:$I$84,$A29,'Gestión de incidencias'!$B$5:$B$84,"&gt;="&amp;$B$4,'Gestión de incidencias'!$B$5:$B$84,"&lt;="&amp;$D$4)</f>
        <v>1</v>
      </c>
      <c r="C29" s="74" t="n">
        <f>SUMIFS('Gestión de incidencias'!$H$5:$H$84,'Gestión de incidencias'!$I$5:$I$84,$A29,'Gestión de incidencias'!$B$5:$B$84,"&gt;="&amp;$B$4,'Gestión de incidencias'!$B$5:$B$84,"&lt;="&amp;$D$4)</f>
        <v>12</v>
      </c>
      <c r="D29" s="74" t="n">
        <f>COUNTIFS('Gestión de incidencias'!$I$5:$I$84,$A29,'Gestión de incidencias'!$P$5:$P$84,"&lt;&gt;Cerrado",'Gestión de incidencias'!$B$5:$B$84,"&gt;="&amp;$B$4,'Gestión de incidencias'!$B$5:$B$84,"&lt;="&amp;$D$4)</f>
        <v>1</v>
      </c>
      <c r="E29" s="33"/>
      <c r="F29" s="33"/>
      <c r="G29" s="33"/>
      <c r="H29" s="33"/>
      <c r="I29" s="33"/>
      <c r="J29" s="33"/>
      <c r="K29" s="33"/>
      <c r="L29" s="33"/>
      <c r="M29" s="33"/>
    </row>
    <row r="30">
      <c r="A30" s="33" t="s">
        <v>299</v>
      </c>
      <c r="B30" s="74" t="n">
        <f>COUNTIFS('Gestión de incidencias'!$I$5:$I$84,$A30,'Gestión de incidencias'!$B$5:$B$84,"&gt;="&amp;$B$4,'Gestión de incidencias'!$B$5:$B$84,"&lt;="&amp;$D$4)</f>
        <v>0</v>
      </c>
      <c r="C30" s="74" t="n">
        <f>SUMIFS('Gestión de incidencias'!$H$5:$H$84,'Gestión de incidencias'!$I$5:$I$84,$A30,'Gestión de incidencias'!$B$5:$B$84,"&gt;="&amp;$B$4,'Gestión de incidencias'!$B$5:$B$84,"&lt;="&amp;$D$4)</f>
        <v>0</v>
      </c>
      <c r="D30" s="74" t="n">
        <f>COUNTIFS('Gestión de incidencias'!$I$5:$I$84,$A30,'Gestión de incidencias'!$P$5:$P$84,"&lt;&gt;Cerrado",'Gestión de incidencias'!$B$5:$B$84,"&gt;="&amp;$B$4,'Gestión de incidencias'!$B$5:$B$84,"&lt;="&amp;$D$4)</f>
        <v>0</v>
      </c>
      <c r="E30" s="33"/>
      <c r="F30" s="33"/>
      <c r="G30" s="33"/>
      <c r="H30" s="33"/>
      <c r="I30" s="33"/>
      <c r="J30" s="33"/>
      <c r="K30" s="33"/>
      <c r="L30" s="33"/>
      <c r="M30" s="33"/>
    </row>
    <row r="31">
      <c r="A31" s="33" t="s">
        <v>110</v>
      </c>
      <c r="B31" s="74" t="n">
        <f>COUNTIFS('Gestión de incidencias'!$I$5:$I$84,$A31,'Gestión de incidencias'!$B$5:$B$84,"&gt;="&amp;$B$4,'Gestión de incidencias'!$B$5:$B$84,"&lt;="&amp;$D$4)</f>
        <v>0</v>
      </c>
      <c r="C31" s="74" t="n">
        <f>SUMIFS('Gestión de incidencias'!$H$5:$H$84,'Gestión de incidencias'!$I$5:$I$84,$A31,'Gestión de incidencias'!$B$5:$B$84,"&gt;="&amp;$B$4,'Gestión de incidencias'!$B$5:$B$84,"&lt;="&amp;$D$4)</f>
        <v>0</v>
      </c>
      <c r="D31" s="74" t="n">
        <f>COUNTIFS('Gestión de incidencias'!$I$5:$I$84,$A31,'Gestión de incidencias'!$P$5:$P$84,"&lt;&gt;Cerrado",'Gestión de incidencias'!$B$5:$B$84,"&gt;="&amp;$B$4,'Gestión de incidencias'!$B$5:$B$84,"&lt;="&amp;$D$4)</f>
        <v>0</v>
      </c>
      <c r="E31" s="33"/>
      <c r="F31" s="33"/>
      <c r="G31" s="33"/>
      <c r="H31" s="33"/>
      <c r="I31" s="33"/>
      <c r="J31" s="33"/>
      <c r="K31" s="33"/>
      <c r="L31" s="33"/>
      <c r="M31" s="33"/>
    </row>
    <row r="32">
      <c r="A32" s="33" t="s">
        <v>111</v>
      </c>
      <c r="B32" s="74" t="n">
        <f>COUNTIFS('Gestión de incidencias'!$I$5:$I$84,$A32,'Gestión de incidencias'!$B$5:$B$84,"&gt;="&amp;$B$4,'Gestión de incidencias'!$B$5:$B$84,"&lt;="&amp;$D$4)</f>
        <v>0</v>
      </c>
      <c r="C32" s="74" t="n">
        <f>SUMIFS('Gestión de incidencias'!$H$5:$H$84,'Gestión de incidencias'!$I$5:$I$84,$A32,'Gestión de incidencias'!$B$5:$B$84,"&gt;="&amp;$B$4,'Gestión de incidencias'!$B$5:$B$84,"&lt;="&amp;$D$4)</f>
        <v>0</v>
      </c>
      <c r="D32" s="74" t="n">
        <f>COUNTIFS('Gestión de incidencias'!$I$5:$I$84,$A32,'Gestión de incidencias'!$P$5:$P$84,"&lt;&gt;Cerrado",'Gestión de incidencias'!$B$5:$B$84,"&gt;="&amp;$B$4,'Gestión de incidencias'!$B$5:$B$84,"&lt;="&amp;$D$4)</f>
        <v>0</v>
      </c>
      <c r="E32" s="33"/>
      <c r="F32" s="33"/>
      <c r="G32" s="33"/>
      <c r="H32" s="33"/>
      <c r="I32" s="33"/>
      <c r="J32" s="33"/>
      <c r="K32" s="33"/>
      <c r="L32" s="33"/>
      <c r="M32" s="33"/>
    </row>
    <row r="33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</row>
    <row r="34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</row>
    <row r="35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</row>
    <row r="36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</row>
    <row r="37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</row>
    <row r="38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</row>
    <row r="39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</row>
    <row r="40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</row>
    <row r="41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</row>
    <row r="42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</row>
  </sheetData>
  <mergeCells count="2">
    <mergeCell ref="A1:M1"/>
    <mergeCell ref="A2:M2"/>
  </mergeCells>
  <conditionalFormatting sqref="C23:C32">
    <cfRule type="dataBar" priority="1">
      <dataBar>
        <cfvo type="min"/>
        <cfvo type="max"/>
        <color rgb="F59E0B"/>
      </dataBar>
      <extLst>
        <x:ext xmlns:x14="http://schemas.microsoft.com/office/spreadsheetml/2009/9/main" uri="{B025F937-C7B1-47D3-B67F-A62EFF666E3E}">
          <x14:id>{36578271-047B-62B5-C36E-0F6C45C24258}</x14:id>
        </x:ext>
      </extLst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  <drawing r:id="Rffb47ca6e7df468d"/>
  <tableParts count="3">
    <tablePart r:id="R98c9d401e5324879"/>
    <tablePart r:id="R542a16f6ee0b49b4"/>
    <tablePart r:id="R6e22099df99e4238"/>
  </tableParts>
  <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1" id="{36578271-047B-62B5-C36E-0F6C45C24258}">
            <x14:dataBar gradient="1">
              <x14:cfvo type="min"/>
              <x14:cfvo type="max"/>
              <x14:fillColor rgb="F59E0B"/>
            </x14:dataBar>
          </x14:cfRule>
          <xm:sqref>C23:C32</xm:sqref>
        </x14:conditionalFormatting>
      </x14:conditionalFormattings>
    </x:ext>
  </extLst>
</worksheet>
</file>

<file path=xl/worksheets/sheet4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9"/>
    <col customWidth="true" max="3" min="2" width="11"/>
    <col customWidth="true" max="4" min="4" width="22"/>
    <col customWidth="true" max="9" min="5" width="11"/>
    <col customWidth="true" max="10" min="10" width="17"/>
    <col customWidth="true" max="31" min="11" width="11"/>
    <col customWidth="true" max="32" min="32" width="36"/>
    <col customWidth="true" max="33" min="33" width="18"/>
    <col customWidth="true" max="35" min="34" width="11"/>
    <col customWidth="true" max="36" min="36" width="18"/>
  </cols>
  <sheetData>
    <row r="1" ht="28" customHeight="true">
      <c r="A1" s="32" t="s">
        <v>124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</row>
    <row r="2" ht="24" customHeight="true">
      <c r="A2" s="25" t="s">
        <v>125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</row>
    <row r="3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</row>
    <row r="4" ht="28" customHeight="true">
      <c r="A4" s="27" t="s">
        <v>320</v>
      </c>
      <c r="B4" s="27" t="s">
        <v>321</v>
      </c>
      <c r="C4" s="27" t="s">
        <v>243</v>
      </c>
      <c r="D4" s="27" t="s">
        <v>59</v>
      </c>
      <c r="E4" s="27" t="s">
        <v>322</v>
      </c>
      <c r="F4" s="27" t="s">
        <v>126</v>
      </c>
      <c r="G4" s="27" t="s">
        <v>60</v>
      </c>
      <c r="H4" s="27" t="s">
        <v>323</v>
      </c>
      <c r="I4" s="27" t="s">
        <v>324</v>
      </c>
      <c r="J4" s="27" t="s">
        <v>127</v>
      </c>
      <c r="K4" s="27" t="s">
        <v>128</v>
      </c>
      <c r="L4" s="27" t="s">
        <v>325</v>
      </c>
      <c r="M4" s="27" t="s">
        <v>326</v>
      </c>
      <c r="N4" s="27" t="s">
        <v>129</v>
      </c>
      <c r="O4" s="27" t="s">
        <v>130</v>
      </c>
      <c r="P4" s="27" t="s">
        <v>131</v>
      </c>
      <c r="Q4" s="27" t="s">
        <v>132</v>
      </c>
      <c r="R4" s="27" t="s">
        <v>304</v>
      </c>
      <c r="S4" s="27" t="s">
        <v>115</v>
      </c>
      <c r="T4" s="27" t="s">
        <v>116</v>
      </c>
      <c r="U4" s="27" t="s">
        <v>117</v>
      </c>
      <c r="V4" s="27" t="s">
        <v>133</v>
      </c>
      <c r="W4" s="27" t="s">
        <v>134</v>
      </c>
      <c r="X4" s="27" t="s">
        <v>307</v>
      </c>
      <c r="Y4" s="27" t="s">
        <v>305</v>
      </c>
      <c r="Z4" s="27" t="s">
        <v>327</v>
      </c>
      <c r="AA4" s="27" t="s">
        <v>135</v>
      </c>
      <c r="AB4" s="27" t="s">
        <v>328</v>
      </c>
      <c r="AC4" s="27" t="s">
        <v>83</v>
      </c>
      <c r="AD4" s="27" t="s">
        <v>84</v>
      </c>
      <c r="AE4" s="27" t="s">
        <v>329</v>
      </c>
      <c r="AF4" s="27" t="s">
        <v>330</v>
      </c>
      <c r="AG4" s="27" t="s">
        <v>136</v>
      </c>
      <c r="AH4" s="27" t="s">
        <v>137</v>
      </c>
      <c r="AI4" s="27" t="s">
        <v>331</v>
      </c>
      <c r="AJ4" s="27" t="s">
        <v>138</v>
      </c>
    </row>
    <row r="5">
      <c r="A5" s="33" t="s">
        <v>249</v>
      </c>
      <c r="B5" s="72" t="n">
        <v>46130</v>
      </c>
      <c r="C5" s="33" t="s">
        <v>25</v>
      </c>
      <c r="D5" s="33" t="s">
        <v>63</v>
      </c>
      <c r="E5" s="33" t="s">
        <v>332</v>
      </c>
      <c r="F5" s="33" t="s">
        <v>250</v>
      </c>
      <c r="G5" s="33" t="s">
        <v>251</v>
      </c>
      <c r="H5" s="33" t="s">
        <v>333</v>
      </c>
      <c r="I5" s="33" t="s">
        <v>85</v>
      </c>
      <c r="J5" s="33" t="s">
        <v>3</v>
      </c>
      <c r="K5" s="33" t="s">
        <v>4</v>
      </c>
      <c r="L5" s="48" t="n">
        <v>0.3333333333333333</v>
      </c>
      <c r="M5" s="48" t="n">
        <v>0.6666666666666666</v>
      </c>
      <c r="N5" s="48" t="n">
        <v>0.3333333333333333</v>
      </c>
      <c r="O5" s="48" t="n">
        <v>0.6666666666666666</v>
      </c>
      <c r="P5" s="73" t="n">
        <f>IF(A5="","",ROUND(MOD(O5-N5,1)*24,2))</f>
        <v>8</v>
      </c>
      <c r="Q5" s="33" t="n">
        <v>12</v>
      </c>
      <c r="R5" s="74" t="n">
        <v>1200</v>
      </c>
      <c r="S5" s="74" t="n">
        <v>1180</v>
      </c>
      <c r="T5" s="74" t="n">
        <v>1165</v>
      </c>
      <c r="U5" s="74" t="n">
        <f>IF(OR(S5="",T5=""),"",MAX(S5-T5,0))</f>
        <v>15</v>
      </c>
      <c r="V5" s="74" t="n">
        <v>8</v>
      </c>
      <c r="W5" s="74" t="n">
        <v>7</v>
      </c>
      <c r="X5" s="74" t="n">
        <f>IF(A5="","",SUMIFS('Gestión de incidencias'!$H$5:$H$84,'Gestión de incidencias'!$A$5:$A$84,A5))</f>
        <v>25</v>
      </c>
      <c r="Y5" s="75" t="n">
        <f>IF(R5&gt;0,S5/R5,"")</f>
        <v>0.9833333333333333</v>
      </c>
      <c r="Z5" s="75" t="n">
        <f>IF(S5&gt;0,T5/S5,"")</f>
        <v>0.9872881355932204</v>
      </c>
      <c r="AA5" s="75" t="n">
        <f>IF(P5&gt;0,MAX(0,1-X5/(P5*60)),"")</f>
        <v>0.9479166666666666</v>
      </c>
      <c r="AB5" s="33" t="s">
        <v>89</v>
      </c>
      <c r="AC5" s="33" t="s">
        <v>280</v>
      </c>
      <c r="AD5" s="33" t="s">
        <v>98</v>
      </c>
      <c r="AE5" s="33" t="s">
        <v>33</v>
      </c>
      <c r="AF5" s="33" t="s">
        <v>334</v>
      </c>
      <c r="AG5" s="33"/>
      <c r="AH5" s="33" t="s">
        <v>139</v>
      </c>
      <c r="AI5" s="33" t="s">
        <v>335</v>
      </c>
      <c r="AJ5" s="76" t="n">
        <v>46130.67361111111</v>
      </c>
    </row>
    <row r="6">
      <c r="A6" s="33" t="s">
        <v>5</v>
      </c>
      <c r="B6" s="72" t="n">
        <v>46130</v>
      </c>
      <c r="C6" s="33" t="s">
        <v>254</v>
      </c>
      <c r="D6" s="33" t="s">
        <v>336</v>
      </c>
      <c r="E6" s="33" t="s">
        <v>261</v>
      </c>
      <c r="F6" s="33" t="s">
        <v>337</v>
      </c>
      <c r="G6" s="33" t="s">
        <v>65</v>
      </c>
      <c r="H6" s="33" t="s">
        <v>253</v>
      </c>
      <c r="I6" s="33" t="s">
        <v>338</v>
      </c>
      <c r="J6" s="33" t="s">
        <v>25</v>
      </c>
      <c r="K6" s="33" t="s">
        <v>25</v>
      </c>
      <c r="L6" s="48" t="n">
        <v>0.6666666666666666</v>
      </c>
      <c r="M6" s="48" t="n">
        <v>0</v>
      </c>
      <c r="N6" s="48" t="n">
        <v>0.6666666666666666</v>
      </c>
      <c r="O6" s="48" t="n">
        <v>0</v>
      </c>
      <c r="P6" s="73" t="n">
        <f>IF(A6="","",ROUND(MOD(O6-N6,1)*24,2))</f>
        <v>8</v>
      </c>
      <c r="Q6" s="33" t="n">
        <v>11</v>
      </c>
      <c r="R6" s="74" t="n">
        <v>1200</v>
      </c>
      <c r="S6" s="74" t="n">
        <v>1235</v>
      </c>
      <c r="T6" s="74" t="n">
        <v>1228</v>
      </c>
      <c r="U6" s="74" t="n">
        <f>IF(OR(S6="",T6=""),"",MAX(S6-T6,0))</f>
        <v>7</v>
      </c>
      <c r="V6" s="74" t="n">
        <v>5</v>
      </c>
      <c r="W6" s="74" t="n">
        <v>2</v>
      </c>
      <c r="X6" s="74" t="n">
        <f>IF(A6="","",SUMIFS('Gestión de incidencias'!$H$5:$H$84,'Gestión de incidencias'!$A$5:$A$84,A6))</f>
        <v>0</v>
      </c>
      <c r="Y6" s="75" t="n">
        <f>IF(R6&gt;0,S6/R6,"")</f>
        <v>1.0291666666666666</v>
      </c>
      <c r="Z6" s="75" t="n">
        <f>IF(S6&gt;0,T6/S6,"")</f>
        <v>0.994331983805668</v>
      </c>
      <c r="AA6" s="75" t="n">
        <f>IF(P6&gt;0,MAX(0,1-X6/(P6*60)),"")</f>
        <v>1</v>
      </c>
      <c r="AB6" s="33" t="s">
        <v>87</v>
      </c>
      <c r="AC6" s="33" t="s">
        <v>280</v>
      </c>
      <c r="AD6" s="33" t="s">
        <v>101</v>
      </c>
      <c r="AE6" s="33" t="s">
        <v>33</v>
      </c>
      <c r="AF6" s="33" t="s">
        <v>339</v>
      </c>
      <c r="AG6" s="33"/>
      <c r="AH6" s="33" t="s">
        <v>139</v>
      </c>
      <c r="AI6" s="33" t="s">
        <v>340</v>
      </c>
      <c r="AJ6" s="76" t="n">
        <v>46130.99652777778</v>
      </c>
    </row>
    <row r="7">
      <c r="A7" s="33" t="s">
        <v>341</v>
      </c>
      <c r="B7" s="72" t="n">
        <v>46131</v>
      </c>
      <c r="C7" s="33" t="s">
        <v>66</v>
      </c>
      <c r="D7" s="33" t="s">
        <v>336</v>
      </c>
      <c r="E7" s="33" t="s">
        <v>261</v>
      </c>
      <c r="F7" s="33" t="s">
        <v>342</v>
      </c>
      <c r="G7" s="33" t="s">
        <v>265</v>
      </c>
      <c r="H7" s="33" t="s">
        <v>65</v>
      </c>
      <c r="I7" s="33" t="s">
        <v>338</v>
      </c>
      <c r="J7" s="33" t="s">
        <v>3</v>
      </c>
      <c r="K7" s="33" t="s">
        <v>7</v>
      </c>
      <c r="L7" s="48" t="n">
        <v>0</v>
      </c>
      <c r="M7" s="48" t="n">
        <v>0.3333333333333333</v>
      </c>
      <c r="N7" s="48" t="n">
        <v>0</v>
      </c>
      <c r="O7" s="48" t="n">
        <v>0.3333333333333333</v>
      </c>
      <c r="P7" s="73" t="n">
        <f>IF(A7="","",ROUND(MOD(O7-N7,1)*24,2))</f>
        <v>8</v>
      </c>
      <c r="Q7" s="33" t="n">
        <v>10</v>
      </c>
      <c r="R7" s="74" t="n">
        <v>1100</v>
      </c>
      <c r="S7" s="74" t="n">
        <v>1040</v>
      </c>
      <c r="T7" s="74" t="n">
        <v>1028</v>
      </c>
      <c r="U7" s="74" t="n">
        <f>IF(OR(S7="",T7=""),"",MAX(S7-T7,0))</f>
        <v>12</v>
      </c>
      <c r="V7" s="74" t="n">
        <v>6</v>
      </c>
      <c r="W7" s="74" t="n">
        <v>6</v>
      </c>
      <c r="X7" s="74" t="n">
        <f>IF(A7="","",SUMIFS('Gestión de incidencias'!$H$5:$H$84,'Gestión de incidencias'!$A$5:$A$84,A7))</f>
        <v>12</v>
      </c>
      <c r="Y7" s="75" t="n">
        <f>IF(R7&gt;0,S7/R7,"")</f>
        <v>0.9454545454545454</v>
      </c>
      <c r="Z7" s="75" t="n">
        <f>IF(S7&gt;0,T7/S7,"")</f>
        <v>0.9884615384615385</v>
      </c>
      <c r="AA7" s="75" t="n">
        <f>IF(P7&gt;0,MAX(0,1-X7/(P7*60)),"")</f>
        <v>0.975</v>
      </c>
      <c r="AB7" s="33" t="s">
        <v>89</v>
      </c>
      <c r="AC7" s="33" t="s">
        <v>90</v>
      </c>
      <c r="AD7" s="33" t="s">
        <v>98</v>
      </c>
      <c r="AE7" s="33" t="s">
        <v>102</v>
      </c>
      <c r="AF7" s="33" t="s">
        <v>343</v>
      </c>
      <c r="AG7" s="33"/>
      <c r="AH7" s="33" t="s">
        <v>139</v>
      </c>
      <c r="AI7" s="33" t="s">
        <v>335</v>
      </c>
      <c r="AJ7" s="76" t="n">
        <v>46131.34166666667</v>
      </c>
    </row>
    <row r="8">
      <c r="A8" s="33" t="s">
        <v>8</v>
      </c>
      <c r="B8" s="72" t="n">
        <v>46131</v>
      </c>
      <c r="C8" s="33" t="s">
        <v>306</v>
      </c>
      <c r="D8" s="33" t="s">
        <v>140</v>
      </c>
      <c r="E8" s="33" t="s">
        <v>344</v>
      </c>
      <c r="F8" s="33" t="s">
        <v>345</v>
      </c>
      <c r="G8" s="33" t="s">
        <v>253</v>
      </c>
      <c r="H8" s="33" t="s">
        <v>265</v>
      </c>
      <c r="I8" s="33" t="s">
        <v>274</v>
      </c>
      <c r="J8" s="33" t="s">
        <v>9</v>
      </c>
      <c r="K8" s="33" t="s">
        <v>10</v>
      </c>
      <c r="L8" s="48" t="n">
        <v>0.3333333333333333</v>
      </c>
      <c r="M8" s="48" t="n">
        <v>0.6666666666666666</v>
      </c>
      <c r="N8" s="48" t="n">
        <v>0.3333333333333333</v>
      </c>
      <c r="O8" s="48" t="n">
        <v>0.6666666666666666</v>
      </c>
      <c r="P8" s="73" t="n">
        <f>IF(A8="","",ROUND(MOD(O8-N8,1)*24,2))</f>
        <v>8</v>
      </c>
      <c r="Q8" s="33" t="n">
        <v>14</v>
      </c>
      <c r="R8" s="74" t="n">
        <v>950</v>
      </c>
      <c r="S8" s="74" t="n">
        <v>970</v>
      </c>
      <c r="T8" s="74" t="n">
        <v>962</v>
      </c>
      <c r="U8" s="74" t="n">
        <f>IF(OR(S8="",T8=""),"",MAX(S8-T8,0))</f>
        <v>8</v>
      </c>
      <c r="V8" s="74" t="n">
        <v>4</v>
      </c>
      <c r="W8" s="74" t="n">
        <v>4</v>
      </c>
      <c r="X8" s="74" t="n">
        <f>IF(A8="","",SUMIFS('Gestión de incidencias'!$H$5:$H$84,'Gestión de incidencias'!$A$5:$A$84,A8))</f>
        <v>0</v>
      </c>
      <c r="Y8" s="75" t="n">
        <f>IF(R8&gt;0,S8/R8,"")</f>
        <v>1.0210526315789474</v>
      </c>
      <c r="Z8" s="75" t="n">
        <f>IF(S8&gt;0,T8/S8,"")</f>
        <v>0.9917525773195877</v>
      </c>
      <c r="AA8" s="75" t="n">
        <f>IF(P8&gt;0,MAX(0,1-X8/(P8*60)),"")</f>
        <v>1</v>
      </c>
      <c r="AB8" s="33" t="s">
        <v>87</v>
      </c>
      <c r="AC8" s="33" t="s">
        <v>280</v>
      </c>
      <c r="AD8" s="33" t="s">
        <v>91</v>
      </c>
      <c r="AE8" s="33" t="s">
        <v>33</v>
      </c>
      <c r="AF8" s="33" t="s">
        <v>346</v>
      </c>
      <c r="AG8" s="33"/>
      <c r="AH8" s="33" t="s">
        <v>141</v>
      </c>
      <c r="AI8" s="33" t="s">
        <v>340</v>
      </c>
      <c r="AJ8" s="76" t="n">
        <v>46131.67013888889</v>
      </c>
    </row>
    <row r="9">
      <c r="A9" s="33" t="s">
        <v>11</v>
      </c>
      <c r="B9" s="72" t="n">
        <v>46131</v>
      </c>
      <c r="C9" s="33" t="s">
        <v>306</v>
      </c>
      <c r="D9" s="33" t="s">
        <v>140</v>
      </c>
      <c r="E9" s="33" t="s">
        <v>344</v>
      </c>
      <c r="F9" s="33" t="s">
        <v>337</v>
      </c>
      <c r="G9" s="33" t="s">
        <v>65</v>
      </c>
      <c r="H9" s="33" t="s">
        <v>253</v>
      </c>
      <c r="I9" s="33" t="s">
        <v>274</v>
      </c>
      <c r="J9" s="33" t="s">
        <v>9</v>
      </c>
      <c r="K9" s="33" t="s">
        <v>12</v>
      </c>
      <c r="L9" s="48" t="n">
        <v>0.6666666666666666</v>
      </c>
      <c r="M9" s="48" t="n">
        <v>0</v>
      </c>
      <c r="N9" s="48" t="n">
        <v>0.6666666666666666</v>
      </c>
      <c r="O9" s="48" t="n">
        <v>0</v>
      </c>
      <c r="P9" s="73" t="n">
        <f>IF(A9="","",ROUND(MOD(O9-N9,1)*24,2))</f>
        <v>8</v>
      </c>
      <c r="Q9" s="33" t="n">
        <v>13</v>
      </c>
      <c r="R9" s="74" t="n">
        <v>950</v>
      </c>
      <c r="S9" s="74" t="n">
        <v>910</v>
      </c>
      <c r="T9" s="74" t="n">
        <v>895</v>
      </c>
      <c r="U9" s="74" t="n">
        <f>IF(OR(S9="",T9=""),"",MAX(S9-T9,0))</f>
        <v>15</v>
      </c>
      <c r="V9" s="74" t="n">
        <v>10</v>
      </c>
      <c r="W9" s="74" t="n">
        <v>5</v>
      </c>
      <c r="X9" s="74" t="n">
        <f>IF(A9="","",SUMIFS('Gestión de incidencias'!$H$5:$H$84,'Gestión de incidencias'!$A$5:$A$84,A9))</f>
        <v>18</v>
      </c>
      <c r="Y9" s="75" t="n">
        <f>IF(R9&gt;0,S9/R9,"")</f>
        <v>0.9578947368421052</v>
      </c>
      <c r="Z9" s="75" t="n">
        <f>IF(S9&gt;0,T9/S9,"")</f>
        <v>0.9835164835164835</v>
      </c>
      <c r="AA9" s="75" t="n">
        <f>IF(P9&gt;0,MAX(0,1-X9/(P9*60)),"")</f>
        <v>0.9625</v>
      </c>
      <c r="AB9" s="33" t="s">
        <v>96</v>
      </c>
      <c r="AC9" s="33" t="s">
        <v>280</v>
      </c>
      <c r="AD9" s="33" t="s">
        <v>98</v>
      </c>
      <c r="AE9" s="33" t="s">
        <v>102</v>
      </c>
      <c r="AF9" s="33" t="s">
        <v>347</v>
      </c>
      <c r="AG9" s="33"/>
      <c r="AH9" s="33" t="s">
        <v>141</v>
      </c>
      <c r="AI9" s="33" t="s">
        <v>348</v>
      </c>
      <c r="AJ9" s="76" t="n">
        <v>46131.998611111114</v>
      </c>
    </row>
    <row r="10">
      <c r="A10" s="33" t="s">
        <v>13</v>
      </c>
      <c r="B10" s="72" t="n">
        <v>46132</v>
      </c>
      <c r="C10" s="33" t="s">
        <v>349</v>
      </c>
      <c r="D10" s="33" t="s">
        <v>142</v>
      </c>
      <c r="E10" s="33" t="s">
        <v>69</v>
      </c>
      <c r="F10" s="33" t="s">
        <v>345</v>
      </c>
      <c r="G10" s="33" t="s">
        <v>253</v>
      </c>
      <c r="H10" s="33" t="s">
        <v>265</v>
      </c>
      <c r="I10" s="33" t="s">
        <v>274</v>
      </c>
      <c r="J10" s="33" t="s">
        <v>14</v>
      </c>
      <c r="K10" s="33" t="s">
        <v>15</v>
      </c>
      <c r="L10" s="48" t="n">
        <v>0.3333333333333333</v>
      </c>
      <c r="M10" s="48" t="n">
        <v>0.6666666666666666</v>
      </c>
      <c r="N10" s="48" t="n">
        <v>0.3333333333333333</v>
      </c>
      <c r="O10" s="48" t="n">
        <v>0.6666666666666666</v>
      </c>
      <c r="P10" s="73" t="n">
        <f>IF(A10="","",ROUND(MOD(O10-N10,1)*24,2))</f>
        <v>8</v>
      </c>
      <c r="Q10" s="33" t="n">
        <v>8</v>
      </c>
      <c r="R10" s="74" t="n">
        <v>480</v>
      </c>
      <c r="S10" s="74" t="n">
        <v>500</v>
      </c>
      <c r="T10" s="74" t="n">
        <v>498</v>
      </c>
      <c r="U10" s="74" t="n">
        <f>IF(OR(S10="",T10=""),"",MAX(S10-T10,0))</f>
        <v>2</v>
      </c>
      <c r="V10" s="74" t="n">
        <v>1</v>
      </c>
      <c r="W10" s="74" t="n">
        <v>1</v>
      </c>
      <c r="X10" s="74" t="n">
        <f>IF(A10="","",SUMIFS('Gestión de incidencias'!$H$5:$H$84,'Gestión de incidencias'!$A$5:$A$84,A10))</f>
        <v>8</v>
      </c>
      <c r="Y10" s="75" t="n">
        <f>IF(R10&gt;0,S10/R10,"")</f>
        <v>1.0416666666666667</v>
      </c>
      <c r="Z10" s="75" t="n">
        <f>IF(S10&gt;0,T10/S10,"")</f>
        <v>0.996</v>
      </c>
      <c r="AA10" s="75" t="n">
        <f>IF(P10&gt;0,MAX(0,1-X10/(P10*60)),"")</f>
        <v>0.9833333333333333</v>
      </c>
      <c r="AB10" s="33" t="s">
        <v>87</v>
      </c>
      <c r="AC10" s="33" t="s">
        <v>280</v>
      </c>
      <c r="AD10" s="33" t="s">
        <v>101</v>
      </c>
      <c r="AE10" s="33" t="s">
        <v>33</v>
      </c>
      <c r="AF10" s="33" t="s">
        <v>143</v>
      </c>
      <c r="AG10" s="33"/>
      <c r="AH10" s="33" t="s">
        <v>139</v>
      </c>
      <c r="AI10" s="33" t="s">
        <v>340</v>
      </c>
      <c r="AJ10" s="76" t="n">
        <v>46132.66805555556</v>
      </c>
    </row>
    <row r="11">
      <c r="A11" s="33"/>
      <c r="B11" s="72"/>
      <c r="C11" s="33"/>
      <c r="D11" s="33"/>
      <c r="E11" s="33"/>
      <c r="F11" s="33"/>
      <c r="G11" s="33"/>
      <c r="H11" s="33"/>
      <c r="I11" s="33"/>
      <c r="J11" s="33"/>
      <c r="K11" s="33"/>
      <c r="L11" s="48"/>
      <c r="M11" s="48"/>
      <c r="N11" s="48"/>
      <c r="O11" s="48"/>
      <c r="P11" s="73" t="str">
        <f>IF(A11="","",ROUND(MOD(O11-N11,1)*24,2))</f>
      </c>
      <c r="Q11" s="33"/>
      <c r="R11" s="74"/>
      <c r="S11" s="74"/>
      <c r="T11" s="74"/>
      <c r="U11" s="74" t="str">
        <f>IF(OR(S11="",T11=""),"",MAX(S11-T11,0))</f>
      </c>
      <c r="V11" s="74"/>
      <c r="W11" s="74"/>
      <c r="X11" s="74" t="str">
        <f>IF(A11="","",SUMIFS('Gestión de incidencias'!$H$5:$H$84,'Gestión de incidencias'!$A$5:$A$84,A11))</f>
      </c>
      <c r="Y11" s="75" t="str">
        <f>IF(R11&gt;0,S11/R11,"")</f>
      </c>
      <c r="Z11" s="75" t="str">
        <f>IF(S11&gt;0,T11/S11,"")</f>
      </c>
      <c r="AA11" s="75" t="str">
        <f>IF(P11&gt;0,MAX(0,1-X11/(P11*60)),"")</f>
      </c>
      <c r="AB11" s="33"/>
      <c r="AC11" s="33"/>
      <c r="AD11" s="33"/>
      <c r="AE11" s="33"/>
      <c r="AF11" s="33"/>
      <c r="AG11" s="33"/>
      <c r="AH11" s="33"/>
      <c r="AI11" s="33"/>
      <c r="AJ11" s="76"/>
    </row>
    <row r="12">
      <c r="A12" s="33"/>
      <c r="B12" s="72"/>
      <c r="C12" s="33"/>
      <c r="D12" s="33"/>
      <c r="E12" s="33"/>
      <c r="F12" s="33"/>
      <c r="G12" s="33"/>
      <c r="H12" s="33"/>
      <c r="I12" s="33"/>
      <c r="J12" s="33"/>
      <c r="K12" s="33"/>
      <c r="L12" s="48"/>
      <c r="M12" s="48"/>
      <c r="N12" s="48"/>
      <c r="O12" s="48"/>
      <c r="P12" s="73" t="str">
        <f>IF(A12="","",ROUND(MOD(O12-N12,1)*24,2))</f>
      </c>
      <c r="Q12" s="33"/>
      <c r="R12" s="74"/>
      <c r="S12" s="74"/>
      <c r="T12" s="74"/>
      <c r="U12" s="74" t="str">
        <f>IF(OR(S12="",T12=""),"",MAX(S12-T12,0))</f>
      </c>
      <c r="V12" s="74"/>
      <c r="W12" s="74"/>
      <c r="X12" s="74" t="str">
        <f>IF(A12="","",SUMIFS('Gestión de incidencias'!$H$5:$H$84,'Gestión de incidencias'!$A$5:$A$84,A12))</f>
      </c>
      <c r="Y12" s="75" t="str">
        <f>IF(R12&gt;0,S12/R12,"")</f>
      </c>
      <c r="Z12" s="75" t="str">
        <f>IF(S12&gt;0,T12/S12,"")</f>
      </c>
      <c r="AA12" s="75" t="str">
        <f>IF(P12&gt;0,MAX(0,1-X12/(P12*60)),"")</f>
      </c>
      <c r="AB12" s="33"/>
      <c r="AC12" s="33"/>
      <c r="AD12" s="33"/>
      <c r="AE12" s="33"/>
      <c r="AF12" s="33"/>
      <c r="AG12" s="33"/>
      <c r="AH12" s="33"/>
      <c r="AI12" s="33"/>
      <c r="AJ12" s="76"/>
    </row>
    <row r="13">
      <c r="A13" s="33"/>
      <c r="B13" s="72"/>
      <c r="C13" s="33"/>
      <c r="D13" s="33"/>
      <c r="E13" s="33"/>
      <c r="F13" s="33"/>
      <c r="G13" s="33"/>
      <c r="H13" s="33"/>
      <c r="I13" s="33"/>
      <c r="J13" s="33"/>
      <c r="K13" s="33"/>
      <c r="L13" s="48"/>
      <c r="M13" s="48"/>
      <c r="N13" s="48"/>
      <c r="O13" s="48"/>
      <c r="P13" s="73" t="str">
        <f>IF(A13="","",ROUND(MOD(O13-N13,1)*24,2))</f>
      </c>
      <c r="Q13" s="33"/>
      <c r="R13" s="74"/>
      <c r="S13" s="74"/>
      <c r="T13" s="74"/>
      <c r="U13" s="74" t="str">
        <f>IF(OR(S13="",T13=""),"",MAX(S13-T13,0))</f>
      </c>
      <c r="V13" s="74"/>
      <c r="W13" s="74"/>
      <c r="X13" s="74" t="str">
        <f>IF(A13="","",SUMIFS('Gestión de incidencias'!$H$5:$H$84,'Gestión de incidencias'!$A$5:$A$84,A13))</f>
      </c>
      <c r="Y13" s="75" t="str">
        <f>IF(R13&gt;0,S13/R13,"")</f>
      </c>
      <c r="Z13" s="75" t="str">
        <f>IF(S13&gt;0,T13/S13,"")</f>
      </c>
      <c r="AA13" s="75" t="str">
        <f>IF(P13&gt;0,MAX(0,1-X13/(P13*60)),"")</f>
      </c>
      <c r="AB13" s="33"/>
      <c r="AC13" s="33"/>
      <c r="AD13" s="33"/>
      <c r="AE13" s="33"/>
      <c r="AF13" s="33"/>
      <c r="AG13" s="33"/>
      <c r="AH13" s="33"/>
      <c r="AI13" s="33"/>
      <c r="AJ13" s="76"/>
    </row>
    <row r="14">
      <c r="A14" s="33"/>
      <c r="B14" s="72"/>
      <c r="C14" s="33"/>
      <c r="D14" s="33"/>
      <c r="E14" s="33"/>
      <c r="F14" s="33"/>
      <c r="G14" s="33"/>
      <c r="H14" s="33"/>
      <c r="I14" s="33"/>
      <c r="J14" s="33"/>
      <c r="K14" s="33"/>
      <c r="L14" s="48"/>
      <c r="M14" s="48"/>
      <c r="N14" s="48"/>
      <c r="O14" s="48"/>
      <c r="P14" s="73" t="str">
        <f>IF(A14="","",ROUND(MOD(O14-N14,1)*24,2))</f>
      </c>
      <c r="Q14" s="33"/>
      <c r="R14" s="74"/>
      <c r="S14" s="74"/>
      <c r="T14" s="74"/>
      <c r="U14" s="74" t="str">
        <f>IF(OR(S14="",T14=""),"",MAX(S14-T14,0))</f>
      </c>
      <c r="V14" s="74"/>
      <c r="W14" s="74"/>
      <c r="X14" s="74" t="str">
        <f>IF(A14="","",SUMIFS('Gestión de incidencias'!$H$5:$H$84,'Gestión de incidencias'!$A$5:$A$84,A14))</f>
      </c>
      <c r="Y14" s="75" t="str">
        <f>IF(R14&gt;0,S14/R14,"")</f>
      </c>
      <c r="Z14" s="75" t="str">
        <f>IF(S14&gt;0,T14/S14,"")</f>
      </c>
      <c r="AA14" s="75" t="str">
        <f>IF(P14&gt;0,MAX(0,1-X14/(P14*60)),"")</f>
      </c>
      <c r="AB14" s="33"/>
      <c r="AC14" s="33"/>
      <c r="AD14" s="33"/>
      <c r="AE14" s="33"/>
      <c r="AF14" s="33"/>
      <c r="AG14" s="33"/>
      <c r="AH14" s="33"/>
      <c r="AI14" s="33"/>
      <c r="AJ14" s="76"/>
    </row>
    <row r="15">
      <c r="A15" s="33"/>
      <c r="B15" s="72"/>
      <c r="C15" s="33"/>
      <c r="D15" s="33"/>
      <c r="E15" s="33"/>
      <c r="F15" s="33"/>
      <c r="G15" s="33"/>
      <c r="H15" s="33"/>
      <c r="I15" s="33"/>
      <c r="J15" s="33"/>
      <c r="K15" s="33"/>
      <c r="L15" s="48"/>
      <c r="M15" s="48"/>
      <c r="N15" s="48"/>
      <c r="O15" s="48"/>
      <c r="P15" s="73" t="str">
        <f>IF(A15="","",ROUND(MOD(O15-N15,1)*24,2))</f>
      </c>
      <c r="Q15" s="33"/>
      <c r="R15" s="74"/>
      <c r="S15" s="74"/>
      <c r="T15" s="74"/>
      <c r="U15" s="74" t="str">
        <f>IF(OR(S15="",T15=""),"",MAX(S15-T15,0))</f>
      </c>
      <c r="V15" s="74"/>
      <c r="W15" s="74"/>
      <c r="X15" s="74" t="str">
        <f>IF(A15="","",SUMIFS('Gestión de incidencias'!$H$5:$H$84,'Gestión de incidencias'!$A$5:$A$84,A15))</f>
      </c>
      <c r="Y15" s="75" t="str">
        <f>IF(R15&gt;0,S15/R15,"")</f>
      </c>
      <c r="Z15" s="75" t="str">
        <f>IF(S15&gt;0,T15/S15,"")</f>
      </c>
      <c r="AA15" s="75" t="str">
        <f>IF(P15&gt;0,MAX(0,1-X15/(P15*60)),"")</f>
      </c>
      <c r="AB15" s="33"/>
      <c r="AC15" s="33"/>
      <c r="AD15" s="33"/>
      <c r="AE15" s="33"/>
      <c r="AF15" s="33"/>
      <c r="AG15" s="33"/>
      <c r="AH15" s="33"/>
      <c r="AI15" s="33"/>
      <c r="AJ15" s="76"/>
    </row>
    <row r="16">
      <c r="A16" s="33"/>
      <c r="B16" s="72"/>
      <c r="C16" s="33"/>
      <c r="D16" s="33"/>
      <c r="E16" s="33"/>
      <c r="F16" s="33"/>
      <c r="G16" s="33"/>
      <c r="H16" s="33"/>
      <c r="I16" s="33"/>
      <c r="J16" s="33"/>
      <c r="K16" s="33"/>
      <c r="L16" s="48"/>
      <c r="M16" s="48"/>
      <c r="N16" s="48"/>
      <c r="O16" s="48"/>
      <c r="P16" s="73" t="str">
        <f>IF(A16="","",ROUND(MOD(O16-N16,1)*24,2))</f>
      </c>
      <c r="Q16" s="33"/>
      <c r="R16" s="74"/>
      <c r="S16" s="74"/>
      <c r="T16" s="74"/>
      <c r="U16" s="74" t="str">
        <f>IF(OR(S16="",T16=""),"",MAX(S16-T16,0))</f>
      </c>
      <c r="V16" s="74"/>
      <c r="W16" s="74"/>
      <c r="X16" s="74" t="str">
        <f>IF(A16="","",SUMIFS('Gestión de incidencias'!$H$5:$H$84,'Gestión de incidencias'!$A$5:$A$84,A16))</f>
      </c>
      <c r="Y16" s="75" t="str">
        <f>IF(R16&gt;0,S16/R16,"")</f>
      </c>
      <c r="Z16" s="75" t="str">
        <f>IF(S16&gt;0,T16/S16,"")</f>
      </c>
      <c r="AA16" s="75" t="str">
        <f>IF(P16&gt;0,MAX(0,1-X16/(P16*60)),"")</f>
      </c>
      <c r="AB16" s="33"/>
      <c r="AC16" s="33"/>
      <c r="AD16" s="33"/>
      <c r="AE16" s="33"/>
      <c r="AF16" s="33"/>
      <c r="AG16" s="33"/>
      <c r="AH16" s="33"/>
      <c r="AI16" s="33"/>
      <c r="AJ16" s="76"/>
    </row>
    <row r="17">
      <c r="A17" s="33"/>
      <c r="B17" s="72"/>
      <c r="C17" s="33"/>
      <c r="D17" s="33"/>
      <c r="E17" s="33"/>
      <c r="F17" s="33"/>
      <c r="G17" s="33"/>
      <c r="H17" s="33"/>
      <c r="I17" s="33"/>
      <c r="J17" s="33"/>
      <c r="K17" s="33"/>
      <c r="L17" s="48"/>
      <c r="M17" s="48"/>
      <c r="N17" s="48"/>
      <c r="O17" s="48"/>
      <c r="P17" s="73" t="str">
        <f>IF(A17="","",ROUND(MOD(O17-N17,1)*24,2))</f>
      </c>
      <c r="Q17" s="33"/>
      <c r="R17" s="74"/>
      <c r="S17" s="74"/>
      <c r="T17" s="74"/>
      <c r="U17" s="74" t="str">
        <f>IF(OR(S17="",T17=""),"",MAX(S17-T17,0))</f>
      </c>
      <c r="V17" s="74"/>
      <c r="W17" s="74"/>
      <c r="X17" s="74" t="str">
        <f>IF(A17="","",SUMIFS('Gestión de incidencias'!$H$5:$H$84,'Gestión de incidencias'!$A$5:$A$84,A17))</f>
      </c>
      <c r="Y17" s="75" t="str">
        <f>IF(R17&gt;0,S17/R17,"")</f>
      </c>
      <c r="Z17" s="75" t="str">
        <f>IF(S17&gt;0,T17/S17,"")</f>
      </c>
      <c r="AA17" s="75" t="str">
        <f>IF(P17&gt;0,MAX(0,1-X17/(P17*60)),"")</f>
      </c>
      <c r="AB17" s="33"/>
      <c r="AC17" s="33"/>
      <c r="AD17" s="33"/>
      <c r="AE17" s="33"/>
      <c r="AF17" s="33"/>
      <c r="AG17" s="33"/>
      <c r="AH17" s="33"/>
      <c r="AI17" s="33"/>
      <c r="AJ17" s="76"/>
    </row>
    <row r="18">
      <c r="A18" s="33"/>
      <c r="B18" s="72"/>
      <c r="C18" s="33"/>
      <c r="D18" s="33"/>
      <c r="E18" s="33"/>
      <c r="F18" s="33"/>
      <c r="G18" s="33"/>
      <c r="H18" s="33"/>
      <c r="I18" s="33"/>
      <c r="J18" s="33"/>
      <c r="K18" s="33"/>
      <c r="L18" s="48"/>
      <c r="M18" s="48"/>
      <c r="N18" s="48"/>
      <c r="O18" s="48"/>
      <c r="P18" s="73" t="str">
        <f>IF(A18="","",ROUND(MOD(O18-N18,1)*24,2))</f>
      </c>
      <c r="Q18" s="33"/>
      <c r="R18" s="74"/>
      <c r="S18" s="74"/>
      <c r="T18" s="74"/>
      <c r="U18" s="74" t="str">
        <f>IF(OR(S18="",T18=""),"",MAX(S18-T18,0))</f>
      </c>
      <c r="V18" s="74"/>
      <c r="W18" s="74"/>
      <c r="X18" s="74" t="str">
        <f>IF(A18="","",SUMIFS('Gestión de incidencias'!$H$5:$H$84,'Gestión de incidencias'!$A$5:$A$84,A18))</f>
      </c>
      <c r="Y18" s="75" t="str">
        <f>IF(R18&gt;0,S18/R18,"")</f>
      </c>
      <c r="Z18" s="75" t="str">
        <f>IF(S18&gt;0,T18/S18,"")</f>
      </c>
      <c r="AA18" s="75" t="str">
        <f>IF(P18&gt;0,MAX(0,1-X18/(P18*60)),"")</f>
      </c>
      <c r="AB18" s="33"/>
      <c r="AC18" s="33"/>
      <c r="AD18" s="33"/>
      <c r="AE18" s="33"/>
      <c r="AF18" s="33"/>
      <c r="AG18" s="33"/>
      <c r="AH18" s="33"/>
      <c r="AI18" s="33"/>
      <c r="AJ18" s="76"/>
    </row>
    <row r="19">
      <c r="A19" s="33"/>
      <c r="B19" s="72"/>
      <c r="C19" s="33"/>
      <c r="D19" s="33"/>
      <c r="E19" s="33"/>
      <c r="F19" s="33"/>
      <c r="G19" s="33"/>
      <c r="H19" s="33"/>
      <c r="I19" s="33"/>
      <c r="J19" s="33"/>
      <c r="K19" s="33"/>
      <c r="L19" s="48"/>
      <c r="M19" s="48"/>
      <c r="N19" s="48"/>
      <c r="O19" s="48"/>
      <c r="P19" s="73" t="str">
        <f>IF(A19="","",ROUND(MOD(O19-N19,1)*24,2))</f>
      </c>
      <c r="Q19" s="33"/>
      <c r="R19" s="74"/>
      <c r="S19" s="74"/>
      <c r="T19" s="74"/>
      <c r="U19" s="74" t="str">
        <f>IF(OR(S19="",T19=""),"",MAX(S19-T19,0))</f>
      </c>
      <c r="V19" s="74"/>
      <c r="W19" s="74"/>
      <c r="X19" s="74" t="str">
        <f>IF(A19="","",SUMIFS('Gestión de incidencias'!$H$5:$H$84,'Gestión de incidencias'!$A$5:$A$84,A19))</f>
      </c>
      <c r="Y19" s="75" t="str">
        <f>IF(R19&gt;0,S19/R19,"")</f>
      </c>
      <c r="Z19" s="75" t="str">
        <f>IF(S19&gt;0,T19/S19,"")</f>
      </c>
      <c r="AA19" s="75" t="str">
        <f>IF(P19&gt;0,MAX(0,1-X19/(P19*60)),"")</f>
      </c>
      <c r="AB19" s="33"/>
      <c r="AC19" s="33"/>
      <c r="AD19" s="33"/>
      <c r="AE19" s="33"/>
      <c r="AF19" s="33"/>
      <c r="AG19" s="33"/>
      <c r="AH19" s="33"/>
      <c r="AI19" s="33"/>
      <c r="AJ19" s="76"/>
    </row>
    <row r="20">
      <c r="A20" s="33"/>
      <c r="B20" s="72"/>
      <c r="C20" s="33"/>
      <c r="D20" s="33"/>
      <c r="E20" s="33"/>
      <c r="F20" s="33"/>
      <c r="G20" s="33"/>
      <c r="H20" s="33"/>
      <c r="I20" s="33"/>
      <c r="J20" s="33"/>
      <c r="K20" s="33"/>
      <c r="L20" s="48"/>
      <c r="M20" s="48"/>
      <c r="N20" s="48"/>
      <c r="O20" s="48"/>
      <c r="P20" s="73" t="str">
        <f>IF(A20="","",ROUND(MOD(O20-N20,1)*24,2))</f>
      </c>
      <c r="Q20" s="33"/>
      <c r="R20" s="74"/>
      <c r="S20" s="74"/>
      <c r="T20" s="74"/>
      <c r="U20" s="74" t="str">
        <f>IF(OR(S20="",T20=""),"",MAX(S20-T20,0))</f>
      </c>
      <c r="V20" s="74"/>
      <c r="W20" s="74"/>
      <c r="X20" s="74" t="str">
        <f>IF(A20="","",SUMIFS('Gestión de incidencias'!$H$5:$H$84,'Gestión de incidencias'!$A$5:$A$84,A20))</f>
      </c>
      <c r="Y20" s="75" t="str">
        <f>IF(R20&gt;0,S20/R20,"")</f>
      </c>
      <c r="Z20" s="75" t="str">
        <f>IF(S20&gt;0,T20/S20,"")</f>
      </c>
      <c r="AA20" s="75" t="str">
        <f>IF(P20&gt;0,MAX(0,1-X20/(P20*60)),"")</f>
      </c>
      <c r="AB20" s="33"/>
      <c r="AC20" s="33"/>
      <c r="AD20" s="33"/>
      <c r="AE20" s="33"/>
      <c r="AF20" s="33"/>
      <c r="AG20" s="33"/>
      <c r="AH20" s="33"/>
      <c r="AI20" s="33"/>
      <c r="AJ20" s="76"/>
    </row>
    <row r="21">
      <c r="A21" s="33"/>
      <c r="B21" s="72"/>
      <c r="C21" s="33"/>
      <c r="D21" s="33"/>
      <c r="E21" s="33"/>
      <c r="F21" s="33"/>
      <c r="G21" s="33"/>
      <c r="H21" s="33"/>
      <c r="I21" s="33"/>
      <c r="J21" s="33"/>
      <c r="K21" s="33"/>
      <c r="L21" s="48"/>
      <c r="M21" s="48"/>
      <c r="N21" s="48"/>
      <c r="O21" s="48"/>
      <c r="P21" s="73" t="str">
        <f>IF(A21="","",ROUND(MOD(O21-N21,1)*24,2))</f>
      </c>
      <c r="Q21" s="33"/>
      <c r="R21" s="74"/>
      <c r="S21" s="74"/>
      <c r="T21" s="74"/>
      <c r="U21" s="74" t="str">
        <f>IF(OR(S21="",T21=""),"",MAX(S21-T21,0))</f>
      </c>
      <c r="V21" s="74"/>
      <c r="W21" s="74"/>
      <c r="X21" s="74" t="str">
        <f>IF(A21="","",SUMIFS('Gestión de incidencias'!$H$5:$H$84,'Gestión de incidencias'!$A$5:$A$84,A21))</f>
      </c>
      <c r="Y21" s="75" t="str">
        <f>IF(R21&gt;0,S21/R21,"")</f>
      </c>
      <c r="Z21" s="75" t="str">
        <f>IF(S21&gt;0,T21/S21,"")</f>
      </c>
      <c r="AA21" s="75" t="str">
        <f>IF(P21&gt;0,MAX(0,1-X21/(P21*60)),"")</f>
      </c>
      <c r="AB21" s="33"/>
      <c r="AC21" s="33"/>
      <c r="AD21" s="33"/>
      <c r="AE21" s="33"/>
      <c r="AF21" s="33"/>
      <c r="AG21" s="33"/>
      <c r="AH21" s="33"/>
      <c r="AI21" s="33"/>
      <c r="AJ21" s="76"/>
    </row>
    <row r="22">
      <c r="A22" s="33"/>
      <c r="B22" s="72"/>
      <c r="C22" s="33"/>
      <c r="D22" s="33"/>
      <c r="E22" s="33"/>
      <c r="F22" s="33"/>
      <c r="G22" s="33"/>
      <c r="H22" s="33"/>
      <c r="I22" s="33"/>
      <c r="J22" s="33"/>
      <c r="K22" s="33"/>
      <c r="L22" s="48"/>
      <c r="M22" s="48"/>
      <c r="N22" s="48"/>
      <c r="O22" s="48"/>
      <c r="P22" s="73" t="str">
        <f>IF(A22="","",ROUND(MOD(O22-N22,1)*24,2))</f>
      </c>
      <c r="Q22" s="33"/>
      <c r="R22" s="74"/>
      <c r="S22" s="74"/>
      <c r="T22" s="74"/>
      <c r="U22" s="74" t="str">
        <f>IF(OR(S22="",T22=""),"",MAX(S22-T22,0))</f>
      </c>
      <c r="V22" s="74"/>
      <c r="W22" s="74"/>
      <c r="X22" s="74" t="str">
        <f>IF(A22="","",SUMIFS('Gestión de incidencias'!$H$5:$H$84,'Gestión de incidencias'!$A$5:$A$84,A22))</f>
      </c>
      <c r="Y22" s="75" t="str">
        <f>IF(R22&gt;0,S22/R22,"")</f>
      </c>
      <c r="Z22" s="75" t="str">
        <f>IF(S22&gt;0,T22/S22,"")</f>
      </c>
      <c r="AA22" s="75" t="str">
        <f>IF(P22&gt;0,MAX(0,1-X22/(P22*60)),"")</f>
      </c>
      <c r="AB22" s="33"/>
      <c r="AC22" s="33"/>
      <c r="AD22" s="33"/>
      <c r="AE22" s="33"/>
      <c r="AF22" s="33"/>
      <c r="AG22" s="33"/>
      <c r="AH22" s="33"/>
      <c r="AI22" s="33"/>
      <c r="AJ22" s="76"/>
    </row>
    <row r="23">
      <c r="A23" s="33"/>
      <c r="B23" s="72"/>
      <c r="C23" s="33"/>
      <c r="D23" s="33"/>
      <c r="E23" s="33"/>
      <c r="F23" s="33"/>
      <c r="G23" s="33"/>
      <c r="H23" s="33"/>
      <c r="I23" s="33"/>
      <c r="J23" s="33"/>
      <c r="K23" s="33"/>
      <c r="L23" s="48"/>
      <c r="M23" s="48"/>
      <c r="N23" s="48"/>
      <c r="O23" s="48"/>
      <c r="P23" s="73" t="str">
        <f>IF(A23="","",ROUND(MOD(O23-N23,1)*24,2))</f>
      </c>
      <c r="Q23" s="33"/>
      <c r="R23" s="74"/>
      <c r="S23" s="74"/>
      <c r="T23" s="74"/>
      <c r="U23" s="74" t="str">
        <f>IF(OR(S23="",T23=""),"",MAX(S23-T23,0))</f>
      </c>
      <c r="V23" s="74"/>
      <c r="W23" s="74"/>
      <c r="X23" s="74" t="str">
        <f>IF(A23="","",SUMIFS('Gestión de incidencias'!$H$5:$H$84,'Gestión de incidencias'!$A$5:$A$84,A23))</f>
      </c>
      <c r="Y23" s="75" t="str">
        <f>IF(R23&gt;0,S23/R23,"")</f>
      </c>
      <c r="Z23" s="75" t="str">
        <f>IF(S23&gt;0,T23/S23,"")</f>
      </c>
      <c r="AA23" s="75" t="str">
        <f>IF(P23&gt;0,MAX(0,1-X23/(P23*60)),"")</f>
      </c>
      <c r="AB23" s="33"/>
      <c r="AC23" s="33"/>
      <c r="AD23" s="33"/>
      <c r="AE23" s="33"/>
      <c r="AF23" s="33"/>
      <c r="AG23" s="33"/>
      <c r="AH23" s="33"/>
      <c r="AI23" s="33"/>
      <c r="AJ23" s="76"/>
    </row>
    <row r="24">
      <c r="A24" s="33"/>
      <c r="B24" s="72"/>
      <c r="C24" s="33"/>
      <c r="D24" s="33"/>
      <c r="E24" s="33"/>
      <c r="F24" s="33"/>
      <c r="G24" s="33"/>
      <c r="H24" s="33"/>
      <c r="I24" s="33"/>
      <c r="J24" s="33"/>
      <c r="K24" s="33"/>
      <c r="L24" s="48"/>
      <c r="M24" s="48"/>
      <c r="N24" s="48"/>
      <c r="O24" s="48"/>
      <c r="P24" s="73" t="str">
        <f>IF(A24="","",ROUND(MOD(O24-N24,1)*24,2))</f>
      </c>
      <c r="Q24" s="33"/>
      <c r="R24" s="74"/>
      <c r="S24" s="74"/>
      <c r="T24" s="74"/>
      <c r="U24" s="74" t="str">
        <f>IF(OR(S24="",T24=""),"",MAX(S24-T24,0))</f>
      </c>
      <c r="V24" s="74"/>
      <c r="W24" s="74"/>
      <c r="X24" s="74" t="str">
        <f>IF(A24="","",SUMIFS('Gestión de incidencias'!$H$5:$H$84,'Gestión de incidencias'!$A$5:$A$84,A24))</f>
      </c>
      <c r="Y24" s="75" t="str">
        <f>IF(R24&gt;0,S24/R24,"")</f>
      </c>
      <c r="Z24" s="75" t="str">
        <f>IF(S24&gt;0,T24/S24,"")</f>
      </c>
      <c r="AA24" s="75" t="str">
        <f>IF(P24&gt;0,MAX(0,1-X24/(P24*60)),"")</f>
      </c>
      <c r="AB24" s="33"/>
      <c r="AC24" s="33"/>
      <c r="AD24" s="33"/>
      <c r="AE24" s="33"/>
      <c r="AF24" s="33"/>
      <c r="AG24" s="33"/>
      <c r="AH24" s="33"/>
      <c r="AI24" s="33"/>
      <c r="AJ24" s="76"/>
    </row>
    <row r="25">
      <c r="A25" s="33"/>
      <c r="B25" s="72"/>
      <c r="C25" s="33"/>
      <c r="D25" s="33"/>
      <c r="E25" s="33"/>
      <c r="F25" s="33"/>
      <c r="G25" s="33"/>
      <c r="H25" s="33"/>
      <c r="I25" s="33"/>
      <c r="J25" s="33"/>
      <c r="K25" s="33"/>
      <c r="L25" s="48"/>
      <c r="M25" s="48"/>
      <c r="N25" s="48"/>
      <c r="O25" s="48"/>
      <c r="P25" s="73" t="str">
        <f>IF(A25="","",ROUND(MOD(O25-N25,1)*24,2))</f>
      </c>
      <c r="Q25" s="33"/>
      <c r="R25" s="74"/>
      <c r="S25" s="74"/>
      <c r="T25" s="74"/>
      <c r="U25" s="74" t="str">
        <f>IF(OR(S25="",T25=""),"",MAX(S25-T25,0))</f>
      </c>
      <c r="V25" s="74"/>
      <c r="W25" s="74"/>
      <c r="X25" s="74" t="str">
        <f>IF(A25="","",SUMIFS('Gestión de incidencias'!$H$5:$H$84,'Gestión de incidencias'!$A$5:$A$84,A25))</f>
      </c>
      <c r="Y25" s="75" t="str">
        <f>IF(R25&gt;0,S25/R25,"")</f>
      </c>
      <c r="Z25" s="75" t="str">
        <f>IF(S25&gt;0,T25/S25,"")</f>
      </c>
      <c r="AA25" s="75" t="str">
        <f>IF(P25&gt;0,MAX(0,1-X25/(P25*60)),"")</f>
      </c>
      <c r="AB25" s="33"/>
      <c r="AC25" s="33"/>
      <c r="AD25" s="33"/>
      <c r="AE25" s="33"/>
      <c r="AF25" s="33"/>
      <c r="AG25" s="33"/>
      <c r="AH25" s="33"/>
      <c r="AI25" s="33"/>
      <c r="AJ25" s="76"/>
    </row>
    <row r="26">
      <c r="A26" s="33"/>
      <c r="B26" s="72"/>
      <c r="C26" s="33"/>
      <c r="D26" s="33"/>
      <c r="E26" s="33"/>
      <c r="F26" s="33"/>
      <c r="G26" s="33"/>
      <c r="H26" s="33"/>
      <c r="I26" s="33"/>
      <c r="J26" s="33"/>
      <c r="K26" s="33"/>
      <c r="L26" s="48"/>
      <c r="M26" s="48"/>
      <c r="N26" s="48"/>
      <c r="O26" s="48"/>
      <c r="P26" s="73" t="str">
        <f>IF(A26="","",ROUND(MOD(O26-N26,1)*24,2))</f>
      </c>
      <c r="Q26" s="33"/>
      <c r="R26" s="74"/>
      <c r="S26" s="74"/>
      <c r="T26" s="74"/>
      <c r="U26" s="74" t="str">
        <f>IF(OR(S26="",T26=""),"",MAX(S26-T26,0))</f>
      </c>
      <c r="V26" s="74"/>
      <c r="W26" s="74"/>
      <c r="X26" s="74" t="str">
        <f>IF(A26="","",SUMIFS('Gestión de incidencias'!$H$5:$H$84,'Gestión de incidencias'!$A$5:$A$84,A26))</f>
      </c>
      <c r="Y26" s="75" t="str">
        <f>IF(R26&gt;0,S26/R26,"")</f>
      </c>
      <c r="Z26" s="75" t="str">
        <f>IF(S26&gt;0,T26/S26,"")</f>
      </c>
      <c r="AA26" s="75" t="str">
        <f>IF(P26&gt;0,MAX(0,1-X26/(P26*60)),"")</f>
      </c>
      <c r="AB26" s="33"/>
      <c r="AC26" s="33"/>
      <c r="AD26" s="33"/>
      <c r="AE26" s="33"/>
      <c r="AF26" s="33"/>
      <c r="AG26" s="33"/>
      <c r="AH26" s="33"/>
      <c r="AI26" s="33"/>
      <c r="AJ26" s="76"/>
    </row>
    <row r="27">
      <c r="A27" s="33"/>
      <c r="B27" s="72"/>
      <c r="C27" s="33"/>
      <c r="D27" s="33"/>
      <c r="E27" s="33"/>
      <c r="F27" s="33"/>
      <c r="G27" s="33"/>
      <c r="H27" s="33"/>
      <c r="I27" s="33"/>
      <c r="J27" s="33"/>
      <c r="K27" s="33"/>
      <c r="L27" s="48"/>
      <c r="M27" s="48"/>
      <c r="N27" s="48"/>
      <c r="O27" s="48"/>
      <c r="P27" s="73" t="str">
        <f>IF(A27="","",ROUND(MOD(O27-N27,1)*24,2))</f>
      </c>
      <c r="Q27" s="33"/>
      <c r="R27" s="74"/>
      <c r="S27" s="74"/>
      <c r="T27" s="74"/>
      <c r="U27" s="74" t="str">
        <f>IF(OR(S27="",T27=""),"",MAX(S27-T27,0))</f>
      </c>
      <c r="V27" s="74"/>
      <c r="W27" s="74"/>
      <c r="X27" s="74" t="str">
        <f>IF(A27="","",SUMIFS('Gestión de incidencias'!$H$5:$H$84,'Gestión de incidencias'!$A$5:$A$84,A27))</f>
      </c>
      <c r="Y27" s="75" t="str">
        <f>IF(R27&gt;0,S27/R27,"")</f>
      </c>
      <c r="Z27" s="75" t="str">
        <f>IF(S27&gt;0,T27/S27,"")</f>
      </c>
      <c r="AA27" s="75" t="str">
        <f>IF(P27&gt;0,MAX(0,1-X27/(P27*60)),"")</f>
      </c>
      <c r="AB27" s="33"/>
      <c r="AC27" s="33"/>
      <c r="AD27" s="33"/>
      <c r="AE27" s="33"/>
      <c r="AF27" s="33"/>
      <c r="AG27" s="33"/>
      <c r="AH27" s="33"/>
      <c r="AI27" s="33"/>
      <c r="AJ27" s="76"/>
    </row>
    <row r="28">
      <c r="A28" s="33"/>
      <c r="B28" s="72"/>
      <c r="C28" s="33"/>
      <c r="D28" s="33"/>
      <c r="E28" s="33"/>
      <c r="F28" s="33"/>
      <c r="G28" s="33"/>
      <c r="H28" s="33"/>
      <c r="I28" s="33"/>
      <c r="J28" s="33"/>
      <c r="K28" s="33"/>
      <c r="L28" s="48"/>
      <c r="M28" s="48"/>
      <c r="N28" s="48"/>
      <c r="O28" s="48"/>
      <c r="P28" s="73" t="str">
        <f>IF(A28="","",ROUND(MOD(O28-N28,1)*24,2))</f>
      </c>
      <c r="Q28" s="33"/>
      <c r="R28" s="74"/>
      <c r="S28" s="74"/>
      <c r="T28" s="74"/>
      <c r="U28" s="74" t="str">
        <f>IF(OR(S28="",T28=""),"",MAX(S28-T28,0))</f>
      </c>
      <c r="V28" s="74"/>
      <c r="W28" s="74"/>
      <c r="X28" s="74" t="str">
        <f>IF(A28="","",SUMIFS('Gestión de incidencias'!$H$5:$H$84,'Gestión de incidencias'!$A$5:$A$84,A28))</f>
      </c>
      <c r="Y28" s="75" t="str">
        <f>IF(R28&gt;0,S28/R28,"")</f>
      </c>
      <c r="Z28" s="75" t="str">
        <f>IF(S28&gt;0,T28/S28,"")</f>
      </c>
      <c r="AA28" s="75" t="str">
        <f>IF(P28&gt;0,MAX(0,1-X28/(P28*60)),"")</f>
      </c>
      <c r="AB28" s="33"/>
      <c r="AC28" s="33"/>
      <c r="AD28" s="33"/>
      <c r="AE28" s="33"/>
      <c r="AF28" s="33"/>
      <c r="AG28" s="33"/>
      <c r="AH28" s="33"/>
      <c r="AI28" s="33"/>
      <c r="AJ28" s="76"/>
    </row>
    <row r="29">
      <c r="A29" s="33"/>
      <c r="B29" s="72"/>
      <c r="C29" s="33"/>
      <c r="D29" s="33"/>
      <c r="E29" s="33"/>
      <c r="F29" s="33"/>
      <c r="G29" s="33"/>
      <c r="H29" s="33"/>
      <c r="I29" s="33"/>
      <c r="J29" s="33"/>
      <c r="K29" s="33"/>
      <c r="L29" s="48"/>
      <c r="M29" s="48"/>
      <c r="N29" s="48"/>
      <c r="O29" s="48"/>
      <c r="P29" s="73" t="str">
        <f>IF(A29="","",ROUND(MOD(O29-N29,1)*24,2))</f>
      </c>
      <c r="Q29" s="33"/>
      <c r="R29" s="74"/>
      <c r="S29" s="74"/>
      <c r="T29" s="74"/>
      <c r="U29" s="74" t="str">
        <f>IF(OR(S29="",T29=""),"",MAX(S29-T29,0))</f>
      </c>
      <c r="V29" s="74"/>
      <c r="W29" s="74"/>
      <c r="X29" s="74" t="str">
        <f>IF(A29="","",SUMIFS('Gestión de incidencias'!$H$5:$H$84,'Gestión de incidencias'!$A$5:$A$84,A29))</f>
      </c>
      <c r="Y29" s="75" t="str">
        <f>IF(R29&gt;0,S29/R29,"")</f>
      </c>
      <c r="Z29" s="75" t="str">
        <f>IF(S29&gt;0,T29/S29,"")</f>
      </c>
      <c r="AA29" s="75" t="str">
        <f>IF(P29&gt;0,MAX(0,1-X29/(P29*60)),"")</f>
      </c>
      <c r="AB29" s="33"/>
      <c r="AC29" s="33"/>
      <c r="AD29" s="33"/>
      <c r="AE29" s="33"/>
      <c r="AF29" s="33"/>
      <c r="AG29" s="33"/>
      <c r="AH29" s="33"/>
      <c r="AI29" s="33"/>
      <c r="AJ29" s="76"/>
    </row>
    <row r="30">
      <c r="A30" s="33"/>
      <c r="B30" s="72"/>
      <c r="C30" s="33"/>
      <c r="D30" s="33"/>
      <c r="E30" s="33"/>
      <c r="F30" s="33"/>
      <c r="G30" s="33"/>
      <c r="H30" s="33"/>
      <c r="I30" s="33"/>
      <c r="J30" s="33"/>
      <c r="K30" s="33"/>
      <c r="L30" s="48"/>
      <c r="M30" s="48"/>
      <c r="N30" s="48"/>
      <c r="O30" s="48"/>
      <c r="P30" s="73" t="str">
        <f>IF(A30="","",ROUND(MOD(O30-N30,1)*24,2))</f>
      </c>
      <c r="Q30" s="33"/>
      <c r="R30" s="74"/>
      <c r="S30" s="74"/>
      <c r="T30" s="74"/>
      <c r="U30" s="74" t="str">
        <f>IF(OR(S30="",T30=""),"",MAX(S30-T30,0))</f>
      </c>
      <c r="V30" s="74"/>
      <c r="W30" s="74"/>
      <c r="X30" s="74" t="str">
        <f>IF(A30="","",SUMIFS('Gestión de incidencias'!$H$5:$H$84,'Gestión de incidencias'!$A$5:$A$84,A30))</f>
      </c>
      <c r="Y30" s="75" t="str">
        <f>IF(R30&gt;0,S30/R30,"")</f>
      </c>
      <c r="Z30" s="75" t="str">
        <f>IF(S30&gt;0,T30/S30,"")</f>
      </c>
      <c r="AA30" s="75" t="str">
        <f>IF(P30&gt;0,MAX(0,1-X30/(P30*60)),"")</f>
      </c>
      <c r="AB30" s="33"/>
      <c r="AC30" s="33"/>
      <c r="AD30" s="33"/>
      <c r="AE30" s="33"/>
      <c r="AF30" s="33"/>
      <c r="AG30" s="33"/>
      <c r="AH30" s="33"/>
      <c r="AI30" s="33"/>
      <c r="AJ30" s="76"/>
    </row>
    <row r="31">
      <c r="A31" s="33"/>
      <c r="B31" s="72"/>
      <c r="C31" s="33"/>
      <c r="D31" s="33"/>
      <c r="E31" s="33"/>
      <c r="F31" s="33"/>
      <c r="G31" s="33"/>
      <c r="H31" s="33"/>
      <c r="I31" s="33"/>
      <c r="J31" s="33"/>
      <c r="K31" s="33"/>
      <c r="L31" s="48"/>
      <c r="M31" s="48"/>
      <c r="N31" s="48"/>
      <c r="O31" s="48"/>
      <c r="P31" s="73" t="str">
        <f>IF(A31="","",ROUND(MOD(O31-N31,1)*24,2))</f>
      </c>
      <c r="Q31" s="33"/>
      <c r="R31" s="74"/>
      <c r="S31" s="74"/>
      <c r="T31" s="74"/>
      <c r="U31" s="74" t="str">
        <f>IF(OR(S31="",T31=""),"",MAX(S31-T31,0))</f>
      </c>
      <c r="V31" s="74"/>
      <c r="W31" s="74"/>
      <c r="X31" s="74" t="str">
        <f>IF(A31="","",SUMIFS('Gestión de incidencias'!$H$5:$H$84,'Gestión de incidencias'!$A$5:$A$84,A31))</f>
      </c>
      <c r="Y31" s="75" t="str">
        <f>IF(R31&gt;0,S31/R31,"")</f>
      </c>
      <c r="Z31" s="75" t="str">
        <f>IF(S31&gt;0,T31/S31,"")</f>
      </c>
      <c r="AA31" s="75" t="str">
        <f>IF(P31&gt;0,MAX(0,1-X31/(P31*60)),"")</f>
      </c>
      <c r="AB31" s="33"/>
      <c r="AC31" s="33"/>
      <c r="AD31" s="33"/>
      <c r="AE31" s="33"/>
      <c r="AF31" s="33"/>
      <c r="AG31" s="33"/>
      <c r="AH31" s="33"/>
      <c r="AI31" s="33"/>
      <c r="AJ31" s="76"/>
    </row>
    <row r="32">
      <c r="A32" s="33"/>
      <c r="B32" s="72"/>
      <c r="C32" s="33"/>
      <c r="D32" s="33"/>
      <c r="E32" s="33"/>
      <c r="F32" s="33"/>
      <c r="G32" s="33"/>
      <c r="H32" s="33"/>
      <c r="I32" s="33"/>
      <c r="J32" s="33"/>
      <c r="K32" s="33"/>
      <c r="L32" s="48"/>
      <c r="M32" s="48"/>
      <c r="N32" s="48"/>
      <c r="O32" s="48"/>
      <c r="P32" s="73" t="str">
        <f>IF(A32="","",ROUND(MOD(O32-N32,1)*24,2))</f>
      </c>
      <c r="Q32" s="33"/>
      <c r="R32" s="74"/>
      <c r="S32" s="74"/>
      <c r="T32" s="74"/>
      <c r="U32" s="74" t="str">
        <f>IF(OR(S32="",T32=""),"",MAX(S32-T32,0))</f>
      </c>
      <c r="V32" s="74"/>
      <c r="W32" s="74"/>
      <c r="X32" s="74" t="str">
        <f>IF(A32="","",SUMIFS('Gestión de incidencias'!$H$5:$H$84,'Gestión de incidencias'!$A$5:$A$84,A32))</f>
      </c>
      <c r="Y32" s="75" t="str">
        <f>IF(R32&gt;0,S32/R32,"")</f>
      </c>
      <c r="Z32" s="75" t="str">
        <f>IF(S32&gt;0,T32/S32,"")</f>
      </c>
      <c r="AA32" s="75" t="str">
        <f>IF(P32&gt;0,MAX(0,1-X32/(P32*60)),"")</f>
      </c>
      <c r="AB32" s="33"/>
      <c r="AC32" s="33"/>
      <c r="AD32" s="33"/>
      <c r="AE32" s="33"/>
      <c r="AF32" s="33"/>
      <c r="AG32" s="33"/>
      <c r="AH32" s="33"/>
      <c r="AI32" s="33"/>
      <c r="AJ32" s="76"/>
    </row>
    <row r="33">
      <c r="A33" s="33"/>
      <c r="B33" s="72"/>
      <c r="C33" s="33"/>
      <c r="D33" s="33"/>
      <c r="E33" s="33"/>
      <c r="F33" s="33"/>
      <c r="G33" s="33"/>
      <c r="H33" s="33"/>
      <c r="I33" s="33"/>
      <c r="J33" s="33"/>
      <c r="K33" s="33"/>
      <c r="L33" s="48"/>
      <c r="M33" s="48"/>
      <c r="N33" s="48"/>
      <c r="O33" s="48"/>
      <c r="P33" s="73" t="str">
        <f>IF(A33="","",ROUND(MOD(O33-N33,1)*24,2))</f>
      </c>
      <c r="Q33" s="33"/>
      <c r="R33" s="74"/>
      <c r="S33" s="74"/>
      <c r="T33" s="74"/>
      <c r="U33" s="74" t="str">
        <f>IF(OR(S33="",T33=""),"",MAX(S33-T33,0))</f>
      </c>
      <c r="V33" s="74"/>
      <c r="W33" s="74"/>
      <c r="X33" s="74" t="str">
        <f>IF(A33="","",SUMIFS('Gestión de incidencias'!$H$5:$H$84,'Gestión de incidencias'!$A$5:$A$84,A33))</f>
      </c>
      <c r="Y33" s="75" t="str">
        <f>IF(R33&gt;0,S33/R33,"")</f>
      </c>
      <c r="Z33" s="75" t="str">
        <f>IF(S33&gt;0,T33/S33,"")</f>
      </c>
      <c r="AA33" s="75" t="str">
        <f>IF(P33&gt;0,MAX(0,1-X33/(P33*60)),"")</f>
      </c>
      <c r="AB33" s="33"/>
      <c r="AC33" s="33"/>
      <c r="AD33" s="33"/>
      <c r="AE33" s="33"/>
      <c r="AF33" s="33"/>
      <c r="AG33" s="33"/>
      <c r="AH33" s="33"/>
      <c r="AI33" s="33"/>
      <c r="AJ33" s="76"/>
    </row>
    <row r="34">
      <c r="A34" s="33"/>
      <c r="B34" s="72"/>
      <c r="C34" s="33"/>
      <c r="D34" s="33"/>
      <c r="E34" s="33"/>
      <c r="F34" s="33"/>
      <c r="G34" s="33"/>
      <c r="H34" s="33"/>
      <c r="I34" s="33"/>
      <c r="J34" s="33"/>
      <c r="K34" s="33"/>
      <c r="L34" s="48"/>
      <c r="M34" s="48"/>
      <c r="N34" s="48"/>
      <c r="O34" s="48"/>
      <c r="P34" s="73" t="str">
        <f>IF(A34="","",ROUND(MOD(O34-N34,1)*24,2))</f>
      </c>
      <c r="Q34" s="33"/>
      <c r="R34" s="74"/>
      <c r="S34" s="74"/>
      <c r="T34" s="74"/>
      <c r="U34" s="74" t="str">
        <f>IF(OR(S34="",T34=""),"",MAX(S34-T34,0))</f>
      </c>
      <c r="V34" s="74"/>
      <c r="W34" s="74"/>
      <c r="X34" s="74" t="str">
        <f>IF(A34="","",SUMIFS('Gestión de incidencias'!$H$5:$H$84,'Gestión de incidencias'!$A$5:$A$84,A34))</f>
      </c>
      <c r="Y34" s="75" t="str">
        <f>IF(R34&gt;0,S34/R34,"")</f>
      </c>
      <c r="Z34" s="75" t="str">
        <f>IF(S34&gt;0,T34/S34,"")</f>
      </c>
      <c r="AA34" s="75" t="str">
        <f>IF(P34&gt;0,MAX(0,1-X34/(P34*60)),"")</f>
      </c>
      <c r="AB34" s="33"/>
      <c r="AC34" s="33"/>
      <c r="AD34" s="33"/>
      <c r="AE34" s="33"/>
      <c r="AF34" s="33"/>
      <c r="AG34" s="33"/>
      <c r="AH34" s="33"/>
      <c r="AI34" s="33"/>
      <c r="AJ34" s="76"/>
    </row>
    <row r="35">
      <c r="A35" s="33"/>
      <c r="B35" s="72"/>
      <c r="C35" s="33"/>
      <c r="D35" s="33"/>
      <c r="E35" s="33"/>
      <c r="F35" s="33"/>
      <c r="G35" s="33"/>
      <c r="H35" s="33"/>
      <c r="I35" s="33"/>
      <c r="J35" s="33"/>
      <c r="K35" s="33"/>
      <c r="L35" s="48"/>
      <c r="M35" s="48"/>
      <c r="N35" s="48"/>
      <c r="O35" s="48"/>
      <c r="P35" s="73" t="str">
        <f>IF(A35="","",ROUND(MOD(O35-N35,1)*24,2))</f>
      </c>
      <c r="Q35" s="33"/>
      <c r="R35" s="74"/>
      <c r="S35" s="74"/>
      <c r="T35" s="74"/>
      <c r="U35" s="74" t="str">
        <f>IF(OR(S35="",T35=""),"",MAX(S35-T35,0))</f>
      </c>
      <c r="V35" s="74"/>
      <c r="W35" s="74"/>
      <c r="X35" s="74" t="str">
        <f>IF(A35="","",SUMIFS('Gestión de incidencias'!$H$5:$H$84,'Gestión de incidencias'!$A$5:$A$84,A35))</f>
      </c>
      <c r="Y35" s="75" t="str">
        <f>IF(R35&gt;0,S35/R35,"")</f>
      </c>
      <c r="Z35" s="75" t="str">
        <f>IF(S35&gt;0,T35/S35,"")</f>
      </c>
      <c r="AA35" s="75" t="str">
        <f>IF(P35&gt;0,MAX(0,1-X35/(P35*60)),"")</f>
      </c>
      <c r="AB35" s="33"/>
      <c r="AC35" s="33"/>
      <c r="AD35" s="33"/>
      <c r="AE35" s="33"/>
      <c r="AF35" s="33"/>
      <c r="AG35" s="33"/>
      <c r="AH35" s="33"/>
      <c r="AI35" s="33"/>
      <c r="AJ35" s="76"/>
    </row>
    <row r="36">
      <c r="A36" s="33"/>
      <c r="B36" s="72"/>
      <c r="C36" s="33"/>
      <c r="D36" s="33"/>
      <c r="E36" s="33"/>
      <c r="F36" s="33"/>
      <c r="G36" s="33"/>
      <c r="H36" s="33"/>
      <c r="I36" s="33"/>
      <c r="J36" s="33"/>
      <c r="K36" s="33"/>
      <c r="L36" s="48"/>
      <c r="M36" s="48"/>
      <c r="N36" s="48"/>
      <c r="O36" s="48"/>
      <c r="P36" s="73" t="str">
        <f>IF(A36="","",ROUND(MOD(O36-N36,1)*24,2))</f>
      </c>
      <c r="Q36" s="33"/>
      <c r="R36" s="74"/>
      <c r="S36" s="74"/>
      <c r="T36" s="74"/>
      <c r="U36" s="74" t="str">
        <f>IF(OR(S36="",T36=""),"",MAX(S36-T36,0))</f>
      </c>
      <c r="V36" s="74"/>
      <c r="W36" s="74"/>
      <c r="X36" s="74" t="str">
        <f>IF(A36="","",SUMIFS('Gestión de incidencias'!$H$5:$H$84,'Gestión de incidencias'!$A$5:$A$84,A36))</f>
      </c>
      <c r="Y36" s="75" t="str">
        <f>IF(R36&gt;0,S36/R36,"")</f>
      </c>
      <c r="Z36" s="75" t="str">
        <f>IF(S36&gt;0,T36/S36,"")</f>
      </c>
      <c r="AA36" s="75" t="str">
        <f>IF(P36&gt;0,MAX(0,1-X36/(P36*60)),"")</f>
      </c>
      <c r="AB36" s="33"/>
      <c r="AC36" s="33"/>
      <c r="AD36" s="33"/>
      <c r="AE36" s="33"/>
      <c r="AF36" s="33"/>
      <c r="AG36" s="33"/>
      <c r="AH36" s="33"/>
      <c r="AI36" s="33"/>
      <c r="AJ36" s="76"/>
    </row>
    <row r="37">
      <c r="A37" s="33"/>
      <c r="B37" s="72"/>
      <c r="C37" s="33"/>
      <c r="D37" s="33"/>
      <c r="E37" s="33"/>
      <c r="F37" s="33"/>
      <c r="G37" s="33"/>
      <c r="H37" s="33"/>
      <c r="I37" s="33"/>
      <c r="J37" s="33"/>
      <c r="K37" s="33"/>
      <c r="L37" s="48"/>
      <c r="M37" s="48"/>
      <c r="N37" s="48"/>
      <c r="O37" s="48"/>
      <c r="P37" s="73" t="str">
        <f>IF(A37="","",ROUND(MOD(O37-N37,1)*24,2))</f>
      </c>
      <c r="Q37" s="33"/>
      <c r="R37" s="74"/>
      <c r="S37" s="74"/>
      <c r="T37" s="74"/>
      <c r="U37" s="74" t="str">
        <f>IF(OR(S37="",T37=""),"",MAX(S37-T37,0))</f>
      </c>
      <c r="V37" s="74"/>
      <c r="W37" s="74"/>
      <c r="X37" s="74" t="str">
        <f>IF(A37="","",SUMIFS('Gestión de incidencias'!$H$5:$H$84,'Gestión de incidencias'!$A$5:$A$84,A37))</f>
      </c>
      <c r="Y37" s="75" t="str">
        <f>IF(R37&gt;0,S37/R37,"")</f>
      </c>
      <c r="Z37" s="75" t="str">
        <f>IF(S37&gt;0,T37/S37,"")</f>
      </c>
      <c r="AA37" s="75" t="str">
        <f>IF(P37&gt;0,MAX(0,1-X37/(P37*60)),"")</f>
      </c>
      <c r="AB37" s="33"/>
      <c r="AC37" s="33"/>
      <c r="AD37" s="33"/>
      <c r="AE37" s="33"/>
      <c r="AF37" s="33"/>
      <c r="AG37" s="33"/>
      <c r="AH37" s="33"/>
      <c r="AI37" s="33"/>
      <c r="AJ37" s="76"/>
    </row>
    <row r="38">
      <c r="A38" s="33"/>
      <c r="B38" s="72"/>
      <c r="C38" s="33"/>
      <c r="D38" s="33"/>
      <c r="E38" s="33"/>
      <c r="F38" s="33"/>
      <c r="G38" s="33"/>
      <c r="H38" s="33"/>
      <c r="I38" s="33"/>
      <c r="J38" s="33"/>
      <c r="K38" s="33"/>
      <c r="L38" s="48"/>
      <c r="M38" s="48"/>
      <c r="N38" s="48"/>
      <c r="O38" s="48"/>
      <c r="P38" s="73" t="str">
        <f>IF(A38="","",ROUND(MOD(O38-N38,1)*24,2))</f>
      </c>
      <c r="Q38" s="33"/>
      <c r="R38" s="74"/>
      <c r="S38" s="74"/>
      <c r="T38" s="74"/>
      <c r="U38" s="74" t="str">
        <f>IF(OR(S38="",T38=""),"",MAX(S38-T38,0))</f>
      </c>
      <c r="V38" s="74"/>
      <c r="W38" s="74"/>
      <c r="X38" s="74" t="str">
        <f>IF(A38="","",SUMIFS('Gestión de incidencias'!$H$5:$H$84,'Gestión de incidencias'!$A$5:$A$84,A38))</f>
      </c>
      <c r="Y38" s="75" t="str">
        <f>IF(R38&gt;0,S38/R38,"")</f>
      </c>
      <c r="Z38" s="75" t="str">
        <f>IF(S38&gt;0,T38/S38,"")</f>
      </c>
      <c r="AA38" s="75" t="str">
        <f>IF(P38&gt;0,MAX(0,1-X38/(P38*60)),"")</f>
      </c>
      <c r="AB38" s="33"/>
      <c r="AC38" s="33"/>
      <c r="AD38" s="33"/>
      <c r="AE38" s="33"/>
      <c r="AF38" s="33"/>
      <c r="AG38" s="33"/>
      <c r="AH38" s="33"/>
      <c r="AI38" s="33"/>
      <c r="AJ38" s="76"/>
    </row>
    <row r="39">
      <c r="A39" s="33"/>
      <c r="B39" s="72"/>
      <c r="C39" s="33"/>
      <c r="D39" s="33"/>
      <c r="E39" s="33"/>
      <c r="F39" s="33"/>
      <c r="G39" s="33"/>
      <c r="H39" s="33"/>
      <c r="I39" s="33"/>
      <c r="J39" s="33"/>
      <c r="K39" s="33"/>
      <c r="L39" s="48"/>
      <c r="M39" s="48"/>
      <c r="N39" s="48"/>
      <c r="O39" s="48"/>
      <c r="P39" s="73" t="str">
        <f>IF(A39="","",ROUND(MOD(O39-N39,1)*24,2))</f>
      </c>
      <c r="Q39" s="33"/>
      <c r="R39" s="74"/>
      <c r="S39" s="74"/>
      <c r="T39" s="74"/>
      <c r="U39" s="74" t="str">
        <f>IF(OR(S39="",T39=""),"",MAX(S39-T39,0))</f>
      </c>
      <c r="V39" s="74"/>
      <c r="W39" s="74"/>
      <c r="X39" s="74" t="str">
        <f>IF(A39="","",SUMIFS('Gestión de incidencias'!$H$5:$H$84,'Gestión de incidencias'!$A$5:$A$84,A39))</f>
      </c>
      <c r="Y39" s="75" t="str">
        <f>IF(R39&gt;0,S39/R39,"")</f>
      </c>
      <c r="Z39" s="75" t="str">
        <f>IF(S39&gt;0,T39/S39,"")</f>
      </c>
      <c r="AA39" s="75" t="str">
        <f>IF(P39&gt;0,MAX(0,1-X39/(P39*60)),"")</f>
      </c>
      <c r="AB39" s="33"/>
      <c r="AC39" s="33"/>
      <c r="AD39" s="33"/>
      <c r="AE39" s="33"/>
      <c r="AF39" s="33"/>
      <c r="AG39" s="33"/>
      <c r="AH39" s="33"/>
      <c r="AI39" s="33"/>
      <c r="AJ39" s="76"/>
    </row>
    <row r="40">
      <c r="A40" s="33"/>
      <c r="B40" s="72"/>
      <c r="C40" s="33"/>
      <c r="D40" s="33"/>
      <c r="E40" s="33"/>
      <c r="F40" s="33"/>
      <c r="G40" s="33"/>
      <c r="H40" s="33"/>
      <c r="I40" s="33"/>
      <c r="J40" s="33"/>
      <c r="K40" s="33"/>
      <c r="L40" s="48"/>
      <c r="M40" s="48"/>
      <c r="N40" s="48"/>
      <c r="O40" s="48"/>
      <c r="P40" s="73" t="str">
        <f>IF(A40="","",ROUND(MOD(O40-N40,1)*24,2))</f>
      </c>
      <c r="Q40" s="33"/>
      <c r="R40" s="74"/>
      <c r="S40" s="74"/>
      <c r="T40" s="74"/>
      <c r="U40" s="74" t="str">
        <f>IF(OR(S40="",T40=""),"",MAX(S40-T40,0))</f>
      </c>
      <c r="V40" s="74"/>
      <c r="W40" s="74"/>
      <c r="X40" s="74" t="str">
        <f>IF(A40="","",SUMIFS('Gestión de incidencias'!$H$5:$H$84,'Gestión de incidencias'!$A$5:$A$84,A40))</f>
      </c>
      <c r="Y40" s="75" t="str">
        <f>IF(R40&gt;0,S40/R40,"")</f>
      </c>
      <c r="Z40" s="75" t="str">
        <f>IF(S40&gt;0,T40/S40,"")</f>
      </c>
      <c r="AA40" s="75" t="str">
        <f>IF(P40&gt;0,MAX(0,1-X40/(P40*60)),"")</f>
      </c>
      <c r="AB40" s="33"/>
      <c r="AC40" s="33"/>
      <c r="AD40" s="33"/>
      <c r="AE40" s="33"/>
      <c r="AF40" s="33"/>
      <c r="AG40" s="33"/>
      <c r="AH40" s="33"/>
      <c r="AI40" s="33"/>
      <c r="AJ40" s="76"/>
    </row>
    <row r="41">
      <c r="A41" s="33"/>
      <c r="B41" s="72"/>
      <c r="C41" s="33"/>
      <c r="D41" s="33"/>
      <c r="E41" s="33"/>
      <c r="F41" s="33"/>
      <c r="G41" s="33"/>
      <c r="H41" s="33"/>
      <c r="I41" s="33"/>
      <c r="J41" s="33"/>
      <c r="K41" s="33"/>
      <c r="L41" s="48"/>
      <c r="M41" s="48"/>
      <c r="N41" s="48"/>
      <c r="O41" s="48"/>
      <c r="P41" s="73" t="str">
        <f>IF(A41="","",ROUND(MOD(O41-N41,1)*24,2))</f>
      </c>
      <c r="Q41" s="33"/>
      <c r="R41" s="74"/>
      <c r="S41" s="74"/>
      <c r="T41" s="74"/>
      <c r="U41" s="74" t="str">
        <f>IF(OR(S41="",T41=""),"",MAX(S41-T41,0))</f>
      </c>
      <c r="V41" s="74"/>
      <c r="W41" s="74"/>
      <c r="X41" s="74" t="str">
        <f>IF(A41="","",SUMIFS('Gestión de incidencias'!$H$5:$H$84,'Gestión de incidencias'!$A$5:$A$84,A41))</f>
      </c>
      <c r="Y41" s="75" t="str">
        <f>IF(R41&gt;0,S41/R41,"")</f>
      </c>
      <c r="Z41" s="75" t="str">
        <f>IF(S41&gt;0,T41/S41,"")</f>
      </c>
      <c r="AA41" s="75" t="str">
        <f>IF(P41&gt;0,MAX(0,1-X41/(P41*60)),"")</f>
      </c>
      <c r="AB41" s="33"/>
      <c r="AC41" s="33"/>
      <c r="AD41" s="33"/>
      <c r="AE41" s="33"/>
      <c r="AF41" s="33"/>
      <c r="AG41" s="33"/>
      <c r="AH41" s="33"/>
      <c r="AI41" s="33"/>
      <c r="AJ41" s="76"/>
    </row>
    <row r="42">
      <c r="A42" s="33"/>
      <c r="B42" s="72"/>
      <c r="C42" s="33"/>
      <c r="D42" s="33"/>
      <c r="E42" s="33"/>
      <c r="F42" s="33"/>
      <c r="G42" s="33"/>
      <c r="H42" s="33"/>
      <c r="I42" s="33"/>
      <c r="J42" s="33"/>
      <c r="K42" s="33"/>
      <c r="L42" s="48"/>
      <c r="M42" s="48"/>
      <c r="N42" s="48"/>
      <c r="O42" s="48"/>
      <c r="P42" s="73" t="str">
        <f>IF(A42="","",ROUND(MOD(O42-N42,1)*24,2))</f>
      </c>
      <c r="Q42" s="33"/>
      <c r="R42" s="74"/>
      <c r="S42" s="74"/>
      <c r="T42" s="74"/>
      <c r="U42" s="74" t="str">
        <f>IF(OR(S42="",T42=""),"",MAX(S42-T42,0))</f>
      </c>
      <c r="V42" s="74"/>
      <c r="W42" s="74"/>
      <c r="X42" s="74" t="str">
        <f>IF(A42="","",SUMIFS('Gestión de incidencias'!$H$5:$H$84,'Gestión de incidencias'!$A$5:$A$84,A42))</f>
      </c>
      <c r="Y42" s="75" t="str">
        <f>IF(R42&gt;0,S42/R42,"")</f>
      </c>
      <c r="Z42" s="75" t="str">
        <f>IF(S42&gt;0,T42/S42,"")</f>
      </c>
      <c r="AA42" s="75" t="str">
        <f>IF(P42&gt;0,MAX(0,1-X42/(P42*60)),"")</f>
      </c>
      <c r="AB42" s="33"/>
      <c r="AC42" s="33"/>
      <c r="AD42" s="33"/>
      <c r="AE42" s="33"/>
      <c r="AF42" s="33"/>
      <c r="AG42" s="33"/>
      <c r="AH42" s="33"/>
      <c r="AI42" s="33"/>
      <c r="AJ42" s="76"/>
    </row>
    <row r="43">
      <c r="A43" s="33"/>
      <c r="B43" s="72"/>
      <c r="C43" s="33"/>
      <c r="D43" s="33"/>
      <c r="E43" s="33"/>
      <c r="F43" s="33"/>
      <c r="G43" s="33"/>
      <c r="H43" s="33"/>
      <c r="I43" s="33"/>
      <c r="J43" s="33"/>
      <c r="K43" s="33"/>
      <c r="L43" s="48"/>
      <c r="M43" s="48"/>
      <c r="N43" s="48"/>
      <c r="O43" s="48"/>
      <c r="P43" s="73" t="str">
        <f>IF(A43="","",ROUND(MOD(O43-N43,1)*24,2))</f>
      </c>
      <c r="Q43" s="33"/>
      <c r="R43" s="74"/>
      <c r="S43" s="74"/>
      <c r="T43" s="74"/>
      <c r="U43" s="74" t="str">
        <f>IF(OR(S43="",T43=""),"",MAX(S43-T43,0))</f>
      </c>
      <c r="V43" s="74"/>
      <c r="W43" s="74"/>
      <c r="X43" s="74" t="str">
        <f>IF(A43="","",SUMIFS('Gestión de incidencias'!$H$5:$H$84,'Gestión de incidencias'!$A$5:$A$84,A43))</f>
      </c>
      <c r="Y43" s="75" t="str">
        <f>IF(R43&gt;0,S43/R43,"")</f>
      </c>
      <c r="Z43" s="75" t="str">
        <f>IF(S43&gt;0,T43/S43,"")</f>
      </c>
      <c r="AA43" s="75" t="str">
        <f>IF(P43&gt;0,MAX(0,1-X43/(P43*60)),"")</f>
      </c>
      <c r="AB43" s="33"/>
      <c r="AC43" s="33"/>
      <c r="AD43" s="33"/>
      <c r="AE43" s="33"/>
      <c r="AF43" s="33"/>
      <c r="AG43" s="33"/>
      <c r="AH43" s="33"/>
      <c r="AI43" s="33"/>
      <c r="AJ43" s="76"/>
    </row>
    <row r="44">
      <c r="A44" s="33"/>
      <c r="B44" s="72"/>
      <c r="C44" s="33"/>
      <c r="D44" s="33"/>
      <c r="E44" s="33"/>
      <c r="F44" s="33"/>
      <c r="G44" s="33"/>
      <c r="H44" s="33"/>
      <c r="I44" s="33"/>
      <c r="J44" s="33"/>
      <c r="K44" s="33"/>
      <c r="L44" s="48"/>
      <c r="M44" s="48"/>
      <c r="N44" s="48"/>
      <c r="O44" s="48"/>
      <c r="P44" s="73" t="str">
        <f>IF(A44="","",ROUND(MOD(O44-N44,1)*24,2))</f>
      </c>
      <c r="Q44" s="33"/>
      <c r="R44" s="74"/>
      <c r="S44" s="74"/>
      <c r="T44" s="74"/>
      <c r="U44" s="74" t="str">
        <f>IF(OR(S44="",T44=""),"",MAX(S44-T44,0))</f>
      </c>
      <c r="V44" s="74"/>
      <c r="W44" s="74"/>
      <c r="X44" s="74" t="str">
        <f>IF(A44="","",SUMIFS('Gestión de incidencias'!$H$5:$H$84,'Gestión de incidencias'!$A$5:$A$84,A44))</f>
      </c>
      <c r="Y44" s="75" t="str">
        <f>IF(R44&gt;0,S44/R44,"")</f>
      </c>
      <c r="Z44" s="75" t="str">
        <f>IF(S44&gt;0,T44/S44,"")</f>
      </c>
      <c r="AA44" s="75" t="str">
        <f>IF(P44&gt;0,MAX(0,1-X44/(P44*60)),"")</f>
      </c>
      <c r="AB44" s="33"/>
      <c r="AC44" s="33"/>
      <c r="AD44" s="33"/>
      <c r="AE44" s="33"/>
      <c r="AF44" s="33"/>
      <c r="AG44" s="33"/>
      <c r="AH44" s="33"/>
      <c r="AI44" s="33"/>
      <c r="AJ44" s="76"/>
    </row>
    <row r="45">
      <c r="A45" s="33"/>
      <c r="B45" s="72"/>
      <c r="C45" s="33"/>
      <c r="D45" s="33"/>
      <c r="E45" s="33"/>
      <c r="F45" s="33"/>
      <c r="G45" s="33"/>
      <c r="H45" s="33"/>
      <c r="I45" s="33"/>
      <c r="J45" s="33"/>
      <c r="K45" s="33"/>
      <c r="L45" s="48"/>
      <c r="M45" s="48"/>
      <c r="N45" s="48"/>
      <c r="O45" s="48"/>
      <c r="P45" s="73" t="str">
        <f>IF(A45="","",ROUND(MOD(O45-N45,1)*24,2))</f>
      </c>
      <c r="Q45" s="33"/>
      <c r="R45" s="74"/>
      <c r="S45" s="74"/>
      <c r="T45" s="74"/>
      <c r="U45" s="74" t="str">
        <f>IF(OR(S45="",T45=""),"",MAX(S45-T45,0))</f>
      </c>
      <c r="V45" s="74"/>
      <c r="W45" s="74"/>
      <c r="X45" s="74" t="str">
        <f>IF(A45="","",SUMIFS('Gestión de incidencias'!$H$5:$H$84,'Gestión de incidencias'!$A$5:$A$84,A45))</f>
      </c>
      <c r="Y45" s="75" t="str">
        <f>IF(R45&gt;0,S45/R45,"")</f>
      </c>
      <c r="Z45" s="75" t="str">
        <f>IF(S45&gt;0,T45/S45,"")</f>
      </c>
      <c r="AA45" s="75" t="str">
        <f>IF(P45&gt;0,MAX(0,1-X45/(P45*60)),"")</f>
      </c>
      <c r="AB45" s="33"/>
      <c r="AC45" s="33"/>
      <c r="AD45" s="33"/>
      <c r="AE45" s="33"/>
      <c r="AF45" s="33"/>
      <c r="AG45" s="33"/>
      <c r="AH45" s="33"/>
      <c r="AI45" s="33"/>
      <c r="AJ45" s="76"/>
    </row>
    <row r="46">
      <c r="A46" s="33"/>
      <c r="B46" s="72"/>
      <c r="C46" s="33"/>
      <c r="D46" s="33"/>
      <c r="E46" s="33"/>
      <c r="F46" s="33"/>
      <c r="G46" s="33"/>
      <c r="H46" s="33"/>
      <c r="I46" s="33"/>
      <c r="J46" s="33"/>
      <c r="K46" s="33"/>
      <c r="L46" s="48"/>
      <c r="M46" s="48"/>
      <c r="N46" s="48"/>
      <c r="O46" s="48"/>
      <c r="P46" s="73" t="str">
        <f>IF(A46="","",ROUND(MOD(O46-N46,1)*24,2))</f>
      </c>
      <c r="Q46" s="33"/>
      <c r="R46" s="74"/>
      <c r="S46" s="74"/>
      <c r="T46" s="74"/>
      <c r="U46" s="74" t="str">
        <f>IF(OR(S46="",T46=""),"",MAX(S46-T46,0))</f>
      </c>
      <c r="V46" s="74"/>
      <c r="W46" s="74"/>
      <c r="X46" s="74" t="str">
        <f>IF(A46="","",SUMIFS('Gestión de incidencias'!$H$5:$H$84,'Gestión de incidencias'!$A$5:$A$84,A46))</f>
      </c>
      <c r="Y46" s="75" t="str">
        <f>IF(R46&gt;0,S46/R46,"")</f>
      </c>
      <c r="Z46" s="75" t="str">
        <f>IF(S46&gt;0,T46/S46,"")</f>
      </c>
      <c r="AA46" s="75" t="str">
        <f>IF(P46&gt;0,MAX(0,1-X46/(P46*60)),"")</f>
      </c>
      <c r="AB46" s="33"/>
      <c r="AC46" s="33"/>
      <c r="AD46" s="33"/>
      <c r="AE46" s="33"/>
      <c r="AF46" s="33"/>
      <c r="AG46" s="33"/>
      <c r="AH46" s="33"/>
      <c r="AI46" s="33"/>
      <c r="AJ46" s="76"/>
    </row>
    <row r="47">
      <c r="A47" s="33"/>
      <c r="B47" s="72"/>
      <c r="C47" s="33"/>
      <c r="D47" s="33"/>
      <c r="E47" s="33"/>
      <c r="F47" s="33"/>
      <c r="G47" s="33"/>
      <c r="H47" s="33"/>
      <c r="I47" s="33"/>
      <c r="J47" s="33"/>
      <c r="K47" s="33"/>
      <c r="L47" s="48"/>
      <c r="M47" s="48"/>
      <c r="N47" s="48"/>
      <c r="O47" s="48"/>
      <c r="P47" s="73" t="str">
        <f>IF(A47="","",ROUND(MOD(O47-N47,1)*24,2))</f>
      </c>
      <c r="Q47" s="33"/>
      <c r="R47" s="74"/>
      <c r="S47" s="74"/>
      <c r="T47" s="74"/>
      <c r="U47" s="74" t="str">
        <f>IF(OR(S47="",T47=""),"",MAX(S47-T47,0))</f>
      </c>
      <c r="V47" s="74"/>
      <c r="W47" s="74"/>
      <c r="X47" s="74" t="str">
        <f>IF(A47="","",SUMIFS('Gestión de incidencias'!$H$5:$H$84,'Gestión de incidencias'!$A$5:$A$84,A47))</f>
      </c>
      <c r="Y47" s="75" t="str">
        <f>IF(R47&gt;0,S47/R47,"")</f>
      </c>
      <c r="Z47" s="75" t="str">
        <f>IF(S47&gt;0,T47/S47,"")</f>
      </c>
      <c r="AA47" s="75" t="str">
        <f>IF(P47&gt;0,MAX(0,1-X47/(P47*60)),"")</f>
      </c>
      <c r="AB47" s="33"/>
      <c r="AC47" s="33"/>
      <c r="AD47" s="33"/>
      <c r="AE47" s="33"/>
      <c r="AF47" s="33"/>
      <c r="AG47" s="33"/>
      <c r="AH47" s="33"/>
      <c r="AI47" s="33"/>
      <c r="AJ47" s="76"/>
    </row>
    <row r="48">
      <c r="A48" s="33"/>
      <c r="B48" s="72"/>
      <c r="C48" s="33"/>
      <c r="D48" s="33"/>
      <c r="E48" s="33"/>
      <c r="F48" s="33"/>
      <c r="G48" s="33"/>
      <c r="H48" s="33"/>
      <c r="I48" s="33"/>
      <c r="J48" s="33"/>
      <c r="K48" s="33"/>
      <c r="L48" s="48"/>
      <c r="M48" s="48"/>
      <c r="N48" s="48"/>
      <c r="O48" s="48"/>
      <c r="P48" s="73" t="str">
        <f>IF(A48="","",ROUND(MOD(O48-N48,1)*24,2))</f>
      </c>
      <c r="Q48" s="33"/>
      <c r="R48" s="74"/>
      <c r="S48" s="74"/>
      <c r="T48" s="74"/>
      <c r="U48" s="74" t="str">
        <f>IF(OR(S48="",T48=""),"",MAX(S48-T48,0))</f>
      </c>
      <c r="V48" s="74"/>
      <c r="W48" s="74"/>
      <c r="X48" s="74" t="str">
        <f>IF(A48="","",SUMIFS('Gestión de incidencias'!$H$5:$H$84,'Gestión de incidencias'!$A$5:$A$84,A48))</f>
      </c>
      <c r="Y48" s="75" t="str">
        <f>IF(R48&gt;0,S48/R48,"")</f>
      </c>
      <c r="Z48" s="75" t="str">
        <f>IF(S48&gt;0,T48/S48,"")</f>
      </c>
      <c r="AA48" s="75" t="str">
        <f>IF(P48&gt;0,MAX(0,1-X48/(P48*60)),"")</f>
      </c>
      <c r="AB48" s="33"/>
      <c r="AC48" s="33"/>
      <c r="AD48" s="33"/>
      <c r="AE48" s="33"/>
      <c r="AF48" s="33"/>
      <c r="AG48" s="33"/>
      <c r="AH48" s="33"/>
      <c r="AI48" s="33"/>
      <c r="AJ48" s="76"/>
    </row>
    <row r="49">
      <c r="A49" s="33"/>
      <c r="B49" s="72"/>
      <c r="C49" s="33"/>
      <c r="D49" s="33"/>
      <c r="E49" s="33"/>
      <c r="F49" s="33"/>
      <c r="G49" s="33"/>
      <c r="H49" s="33"/>
      <c r="I49" s="33"/>
      <c r="J49" s="33"/>
      <c r="K49" s="33"/>
      <c r="L49" s="48"/>
      <c r="M49" s="48"/>
      <c r="N49" s="48"/>
      <c r="O49" s="48"/>
      <c r="P49" s="73" t="str">
        <f>IF(A49="","",ROUND(MOD(O49-N49,1)*24,2))</f>
      </c>
      <c r="Q49" s="33"/>
      <c r="R49" s="74"/>
      <c r="S49" s="74"/>
      <c r="T49" s="74"/>
      <c r="U49" s="74" t="str">
        <f>IF(OR(S49="",T49=""),"",MAX(S49-T49,0))</f>
      </c>
      <c r="V49" s="74"/>
      <c r="W49" s="74"/>
      <c r="X49" s="74" t="str">
        <f>IF(A49="","",SUMIFS('Gestión de incidencias'!$H$5:$H$84,'Gestión de incidencias'!$A$5:$A$84,A49))</f>
      </c>
      <c r="Y49" s="75" t="str">
        <f>IF(R49&gt;0,S49/R49,"")</f>
      </c>
      <c r="Z49" s="75" t="str">
        <f>IF(S49&gt;0,T49/S49,"")</f>
      </c>
      <c r="AA49" s="75" t="str">
        <f>IF(P49&gt;0,MAX(0,1-X49/(P49*60)),"")</f>
      </c>
      <c r="AB49" s="33"/>
      <c r="AC49" s="33"/>
      <c r="AD49" s="33"/>
      <c r="AE49" s="33"/>
      <c r="AF49" s="33"/>
      <c r="AG49" s="33"/>
      <c r="AH49" s="33"/>
      <c r="AI49" s="33"/>
      <c r="AJ49" s="76"/>
    </row>
    <row r="50">
      <c r="A50" s="33"/>
      <c r="B50" s="72"/>
      <c r="C50" s="33"/>
      <c r="D50" s="33"/>
      <c r="E50" s="33"/>
      <c r="F50" s="33"/>
      <c r="G50" s="33"/>
      <c r="H50" s="33"/>
      <c r="I50" s="33"/>
      <c r="J50" s="33"/>
      <c r="K50" s="33"/>
      <c r="L50" s="48"/>
      <c r="M50" s="48"/>
      <c r="N50" s="48"/>
      <c r="O50" s="48"/>
      <c r="P50" s="73" t="str">
        <f>IF(A50="","",ROUND(MOD(O50-N50,1)*24,2))</f>
      </c>
      <c r="Q50" s="33"/>
      <c r="R50" s="74"/>
      <c r="S50" s="74"/>
      <c r="T50" s="74"/>
      <c r="U50" s="74" t="str">
        <f>IF(OR(S50="",T50=""),"",MAX(S50-T50,0))</f>
      </c>
      <c r="V50" s="74"/>
      <c r="W50" s="74"/>
      <c r="X50" s="74" t="str">
        <f>IF(A50="","",SUMIFS('Gestión de incidencias'!$H$5:$H$84,'Gestión de incidencias'!$A$5:$A$84,A50))</f>
      </c>
      <c r="Y50" s="75" t="str">
        <f>IF(R50&gt;0,S50/R50,"")</f>
      </c>
      <c r="Z50" s="75" t="str">
        <f>IF(S50&gt;0,T50/S50,"")</f>
      </c>
      <c r="AA50" s="75" t="str">
        <f>IF(P50&gt;0,MAX(0,1-X50/(P50*60)),"")</f>
      </c>
      <c r="AB50" s="33"/>
      <c r="AC50" s="33"/>
      <c r="AD50" s="33"/>
      <c r="AE50" s="33"/>
      <c r="AF50" s="33"/>
      <c r="AG50" s="33"/>
      <c r="AH50" s="33"/>
      <c r="AI50" s="33"/>
      <c r="AJ50" s="76"/>
    </row>
    <row r="51">
      <c r="A51" s="33"/>
      <c r="B51" s="72"/>
      <c r="C51" s="33"/>
      <c r="D51" s="33"/>
      <c r="E51" s="33"/>
      <c r="F51" s="33"/>
      <c r="G51" s="33"/>
      <c r="H51" s="33"/>
      <c r="I51" s="33"/>
      <c r="J51" s="33"/>
      <c r="K51" s="33"/>
      <c r="L51" s="48"/>
      <c r="M51" s="48"/>
      <c r="N51" s="48"/>
      <c r="O51" s="48"/>
      <c r="P51" s="73" t="str">
        <f>IF(A51="","",ROUND(MOD(O51-N51,1)*24,2))</f>
      </c>
      <c r="Q51" s="33"/>
      <c r="R51" s="74"/>
      <c r="S51" s="74"/>
      <c r="T51" s="74"/>
      <c r="U51" s="74" t="str">
        <f>IF(OR(S51="",T51=""),"",MAX(S51-T51,0))</f>
      </c>
      <c r="V51" s="74"/>
      <c r="W51" s="74"/>
      <c r="X51" s="74" t="str">
        <f>IF(A51="","",SUMIFS('Gestión de incidencias'!$H$5:$H$84,'Gestión de incidencias'!$A$5:$A$84,A51))</f>
      </c>
      <c r="Y51" s="75" t="str">
        <f>IF(R51&gt;0,S51/R51,"")</f>
      </c>
      <c r="Z51" s="75" t="str">
        <f>IF(S51&gt;0,T51/S51,"")</f>
      </c>
      <c r="AA51" s="75" t="str">
        <f>IF(P51&gt;0,MAX(0,1-X51/(P51*60)),"")</f>
      </c>
      <c r="AB51" s="33"/>
      <c r="AC51" s="33"/>
      <c r="AD51" s="33"/>
      <c r="AE51" s="33"/>
      <c r="AF51" s="33"/>
      <c r="AG51" s="33"/>
      <c r="AH51" s="33"/>
      <c r="AI51" s="33"/>
      <c r="AJ51" s="76"/>
    </row>
    <row r="52">
      <c r="A52" s="33"/>
      <c r="B52" s="72"/>
      <c r="C52" s="33"/>
      <c r="D52" s="33"/>
      <c r="E52" s="33"/>
      <c r="F52" s="33"/>
      <c r="G52" s="33"/>
      <c r="H52" s="33"/>
      <c r="I52" s="33"/>
      <c r="J52" s="33"/>
      <c r="K52" s="33"/>
      <c r="L52" s="48"/>
      <c r="M52" s="48"/>
      <c r="N52" s="48"/>
      <c r="O52" s="48"/>
      <c r="P52" s="73" t="str">
        <f>IF(A52="","",ROUND(MOD(O52-N52,1)*24,2))</f>
      </c>
      <c r="Q52" s="33"/>
      <c r="R52" s="74"/>
      <c r="S52" s="74"/>
      <c r="T52" s="74"/>
      <c r="U52" s="74" t="str">
        <f>IF(OR(S52="",T52=""),"",MAX(S52-T52,0))</f>
      </c>
      <c r="V52" s="74"/>
      <c r="W52" s="74"/>
      <c r="X52" s="74" t="str">
        <f>IF(A52="","",SUMIFS('Gestión de incidencias'!$H$5:$H$84,'Gestión de incidencias'!$A$5:$A$84,A52))</f>
      </c>
      <c r="Y52" s="75" t="str">
        <f>IF(R52&gt;0,S52/R52,"")</f>
      </c>
      <c r="Z52" s="75" t="str">
        <f>IF(S52&gt;0,T52/S52,"")</f>
      </c>
      <c r="AA52" s="75" t="str">
        <f>IF(P52&gt;0,MAX(0,1-X52/(P52*60)),"")</f>
      </c>
      <c r="AB52" s="33"/>
      <c r="AC52" s="33"/>
      <c r="AD52" s="33"/>
      <c r="AE52" s="33"/>
      <c r="AF52" s="33"/>
      <c r="AG52" s="33"/>
      <c r="AH52" s="33"/>
      <c r="AI52" s="33"/>
      <c r="AJ52" s="76"/>
    </row>
    <row r="53">
      <c r="A53" s="33"/>
      <c r="B53" s="72"/>
      <c r="C53" s="33"/>
      <c r="D53" s="33"/>
      <c r="E53" s="33"/>
      <c r="F53" s="33"/>
      <c r="G53" s="33"/>
      <c r="H53" s="33"/>
      <c r="I53" s="33"/>
      <c r="J53" s="33"/>
      <c r="K53" s="33"/>
      <c r="L53" s="48"/>
      <c r="M53" s="48"/>
      <c r="N53" s="48"/>
      <c r="O53" s="48"/>
      <c r="P53" s="73" t="str">
        <f>IF(A53="","",ROUND(MOD(O53-N53,1)*24,2))</f>
      </c>
      <c r="Q53" s="33"/>
      <c r="R53" s="74"/>
      <c r="S53" s="74"/>
      <c r="T53" s="74"/>
      <c r="U53" s="74" t="str">
        <f>IF(OR(S53="",T53=""),"",MAX(S53-T53,0))</f>
      </c>
      <c r="V53" s="74"/>
      <c r="W53" s="74"/>
      <c r="X53" s="74" t="str">
        <f>IF(A53="","",SUMIFS('Gestión de incidencias'!$H$5:$H$84,'Gestión de incidencias'!$A$5:$A$84,A53))</f>
      </c>
      <c r="Y53" s="75" t="str">
        <f>IF(R53&gt;0,S53/R53,"")</f>
      </c>
      <c r="Z53" s="75" t="str">
        <f>IF(S53&gt;0,T53/S53,"")</f>
      </c>
      <c r="AA53" s="75" t="str">
        <f>IF(P53&gt;0,MAX(0,1-X53/(P53*60)),"")</f>
      </c>
      <c r="AB53" s="33"/>
      <c r="AC53" s="33"/>
      <c r="AD53" s="33"/>
      <c r="AE53" s="33"/>
      <c r="AF53" s="33"/>
      <c r="AG53" s="33"/>
      <c r="AH53" s="33"/>
      <c r="AI53" s="33"/>
      <c r="AJ53" s="76"/>
    </row>
    <row r="54">
      <c r="A54" s="33"/>
      <c r="B54" s="72"/>
      <c r="C54" s="33"/>
      <c r="D54" s="33"/>
      <c r="E54" s="33"/>
      <c r="F54" s="33"/>
      <c r="G54" s="33"/>
      <c r="H54" s="33"/>
      <c r="I54" s="33"/>
      <c r="J54" s="33"/>
      <c r="K54" s="33"/>
      <c r="L54" s="48"/>
      <c r="M54" s="48"/>
      <c r="N54" s="48"/>
      <c r="O54" s="48"/>
      <c r="P54" s="73" t="str">
        <f>IF(A54="","",ROUND(MOD(O54-N54,1)*24,2))</f>
      </c>
      <c r="Q54" s="33"/>
      <c r="R54" s="74"/>
      <c r="S54" s="74"/>
      <c r="T54" s="74"/>
      <c r="U54" s="74" t="str">
        <f>IF(OR(S54="",T54=""),"",MAX(S54-T54,0))</f>
      </c>
      <c r="V54" s="74"/>
      <c r="W54" s="74"/>
      <c r="X54" s="74" t="str">
        <f>IF(A54="","",SUMIFS('Gestión de incidencias'!$H$5:$H$84,'Gestión de incidencias'!$A$5:$A$84,A54))</f>
      </c>
      <c r="Y54" s="75" t="str">
        <f>IF(R54&gt;0,S54/R54,"")</f>
      </c>
      <c r="Z54" s="75" t="str">
        <f>IF(S54&gt;0,T54/S54,"")</f>
      </c>
      <c r="AA54" s="75" t="str">
        <f>IF(P54&gt;0,MAX(0,1-X54/(P54*60)),"")</f>
      </c>
      <c r="AB54" s="33"/>
      <c r="AC54" s="33"/>
      <c r="AD54" s="33"/>
      <c r="AE54" s="33"/>
      <c r="AF54" s="33"/>
      <c r="AG54" s="33"/>
      <c r="AH54" s="33"/>
      <c r="AI54" s="33"/>
      <c r="AJ54" s="76"/>
    </row>
    <row r="55">
      <c r="A55" s="33"/>
      <c r="B55" s="72"/>
      <c r="C55" s="33"/>
      <c r="D55" s="33"/>
      <c r="E55" s="33"/>
      <c r="F55" s="33"/>
      <c r="G55" s="33"/>
      <c r="H55" s="33"/>
      <c r="I55" s="33"/>
      <c r="J55" s="33"/>
      <c r="K55" s="33"/>
      <c r="L55" s="48"/>
      <c r="M55" s="48"/>
      <c r="N55" s="48"/>
      <c r="O55" s="48"/>
      <c r="P55" s="73" t="str">
        <f>IF(A55="","",ROUND(MOD(O55-N55,1)*24,2))</f>
      </c>
      <c r="Q55" s="33"/>
      <c r="R55" s="74"/>
      <c r="S55" s="74"/>
      <c r="T55" s="74"/>
      <c r="U55" s="74" t="str">
        <f>IF(OR(S55="",T55=""),"",MAX(S55-T55,0))</f>
      </c>
      <c r="V55" s="74"/>
      <c r="W55" s="74"/>
      <c r="X55" s="74" t="str">
        <f>IF(A55="","",SUMIFS('Gestión de incidencias'!$H$5:$H$84,'Gestión de incidencias'!$A$5:$A$84,A55))</f>
      </c>
      <c r="Y55" s="75" t="str">
        <f>IF(R55&gt;0,S55/R55,"")</f>
      </c>
      <c r="Z55" s="75" t="str">
        <f>IF(S55&gt;0,T55/S55,"")</f>
      </c>
      <c r="AA55" s="75" t="str">
        <f>IF(P55&gt;0,MAX(0,1-X55/(P55*60)),"")</f>
      </c>
      <c r="AB55" s="33"/>
      <c r="AC55" s="33"/>
      <c r="AD55" s="33"/>
      <c r="AE55" s="33"/>
      <c r="AF55" s="33"/>
      <c r="AG55" s="33"/>
      <c r="AH55" s="33"/>
      <c r="AI55" s="33"/>
      <c r="AJ55" s="76"/>
    </row>
    <row r="56">
      <c r="A56" s="33"/>
      <c r="B56" s="72"/>
      <c r="C56" s="33"/>
      <c r="D56" s="33"/>
      <c r="E56" s="33"/>
      <c r="F56" s="33"/>
      <c r="G56" s="33"/>
      <c r="H56" s="33"/>
      <c r="I56" s="33"/>
      <c r="J56" s="33"/>
      <c r="K56" s="33"/>
      <c r="L56" s="48"/>
      <c r="M56" s="48"/>
      <c r="N56" s="48"/>
      <c r="O56" s="48"/>
      <c r="P56" s="73" t="str">
        <f>IF(A56="","",ROUND(MOD(O56-N56,1)*24,2))</f>
      </c>
      <c r="Q56" s="33"/>
      <c r="R56" s="74"/>
      <c r="S56" s="74"/>
      <c r="T56" s="74"/>
      <c r="U56" s="74" t="str">
        <f>IF(OR(S56="",T56=""),"",MAX(S56-T56,0))</f>
      </c>
      <c r="V56" s="74"/>
      <c r="W56" s="74"/>
      <c r="X56" s="74" t="str">
        <f>IF(A56="","",SUMIFS('Gestión de incidencias'!$H$5:$H$84,'Gestión de incidencias'!$A$5:$A$84,A56))</f>
      </c>
      <c r="Y56" s="75" t="str">
        <f>IF(R56&gt;0,S56/R56,"")</f>
      </c>
      <c r="Z56" s="75" t="str">
        <f>IF(S56&gt;0,T56/S56,"")</f>
      </c>
      <c r="AA56" s="75" t="str">
        <f>IF(P56&gt;0,MAX(0,1-X56/(P56*60)),"")</f>
      </c>
      <c r="AB56" s="33"/>
      <c r="AC56" s="33"/>
      <c r="AD56" s="33"/>
      <c r="AE56" s="33"/>
      <c r="AF56" s="33"/>
      <c r="AG56" s="33"/>
      <c r="AH56" s="33"/>
      <c r="AI56" s="33"/>
      <c r="AJ56" s="76"/>
    </row>
    <row r="57">
      <c r="A57" s="33"/>
      <c r="B57" s="72"/>
      <c r="C57" s="33"/>
      <c r="D57" s="33"/>
      <c r="E57" s="33"/>
      <c r="F57" s="33"/>
      <c r="G57" s="33"/>
      <c r="H57" s="33"/>
      <c r="I57" s="33"/>
      <c r="J57" s="33"/>
      <c r="K57" s="33"/>
      <c r="L57" s="48"/>
      <c r="M57" s="48"/>
      <c r="N57" s="48"/>
      <c r="O57" s="48"/>
      <c r="P57" s="73" t="str">
        <f>IF(A57="","",ROUND(MOD(O57-N57,1)*24,2))</f>
      </c>
      <c r="Q57" s="33"/>
      <c r="R57" s="74"/>
      <c r="S57" s="74"/>
      <c r="T57" s="74"/>
      <c r="U57" s="74" t="str">
        <f>IF(OR(S57="",T57=""),"",MAX(S57-T57,0))</f>
      </c>
      <c r="V57" s="74"/>
      <c r="W57" s="74"/>
      <c r="X57" s="74" t="str">
        <f>IF(A57="","",SUMIFS('Gestión de incidencias'!$H$5:$H$84,'Gestión de incidencias'!$A$5:$A$84,A57))</f>
      </c>
      <c r="Y57" s="75" t="str">
        <f>IF(R57&gt;0,S57/R57,"")</f>
      </c>
      <c r="Z57" s="75" t="str">
        <f>IF(S57&gt;0,T57/S57,"")</f>
      </c>
      <c r="AA57" s="75" t="str">
        <f>IF(P57&gt;0,MAX(0,1-X57/(P57*60)),"")</f>
      </c>
      <c r="AB57" s="33"/>
      <c r="AC57" s="33"/>
      <c r="AD57" s="33"/>
      <c r="AE57" s="33"/>
      <c r="AF57" s="33"/>
      <c r="AG57" s="33"/>
      <c r="AH57" s="33"/>
      <c r="AI57" s="33"/>
      <c r="AJ57" s="76"/>
    </row>
    <row r="58">
      <c r="A58" s="33"/>
      <c r="B58" s="72"/>
      <c r="C58" s="33"/>
      <c r="D58" s="33"/>
      <c r="E58" s="33"/>
      <c r="F58" s="33"/>
      <c r="G58" s="33"/>
      <c r="H58" s="33"/>
      <c r="I58" s="33"/>
      <c r="J58" s="33"/>
      <c r="K58" s="33"/>
      <c r="L58" s="48"/>
      <c r="M58" s="48"/>
      <c r="N58" s="48"/>
      <c r="O58" s="48"/>
      <c r="P58" s="73" t="str">
        <f>IF(A58="","",ROUND(MOD(O58-N58,1)*24,2))</f>
      </c>
      <c r="Q58" s="33"/>
      <c r="R58" s="74"/>
      <c r="S58" s="74"/>
      <c r="T58" s="74"/>
      <c r="U58" s="74" t="str">
        <f>IF(OR(S58="",T58=""),"",MAX(S58-T58,0))</f>
      </c>
      <c r="V58" s="74"/>
      <c r="W58" s="74"/>
      <c r="X58" s="74" t="str">
        <f>IF(A58="","",SUMIFS('Gestión de incidencias'!$H$5:$H$84,'Gestión de incidencias'!$A$5:$A$84,A58))</f>
      </c>
      <c r="Y58" s="75" t="str">
        <f>IF(R58&gt;0,S58/R58,"")</f>
      </c>
      <c r="Z58" s="75" t="str">
        <f>IF(S58&gt;0,T58/S58,"")</f>
      </c>
      <c r="AA58" s="75" t="str">
        <f>IF(P58&gt;0,MAX(0,1-X58/(P58*60)),"")</f>
      </c>
      <c r="AB58" s="33"/>
      <c r="AC58" s="33"/>
      <c r="AD58" s="33"/>
      <c r="AE58" s="33"/>
      <c r="AF58" s="33"/>
      <c r="AG58" s="33"/>
      <c r="AH58" s="33"/>
      <c r="AI58" s="33"/>
      <c r="AJ58" s="76"/>
    </row>
    <row r="59">
      <c r="A59" s="33"/>
      <c r="B59" s="72"/>
      <c r="C59" s="33"/>
      <c r="D59" s="33"/>
      <c r="E59" s="33"/>
      <c r="F59" s="33"/>
      <c r="G59" s="33"/>
      <c r="H59" s="33"/>
      <c r="I59" s="33"/>
      <c r="J59" s="33"/>
      <c r="K59" s="33"/>
      <c r="L59" s="48"/>
      <c r="M59" s="48"/>
      <c r="N59" s="48"/>
      <c r="O59" s="48"/>
      <c r="P59" s="73" t="str">
        <f>IF(A59="","",ROUND(MOD(O59-N59,1)*24,2))</f>
      </c>
      <c r="Q59" s="33"/>
      <c r="R59" s="74"/>
      <c r="S59" s="74"/>
      <c r="T59" s="74"/>
      <c r="U59" s="74" t="str">
        <f>IF(OR(S59="",T59=""),"",MAX(S59-T59,0))</f>
      </c>
      <c r="V59" s="74"/>
      <c r="W59" s="74"/>
      <c r="X59" s="74" t="str">
        <f>IF(A59="","",SUMIFS('Gestión de incidencias'!$H$5:$H$84,'Gestión de incidencias'!$A$5:$A$84,A59))</f>
      </c>
      <c r="Y59" s="75" t="str">
        <f>IF(R59&gt;0,S59/R59,"")</f>
      </c>
      <c r="Z59" s="75" t="str">
        <f>IF(S59&gt;0,T59/S59,"")</f>
      </c>
      <c r="AA59" s="75" t="str">
        <f>IF(P59&gt;0,MAX(0,1-X59/(P59*60)),"")</f>
      </c>
      <c r="AB59" s="33"/>
      <c r="AC59" s="33"/>
      <c r="AD59" s="33"/>
      <c r="AE59" s="33"/>
      <c r="AF59" s="33"/>
      <c r="AG59" s="33"/>
      <c r="AH59" s="33"/>
      <c r="AI59" s="33"/>
      <c r="AJ59" s="76"/>
    </row>
    <row r="60">
      <c r="A60" s="33"/>
      <c r="B60" s="72"/>
      <c r="C60" s="33"/>
      <c r="D60" s="33"/>
      <c r="E60" s="33"/>
      <c r="F60" s="33"/>
      <c r="G60" s="33"/>
      <c r="H60" s="33"/>
      <c r="I60" s="33"/>
      <c r="J60" s="33"/>
      <c r="K60" s="33"/>
      <c r="L60" s="48"/>
      <c r="M60" s="48"/>
      <c r="N60" s="48"/>
      <c r="O60" s="48"/>
      <c r="P60" s="73" t="str">
        <f>IF(A60="","",ROUND(MOD(O60-N60,1)*24,2))</f>
      </c>
      <c r="Q60" s="33"/>
      <c r="R60" s="74"/>
      <c r="S60" s="74"/>
      <c r="T60" s="74"/>
      <c r="U60" s="74" t="str">
        <f>IF(OR(S60="",T60=""),"",MAX(S60-T60,0))</f>
      </c>
      <c r="V60" s="74"/>
      <c r="W60" s="74"/>
      <c r="X60" s="74" t="str">
        <f>IF(A60="","",SUMIFS('Gestión de incidencias'!$H$5:$H$84,'Gestión de incidencias'!$A$5:$A$84,A60))</f>
      </c>
      <c r="Y60" s="75" t="str">
        <f>IF(R60&gt;0,S60/R60,"")</f>
      </c>
      <c r="Z60" s="75" t="str">
        <f>IF(S60&gt;0,T60/S60,"")</f>
      </c>
      <c r="AA60" s="75" t="str">
        <f>IF(P60&gt;0,MAX(0,1-X60/(P60*60)),"")</f>
      </c>
      <c r="AB60" s="33"/>
      <c r="AC60" s="33"/>
      <c r="AD60" s="33"/>
      <c r="AE60" s="33"/>
      <c r="AF60" s="33"/>
      <c r="AG60" s="33"/>
      <c r="AH60" s="33"/>
      <c r="AI60" s="33"/>
      <c r="AJ60" s="76"/>
    </row>
    <row r="61">
      <c r="A61" s="33"/>
      <c r="B61" s="72"/>
      <c r="C61" s="33"/>
      <c r="D61" s="33"/>
      <c r="E61" s="33"/>
      <c r="F61" s="33"/>
      <c r="G61" s="33"/>
      <c r="H61" s="33"/>
      <c r="I61" s="33"/>
      <c r="J61" s="33"/>
      <c r="K61" s="33"/>
      <c r="L61" s="48"/>
      <c r="M61" s="48"/>
      <c r="N61" s="48"/>
      <c r="O61" s="48"/>
      <c r="P61" s="73" t="str">
        <f>IF(A61="","",ROUND(MOD(O61-N61,1)*24,2))</f>
      </c>
      <c r="Q61" s="33"/>
      <c r="R61" s="74"/>
      <c r="S61" s="74"/>
      <c r="T61" s="74"/>
      <c r="U61" s="74" t="str">
        <f>IF(OR(S61="",T61=""),"",MAX(S61-T61,0))</f>
      </c>
      <c r="V61" s="74"/>
      <c r="W61" s="74"/>
      <c r="X61" s="74" t="str">
        <f>IF(A61="","",SUMIFS('Gestión de incidencias'!$H$5:$H$84,'Gestión de incidencias'!$A$5:$A$84,A61))</f>
      </c>
      <c r="Y61" s="75" t="str">
        <f>IF(R61&gt;0,S61/R61,"")</f>
      </c>
      <c r="Z61" s="75" t="str">
        <f>IF(S61&gt;0,T61/S61,"")</f>
      </c>
      <c r="AA61" s="75" t="str">
        <f>IF(P61&gt;0,MAX(0,1-X61/(P61*60)),"")</f>
      </c>
      <c r="AB61" s="33"/>
      <c r="AC61" s="33"/>
      <c r="AD61" s="33"/>
      <c r="AE61" s="33"/>
      <c r="AF61" s="33"/>
      <c r="AG61" s="33"/>
      <c r="AH61" s="33"/>
      <c r="AI61" s="33"/>
      <c r="AJ61" s="76"/>
    </row>
    <row r="62">
      <c r="A62" s="33"/>
      <c r="B62" s="72"/>
      <c r="C62" s="33"/>
      <c r="D62" s="33"/>
      <c r="E62" s="33"/>
      <c r="F62" s="33"/>
      <c r="G62" s="33"/>
      <c r="H62" s="33"/>
      <c r="I62" s="33"/>
      <c r="J62" s="33"/>
      <c r="K62" s="33"/>
      <c r="L62" s="48"/>
      <c r="M62" s="48"/>
      <c r="N62" s="48"/>
      <c r="O62" s="48"/>
      <c r="P62" s="73" t="str">
        <f>IF(A62="","",ROUND(MOD(O62-N62,1)*24,2))</f>
      </c>
      <c r="Q62" s="33"/>
      <c r="R62" s="74"/>
      <c r="S62" s="74"/>
      <c r="T62" s="74"/>
      <c r="U62" s="74" t="str">
        <f>IF(OR(S62="",T62=""),"",MAX(S62-T62,0))</f>
      </c>
      <c r="V62" s="74"/>
      <c r="W62" s="74"/>
      <c r="X62" s="74" t="str">
        <f>IF(A62="","",SUMIFS('Gestión de incidencias'!$H$5:$H$84,'Gestión de incidencias'!$A$5:$A$84,A62))</f>
      </c>
      <c r="Y62" s="75" t="str">
        <f>IF(R62&gt;0,S62/R62,"")</f>
      </c>
      <c r="Z62" s="75" t="str">
        <f>IF(S62&gt;0,T62/S62,"")</f>
      </c>
      <c r="AA62" s="75" t="str">
        <f>IF(P62&gt;0,MAX(0,1-X62/(P62*60)),"")</f>
      </c>
      <c r="AB62" s="33"/>
      <c r="AC62" s="33"/>
      <c r="AD62" s="33"/>
      <c r="AE62" s="33"/>
      <c r="AF62" s="33"/>
      <c r="AG62" s="33"/>
      <c r="AH62" s="33"/>
      <c r="AI62" s="33"/>
      <c r="AJ62" s="76"/>
    </row>
    <row r="63">
      <c r="A63" s="33"/>
      <c r="B63" s="72"/>
      <c r="C63" s="33"/>
      <c r="D63" s="33"/>
      <c r="E63" s="33"/>
      <c r="F63" s="33"/>
      <c r="G63" s="33"/>
      <c r="H63" s="33"/>
      <c r="I63" s="33"/>
      <c r="J63" s="33"/>
      <c r="K63" s="33"/>
      <c r="L63" s="48"/>
      <c r="M63" s="48"/>
      <c r="N63" s="48"/>
      <c r="O63" s="48"/>
      <c r="P63" s="73" t="str">
        <f>IF(A63="","",ROUND(MOD(O63-N63,1)*24,2))</f>
      </c>
      <c r="Q63" s="33"/>
      <c r="R63" s="74"/>
      <c r="S63" s="74"/>
      <c r="T63" s="74"/>
      <c r="U63" s="74" t="str">
        <f>IF(OR(S63="",T63=""),"",MAX(S63-T63,0))</f>
      </c>
      <c r="V63" s="74"/>
      <c r="W63" s="74"/>
      <c r="X63" s="74" t="str">
        <f>IF(A63="","",SUMIFS('Gestión de incidencias'!$H$5:$H$84,'Gestión de incidencias'!$A$5:$A$84,A63))</f>
      </c>
      <c r="Y63" s="75" t="str">
        <f>IF(R63&gt;0,S63/R63,"")</f>
      </c>
      <c r="Z63" s="75" t="str">
        <f>IF(S63&gt;0,T63/S63,"")</f>
      </c>
      <c r="AA63" s="75" t="str">
        <f>IF(P63&gt;0,MAX(0,1-X63/(P63*60)),"")</f>
      </c>
      <c r="AB63" s="33"/>
      <c r="AC63" s="33"/>
      <c r="AD63" s="33"/>
      <c r="AE63" s="33"/>
      <c r="AF63" s="33"/>
      <c r="AG63" s="33"/>
      <c r="AH63" s="33"/>
      <c r="AI63" s="33"/>
      <c r="AJ63" s="76"/>
    </row>
    <row r="64">
      <c r="A64" s="33"/>
      <c r="B64" s="72"/>
      <c r="C64" s="33"/>
      <c r="D64" s="33"/>
      <c r="E64" s="33"/>
      <c r="F64" s="33"/>
      <c r="G64" s="33"/>
      <c r="H64" s="33"/>
      <c r="I64" s="33"/>
      <c r="J64" s="33"/>
      <c r="K64" s="33"/>
      <c r="L64" s="48"/>
      <c r="M64" s="48"/>
      <c r="N64" s="48"/>
      <c r="O64" s="48"/>
      <c r="P64" s="73" t="str">
        <f>IF(A64="","",ROUND(MOD(O64-N64,1)*24,2))</f>
      </c>
      <c r="Q64" s="33"/>
      <c r="R64" s="74"/>
      <c r="S64" s="74"/>
      <c r="T64" s="74"/>
      <c r="U64" s="74" t="str">
        <f>IF(OR(S64="",T64=""),"",MAX(S64-T64,0))</f>
      </c>
      <c r="V64" s="74"/>
      <c r="W64" s="74"/>
      <c r="X64" s="74" t="str">
        <f>IF(A64="","",SUMIFS('Gestión de incidencias'!$H$5:$H$84,'Gestión de incidencias'!$A$5:$A$84,A64))</f>
      </c>
      <c r="Y64" s="75" t="str">
        <f>IF(R64&gt;0,S64/R64,"")</f>
      </c>
      <c r="Z64" s="75" t="str">
        <f>IF(S64&gt;0,T64/S64,"")</f>
      </c>
      <c r="AA64" s="75" t="str">
        <f>IF(P64&gt;0,MAX(0,1-X64/(P64*60)),"")</f>
      </c>
      <c r="AB64" s="33"/>
      <c r="AC64" s="33"/>
      <c r="AD64" s="33"/>
      <c r="AE64" s="33"/>
      <c r="AF64" s="33"/>
      <c r="AG64" s="33"/>
      <c r="AH64" s="33"/>
      <c r="AI64" s="33"/>
      <c r="AJ64" s="76"/>
    </row>
    <row r="65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</row>
    <row r="66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</row>
    <row r="67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</row>
    <row r="68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</row>
    <row r="69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</row>
    <row r="70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</row>
  </sheetData>
  <mergeCells count="2">
    <mergeCell ref="A1:AJ1"/>
    <mergeCell ref="A2:AJ2"/>
  </mergeCells>
  <conditionalFormatting sqref="AE5:AE64">
    <cfRule type="expression" dxfId="1" priority="3">
      <formula>AE5="Requiere revisión"</formula>
    </cfRule>
  </conditionalFormatting>
  <conditionalFormatting sqref="Y5:AA64">
    <cfRule type="expression" dxfId="7" priority="4">
      <formula>AND(Y5&lt;&gt;"",Y5&lt;0.95)</formula>
    </cfRule>
    <cfRule type="expression" dxfId="8" priority="5">
      <formula>AND(Y5&lt;&gt;"",Y5&gt;=1)</formula>
    </cfRule>
  </conditionalFormatting>
  <conditionalFormatting sqref="AC5:AC64">
    <cfRule type="expression" dxfId="9" priority="6">
      <formula>AND(AC5&lt;&gt;"",AC5&lt;&gt;"Sin Evento")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9">
    <dataValidation allowBlank="false" sqref="C5:C64" type="list">
      <formula1>"Turno A,Turno B,Turno C,Turno de día,Turno de noche,Turno temporal"</formula1>
    </dataValidation>
    <dataValidation allowBlank="false" sqref="E5:E64" type="list">
      <formula1>"第1线,Línea 2,第3线,Línea de embalaje,Línea mixta / compartida,Línea Subcontratada"</formula1>
    </dataValidation>
    <dataValidation allowBlank="false" sqref="F5:F64" type="list">
      <formula1>"甲班,乙班,丙班,Equipo de Mantenimiento,临时支援"</formula1>
    </dataValidation>
    <dataValidation allowBlank="false" sqref="I5:I64" type="list">
      <formula1>"产品A,产品B,Producto Semiterminado C,包装D,Prototipo/Muestra"</formula1>
    </dataValidation>
    <dataValidation allowBlank="false" sqref="AB5:AB64" type="list">
      <formula1>"正常,关注,异常,Revisión de Parada"</formula1>
    </dataValidation>
    <dataValidation allowBlank="false" sqref="AC5:AC64" type="list">
      <formula1>"Sin Evento,险肇,Incidente menor,Requiere Escalada,停线"</formula1>
    </dataValidation>
    <dataValidation allowBlank="false" sqref="AD5:AD64" type="list">
      <formula1>"No Entregado,Entregado,Necesita seguimiento,Verificado"</formula1>
    </dataValidation>
    <dataValidation allowBlank="false" sqref="AE5:AE64" type="list">
      <formula1>"未开始,No iniciado,已完成,Requiere revisión"</formula1>
    </dataValidation>
    <dataValidation allowBlank="false" sqref="AI5:AI64" type="list">
      <formula1>"草稿,待审核,已审核,退回"</formula1>
    </dataValidation>
  </dataValidations>
  <pageMargins left="0.7" right="0.7" top="0.75" bottom="0.75" header="0.3" footer="0.3"/>
  <tableParts count="1">
    <tablePart r:id="Rdc2fad8adfc643ed"/>
  </tableParts>
</worksheet>
</file>

<file path=xl/worksheets/sheet5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9"/>
    <col customWidth="true" max="14" min="2" width="11"/>
    <col customWidth="true" max="15" min="15" width="22"/>
    <col customWidth="true" max="16" min="16" width="11"/>
    <col customWidth="true" max="17" min="17" width="28"/>
  </cols>
  <sheetData>
    <row r="1" ht="28" customHeight="true">
      <c r="A1" s="32" t="s">
        <v>144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ht="24" customHeight="true">
      <c r="A2" s="25" t="s">
        <v>145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ht="28" customHeight="true">
      <c r="A4" s="27" t="s">
        <v>249</v>
      </c>
      <c r="B4" s="27" t="s">
        <v>321</v>
      </c>
      <c r="C4" s="27" t="s">
        <v>350</v>
      </c>
      <c r="D4" s="27" t="s">
        <v>351</v>
      </c>
      <c r="E4" s="27" t="s">
        <v>352</v>
      </c>
      <c r="F4" s="27" t="s">
        <v>146</v>
      </c>
      <c r="G4" s="27" t="s">
        <v>147</v>
      </c>
      <c r="H4" s="27" t="s">
        <v>122</v>
      </c>
      <c r="I4" s="27" t="inlineStr">
        <is>
          <t>Producción real</t>
        </is>
      </c>
      <c r="J4" s="27" t="s">
        <v>116</v>
      </c>
      <c r="K4" s="27" t="s">
        <v>117</v>
      </c>
      <c r="L4" s="27" t="s">
        <v>353</v>
      </c>
      <c r="M4" s="27" t="s">
        <v>354</v>
      </c>
      <c r="N4" s="27" t="s">
        <v>327</v>
      </c>
      <c r="O4" s="27" t="s">
        <v>148</v>
      </c>
      <c r="P4" s="27" t="s">
        <v>149</v>
      </c>
      <c r="Q4" s="27" t="inlineStr">
        <is>
          <t>备注</t>
        </is>
      </c>
    </row>
    <row r="5">
      <c r="A5" s="33" t="s">
        <v>2</v>
      </c>
      <c r="B5" s="72" t="n">
        <v>46130</v>
      </c>
      <c r="C5" s="33" t="s">
        <v>311</v>
      </c>
      <c r="D5" s="33" t="s">
        <v>222</v>
      </c>
      <c r="E5" s="33" t="s">
        <v>355</v>
      </c>
      <c r="F5" s="48" t="n">
        <v>0.3333333333333333</v>
      </c>
      <c r="G5" s="48" t="n">
        <v>0.375</v>
      </c>
      <c r="H5" s="74" t="n">
        <v>150</v>
      </c>
      <c r="I5" s="74" t="n">
        <v>150</v>
      </c>
      <c r="J5" s="74" t="n">
        <v>149</v>
      </c>
      <c r="K5" s="74" t="n">
        <f>IF(OR(I5="",J5=""),"",MAX(I5-J5,0))</f>
        <v>1</v>
      </c>
      <c r="L5" s="74" t="n">
        <v>0</v>
      </c>
      <c r="M5" s="75" t="n">
        <f>IF(H5&gt;0,I5/H5,"")</f>
        <v>1</v>
      </c>
      <c r="N5" s="75" t="n">
        <f>IF(I5&gt;0,J5/I5,"")</f>
        <v>0.9933333333333333</v>
      </c>
      <c r="O5" s="33"/>
      <c r="P5" s="33" t="s">
        <v>253</v>
      </c>
      <c r="Q5" s="33"/>
    </row>
    <row r="6">
      <c r="A6" s="33" t="s">
        <v>2</v>
      </c>
      <c r="B6" s="72" t="n">
        <v>46130</v>
      </c>
      <c r="C6" s="33" t="s">
        <v>311</v>
      </c>
      <c r="D6" s="33" t="s">
        <v>356</v>
      </c>
      <c r="E6" s="33" t="s">
        <v>278</v>
      </c>
      <c r="F6" s="48" t="n">
        <v>0.375</v>
      </c>
      <c r="G6" s="48" t="n">
        <v>0.4166666666666667</v>
      </c>
      <c r="H6" s="74" t="n">
        <v>150</v>
      </c>
      <c r="I6" s="74" t="n">
        <v>145</v>
      </c>
      <c r="J6" s="74" t="n">
        <v>144</v>
      </c>
      <c r="K6" s="74" t="n">
        <f>IF(OR(I6="",J6=""),"",MAX(I6-J6,0))</f>
        <v>1</v>
      </c>
      <c r="L6" s="74" t="n">
        <v>0</v>
      </c>
      <c r="M6" s="75" t="n">
        <f>IF(H6&gt;0,I6/H6,"")</f>
        <v>0.9666666666666667</v>
      </c>
      <c r="N6" s="75" t="n">
        <f>IF(I6&gt;0,J6/I6,"")</f>
        <v>0.993103448275862</v>
      </c>
      <c r="O6" s="33"/>
      <c r="P6" s="33" t="s">
        <v>253</v>
      </c>
      <c r="Q6" s="33"/>
    </row>
    <row r="7">
      <c r="A7" s="33" t="s">
        <v>2</v>
      </c>
      <c r="B7" s="72" t="n">
        <v>46130</v>
      </c>
      <c r="C7" s="33" t="s">
        <v>311</v>
      </c>
      <c r="D7" s="33" t="s">
        <v>356</v>
      </c>
      <c r="E7" s="33" t="s">
        <v>357</v>
      </c>
      <c r="F7" s="48" t="n">
        <v>0.4166666666666667</v>
      </c>
      <c r="G7" s="48" t="n">
        <v>0.4583333333333333</v>
      </c>
      <c r="H7" s="74" t="n">
        <v>150</v>
      </c>
      <c r="I7" s="74" t="n">
        <v>120</v>
      </c>
      <c r="J7" s="74" t="n">
        <v>118</v>
      </c>
      <c r="K7" s="74" t="n">
        <f>IF(OR(I7="",J7=""),"",MAX(I7-J7,0))</f>
        <v>2</v>
      </c>
      <c r="L7" s="74" t="n">
        <v>25</v>
      </c>
      <c r="M7" s="75" t="n">
        <f>IF(H7&gt;0,I7/H7,"")</f>
        <v>0.8</v>
      </c>
      <c r="N7" s="75" t="n">
        <f>IF(I7&gt;0,J7/I7,"")</f>
        <v>0.9833333333333333</v>
      </c>
      <c r="O7" s="33" t="s">
        <v>86</v>
      </c>
      <c r="P7" s="33" t="s">
        <v>253</v>
      </c>
      <c r="Q7" s="33" t="s">
        <v>358</v>
      </c>
    </row>
    <row r="8">
      <c r="A8" s="33" t="s">
        <v>5</v>
      </c>
      <c r="B8" s="72" t="n">
        <v>46130</v>
      </c>
      <c r="C8" s="33" t="s">
        <v>254</v>
      </c>
      <c r="D8" s="33" t="s">
        <v>359</v>
      </c>
      <c r="E8" s="33" t="s">
        <v>360</v>
      </c>
      <c r="F8" s="48" t="n">
        <v>0.6666666666666666</v>
      </c>
      <c r="G8" s="48" t="n">
        <v>0.7083333333333334</v>
      </c>
      <c r="H8" s="74" t="n">
        <v>150</v>
      </c>
      <c r="I8" s="74" t="n">
        <v>160</v>
      </c>
      <c r="J8" s="74" t="n">
        <v>159</v>
      </c>
      <c r="K8" s="74" t="n">
        <f>IF(OR(I8="",J8=""),"",MAX(I8-J8,0))</f>
        <v>1</v>
      </c>
      <c r="L8" s="74" t="n">
        <v>0</v>
      </c>
      <c r="M8" s="75" t="n">
        <f>IF(H8&gt;0,I8/H8,"")</f>
        <v>1.0666666666666667</v>
      </c>
      <c r="N8" s="75" t="n">
        <f>IF(I8&gt;0,J8/I8,"")</f>
        <v>0.99375</v>
      </c>
      <c r="O8" s="33"/>
      <c r="P8" s="33" t="s">
        <v>65</v>
      </c>
      <c r="Q8" s="33"/>
    </row>
    <row r="9">
      <c r="A9" s="33" t="s">
        <v>6</v>
      </c>
      <c r="B9" s="72" t="n">
        <v>46131</v>
      </c>
      <c r="C9" s="33" t="s">
        <v>66</v>
      </c>
      <c r="D9" s="33" t="s">
        <v>361</v>
      </c>
      <c r="E9" s="33" t="s">
        <v>362</v>
      </c>
      <c r="F9" s="48" t="n">
        <v>0</v>
      </c>
      <c r="G9" s="48" t="n">
        <v>0.041666666666666664</v>
      </c>
      <c r="H9" s="74" t="n">
        <v>140</v>
      </c>
      <c r="I9" s="74" t="n">
        <v>128</v>
      </c>
      <c r="J9" s="74" t="n">
        <v>126</v>
      </c>
      <c r="K9" s="74" t="n">
        <f>IF(OR(I9="",J9=""),"",MAX(I9-J9,0))</f>
        <v>2</v>
      </c>
      <c r="L9" s="74" t="n">
        <v>12</v>
      </c>
      <c r="M9" s="75" t="n">
        <f>IF(H9&gt;0,I9/H9,"")</f>
        <v>0.9142857142857143</v>
      </c>
      <c r="N9" s="75" t="n">
        <f>IF(I9&gt;0,J9/I9,"")</f>
        <v>0.984375</v>
      </c>
      <c r="O9" s="33" t="s">
        <v>108</v>
      </c>
      <c r="P9" s="33" t="s">
        <v>265</v>
      </c>
      <c r="Q9" s="33" t="s">
        <v>363</v>
      </c>
    </row>
    <row r="10">
      <c r="A10" s="33" t="s">
        <v>11</v>
      </c>
      <c r="B10" s="72" t="n">
        <v>46131</v>
      </c>
      <c r="C10" s="33" t="s">
        <v>254</v>
      </c>
      <c r="D10" s="33" t="s">
        <v>356</v>
      </c>
      <c r="E10" s="33" t="s">
        <v>364</v>
      </c>
      <c r="F10" s="48" t="n">
        <v>0.75</v>
      </c>
      <c r="G10" s="48" t="n">
        <v>0.7916666666666666</v>
      </c>
      <c r="H10" s="74" t="n">
        <v>120</v>
      </c>
      <c r="I10" s="74" t="n">
        <v>95</v>
      </c>
      <c r="J10" s="74" t="n">
        <v>92</v>
      </c>
      <c r="K10" s="74" t="n">
        <f>IF(OR(I10="",J10=""),"",MAX(I10-J10,0))</f>
        <v>3</v>
      </c>
      <c r="L10" s="74" t="n">
        <v>18</v>
      </c>
      <c r="M10" s="75" t="n">
        <f>IF(H10&gt;0,I10/H10,"")</f>
        <v>0.7916666666666666</v>
      </c>
      <c r="N10" s="75" t="n">
        <f>IF(I10&gt;0,J10/I10,"")</f>
        <v>0.968421052631579</v>
      </c>
      <c r="O10" s="33" t="s">
        <v>100</v>
      </c>
      <c r="P10" s="33" t="s">
        <v>65</v>
      </c>
      <c r="Q10" s="33" t="s">
        <v>150</v>
      </c>
    </row>
    <row r="11">
      <c r="A11" s="33"/>
      <c r="B11" s="72"/>
      <c r="C11" s="33"/>
      <c r="D11" s="33"/>
      <c r="E11" s="33"/>
      <c r="F11" s="48"/>
      <c r="G11" s="48"/>
      <c r="H11" s="74"/>
      <c r="I11" s="74"/>
      <c r="J11" s="74"/>
      <c r="K11" s="74" t="str">
        <f>IF(OR(I11="",J11=""),"",MAX(I11-J11,0))</f>
      </c>
      <c r="L11" s="74"/>
      <c r="M11" s="75" t="str">
        <f>IF(H11&gt;0,I11/H11,"")</f>
      </c>
      <c r="N11" s="75" t="str">
        <f>IF(I11&gt;0,J11/I11,"")</f>
      </c>
      <c r="O11" s="33"/>
      <c r="P11" s="33"/>
      <c r="Q11" s="33"/>
    </row>
    <row r="12">
      <c r="A12" s="33"/>
      <c r="B12" s="72"/>
      <c r="C12" s="33"/>
      <c r="D12" s="33"/>
      <c r="E12" s="33"/>
      <c r="F12" s="48"/>
      <c r="G12" s="48"/>
      <c r="H12" s="74"/>
      <c r="I12" s="74"/>
      <c r="J12" s="74"/>
      <c r="K12" s="74" t="str">
        <f>IF(OR(I12="",J12=""),"",MAX(I12-J12,0))</f>
      </c>
      <c r="L12" s="74"/>
      <c r="M12" s="75" t="str">
        <f>IF(H12&gt;0,I12/H12,"")</f>
      </c>
      <c r="N12" s="75" t="str">
        <f>IF(I12&gt;0,J12/I12,"")</f>
      </c>
      <c r="O12" s="33"/>
      <c r="P12" s="33"/>
      <c r="Q12" s="33"/>
    </row>
    <row r="13">
      <c r="A13" s="33"/>
      <c r="B13" s="72"/>
      <c r="C13" s="33"/>
      <c r="D13" s="33"/>
      <c r="E13" s="33"/>
      <c r="F13" s="48"/>
      <c r="G13" s="48"/>
      <c r="H13" s="74"/>
      <c r="I13" s="74"/>
      <c r="J13" s="74"/>
      <c r="K13" s="74" t="str">
        <f>IF(OR(I13="",J13=""),"",MAX(I13-J13,0))</f>
      </c>
      <c r="L13" s="74"/>
      <c r="M13" s="75" t="str">
        <f>IF(H13&gt;0,I13/H13,"")</f>
      </c>
      <c r="N13" s="75" t="str">
        <f>IF(I13&gt;0,J13/I13,"")</f>
      </c>
      <c r="O13" s="33"/>
      <c r="P13" s="33"/>
      <c r="Q13" s="33"/>
    </row>
    <row r="14">
      <c r="A14" s="33"/>
      <c r="B14" s="72"/>
      <c r="C14" s="33"/>
      <c r="D14" s="33"/>
      <c r="E14" s="33"/>
      <c r="F14" s="48"/>
      <c r="G14" s="48"/>
      <c r="H14" s="74"/>
      <c r="I14" s="74"/>
      <c r="J14" s="74"/>
      <c r="K14" s="74" t="str">
        <f>IF(OR(I14="",J14=""),"",MAX(I14-J14,0))</f>
      </c>
      <c r="L14" s="74"/>
      <c r="M14" s="75" t="str">
        <f>IF(H14&gt;0,I14/H14,"")</f>
      </c>
      <c r="N14" s="75" t="str">
        <f>IF(I14&gt;0,J14/I14,"")</f>
      </c>
      <c r="O14" s="33"/>
      <c r="P14" s="33"/>
      <c r="Q14" s="33"/>
    </row>
    <row r="15">
      <c r="A15" s="33"/>
      <c r="B15" s="72"/>
      <c r="C15" s="33"/>
      <c r="D15" s="33"/>
      <c r="E15" s="33"/>
      <c r="F15" s="48"/>
      <c r="G15" s="48"/>
      <c r="H15" s="74"/>
      <c r="I15" s="74"/>
      <c r="J15" s="74"/>
      <c r="K15" s="74" t="str">
        <f>IF(OR(I15="",J15=""),"",MAX(I15-J15,0))</f>
      </c>
      <c r="L15" s="74"/>
      <c r="M15" s="75" t="str">
        <f>IF(H15&gt;0,I15/H15,"")</f>
      </c>
      <c r="N15" s="75" t="str">
        <f>IF(I15&gt;0,J15/I15,"")</f>
      </c>
      <c r="O15" s="33"/>
      <c r="P15" s="33"/>
      <c r="Q15" s="33"/>
    </row>
    <row r="16">
      <c r="A16" s="33"/>
      <c r="B16" s="72"/>
      <c r="C16" s="33"/>
      <c r="D16" s="33"/>
      <c r="E16" s="33"/>
      <c r="F16" s="48"/>
      <c r="G16" s="48"/>
      <c r="H16" s="74"/>
      <c r="I16" s="74"/>
      <c r="J16" s="74"/>
      <c r="K16" s="74" t="str">
        <f>IF(OR(I16="",J16=""),"",MAX(I16-J16,0))</f>
      </c>
      <c r="L16" s="74"/>
      <c r="M16" s="75" t="str">
        <f>IF(H16&gt;0,I16/H16,"")</f>
      </c>
      <c r="N16" s="75" t="str">
        <f>IF(I16&gt;0,J16/I16,"")</f>
      </c>
      <c r="O16" s="33"/>
      <c r="P16" s="33"/>
      <c r="Q16" s="33"/>
    </row>
    <row r="17">
      <c r="A17" s="33"/>
      <c r="B17" s="72"/>
      <c r="C17" s="33"/>
      <c r="D17" s="33"/>
      <c r="E17" s="33"/>
      <c r="F17" s="48"/>
      <c r="G17" s="48"/>
      <c r="H17" s="74"/>
      <c r="I17" s="74"/>
      <c r="J17" s="74"/>
      <c r="K17" s="74" t="str">
        <f>IF(OR(I17="",J17=""),"",MAX(I17-J17,0))</f>
      </c>
      <c r="L17" s="74"/>
      <c r="M17" s="75" t="str">
        <f>IF(H17&gt;0,I17/H17,"")</f>
      </c>
      <c r="N17" s="75" t="str">
        <f>IF(I17&gt;0,J17/I17,"")</f>
      </c>
      <c r="O17" s="33"/>
      <c r="P17" s="33"/>
      <c r="Q17" s="33"/>
    </row>
    <row r="18">
      <c r="A18" s="33"/>
      <c r="B18" s="72"/>
      <c r="C18" s="33"/>
      <c r="D18" s="33"/>
      <c r="E18" s="33"/>
      <c r="F18" s="48"/>
      <c r="G18" s="48"/>
      <c r="H18" s="74"/>
      <c r="I18" s="74"/>
      <c r="J18" s="74"/>
      <c r="K18" s="74" t="str">
        <f>IF(OR(I18="",J18=""),"",MAX(I18-J18,0))</f>
      </c>
      <c r="L18" s="74"/>
      <c r="M18" s="75" t="str">
        <f>IF(H18&gt;0,I18/H18,"")</f>
      </c>
      <c r="N18" s="75" t="str">
        <f>IF(I18&gt;0,J18/I18,"")</f>
      </c>
      <c r="O18" s="33"/>
      <c r="P18" s="33"/>
      <c r="Q18" s="33"/>
    </row>
    <row r="19">
      <c r="A19" s="33"/>
      <c r="B19" s="72"/>
      <c r="C19" s="33"/>
      <c r="D19" s="33"/>
      <c r="E19" s="33"/>
      <c r="F19" s="48"/>
      <c r="G19" s="48"/>
      <c r="H19" s="74"/>
      <c r="I19" s="74"/>
      <c r="J19" s="74"/>
      <c r="K19" s="74" t="str">
        <f>IF(OR(I19="",J19=""),"",MAX(I19-J19,0))</f>
      </c>
      <c r="L19" s="74"/>
      <c r="M19" s="75" t="str">
        <f>IF(H19&gt;0,I19/H19,"")</f>
      </c>
      <c r="N19" s="75" t="str">
        <f>IF(I19&gt;0,J19/I19,"")</f>
      </c>
      <c r="O19" s="33"/>
      <c r="P19" s="33"/>
      <c r="Q19" s="33"/>
    </row>
    <row r="20">
      <c r="A20" s="33"/>
      <c r="B20" s="72"/>
      <c r="C20" s="33"/>
      <c r="D20" s="33"/>
      <c r="E20" s="33"/>
      <c r="F20" s="48"/>
      <c r="G20" s="48"/>
      <c r="H20" s="74"/>
      <c r="I20" s="74"/>
      <c r="J20" s="74"/>
      <c r="K20" s="74" t="str">
        <f>IF(OR(I20="",J20=""),"",MAX(I20-J20,0))</f>
      </c>
      <c r="L20" s="74"/>
      <c r="M20" s="75" t="str">
        <f>IF(H20&gt;0,I20/H20,"")</f>
      </c>
      <c r="N20" s="75" t="str">
        <f>IF(I20&gt;0,J20/I20,"")</f>
      </c>
      <c r="O20" s="33"/>
      <c r="P20" s="33"/>
      <c r="Q20" s="33"/>
    </row>
    <row r="21">
      <c r="A21" s="33"/>
      <c r="B21" s="72"/>
      <c r="C21" s="33"/>
      <c r="D21" s="33"/>
      <c r="E21" s="33"/>
      <c r="F21" s="48"/>
      <c r="G21" s="48"/>
      <c r="H21" s="74"/>
      <c r="I21" s="74"/>
      <c r="J21" s="74"/>
      <c r="K21" s="74" t="str">
        <f>IF(OR(I21="",J21=""),"",MAX(I21-J21,0))</f>
      </c>
      <c r="L21" s="74"/>
      <c r="M21" s="75" t="str">
        <f>IF(H21&gt;0,I21/H21,"")</f>
      </c>
      <c r="N21" s="75" t="str">
        <f>IF(I21&gt;0,J21/I21,"")</f>
      </c>
      <c r="O21" s="33"/>
      <c r="P21" s="33"/>
      <c r="Q21" s="33"/>
    </row>
    <row r="22">
      <c r="A22" s="33"/>
      <c r="B22" s="72"/>
      <c r="C22" s="33"/>
      <c r="D22" s="33"/>
      <c r="E22" s="33"/>
      <c r="F22" s="48"/>
      <c r="G22" s="48"/>
      <c r="H22" s="74"/>
      <c r="I22" s="74"/>
      <c r="J22" s="74"/>
      <c r="K22" s="74" t="str">
        <f>IF(OR(I22="",J22=""),"",MAX(I22-J22,0))</f>
      </c>
      <c r="L22" s="74"/>
      <c r="M22" s="75" t="str">
        <f>IF(H22&gt;0,I22/H22,"")</f>
      </c>
      <c r="N22" s="75" t="str">
        <f>IF(I22&gt;0,J22/I22,"")</f>
      </c>
      <c r="O22" s="33"/>
      <c r="P22" s="33"/>
      <c r="Q22" s="33"/>
    </row>
    <row r="23">
      <c r="A23" s="33"/>
      <c r="B23" s="72"/>
      <c r="C23" s="33"/>
      <c r="D23" s="33"/>
      <c r="E23" s="33"/>
      <c r="F23" s="48"/>
      <c r="G23" s="48"/>
      <c r="H23" s="74"/>
      <c r="I23" s="74"/>
      <c r="J23" s="74"/>
      <c r="K23" s="74" t="str">
        <f>IF(OR(I23="",J23=""),"",MAX(I23-J23,0))</f>
      </c>
      <c r="L23" s="74"/>
      <c r="M23" s="75" t="str">
        <f>IF(H23&gt;0,I23/H23,"")</f>
      </c>
      <c r="N23" s="75" t="str">
        <f>IF(I23&gt;0,J23/I23,"")</f>
      </c>
      <c r="O23" s="33"/>
      <c r="P23" s="33"/>
      <c r="Q23" s="33"/>
    </row>
    <row r="24">
      <c r="A24" s="33"/>
      <c r="B24" s="72"/>
      <c r="C24" s="33"/>
      <c r="D24" s="33"/>
      <c r="E24" s="33"/>
      <c r="F24" s="48"/>
      <c r="G24" s="48"/>
      <c r="H24" s="74"/>
      <c r="I24" s="74"/>
      <c r="J24" s="74"/>
      <c r="K24" s="74" t="str">
        <f>IF(OR(I24="",J24=""),"",MAX(I24-J24,0))</f>
      </c>
      <c r="L24" s="74"/>
      <c r="M24" s="75" t="str">
        <f>IF(H24&gt;0,I24/H24,"")</f>
      </c>
      <c r="N24" s="75" t="str">
        <f>IF(I24&gt;0,J24/I24,"")</f>
      </c>
      <c r="O24" s="33"/>
      <c r="P24" s="33"/>
      <c r="Q24" s="33"/>
    </row>
    <row r="25">
      <c r="A25" s="33"/>
      <c r="B25" s="72"/>
      <c r="C25" s="33"/>
      <c r="D25" s="33"/>
      <c r="E25" s="33"/>
      <c r="F25" s="48"/>
      <c r="G25" s="48"/>
      <c r="H25" s="74"/>
      <c r="I25" s="74"/>
      <c r="J25" s="74"/>
      <c r="K25" s="74" t="str">
        <f>IF(OR(I25="",J25=""),"",MAX(I25-J25,0))</f>
      </c>
      <c r="L25" s="74"/>
      <c r="M25" s="75" t="str">
        <f>IF(H25&gt;0,I25/H25,"")</f>
      </c>
      <c r="N25" s="75" t="str">
        <f>IF(I25&gt;0,J25/I25,"")</f>
      </c>
      <c r="O25" s="33"/>
      <c r="P25" s="33"/>
      <c r="Q25" s="33"/>
    </row>
    <row r="26">
      <c r="A26" s="33"/>
      <c r="B26" s="72"/>
      <c r="C26" s="33"/>
      <c r="D26" s="33"/>
      <c r="E26" s="33"/>
      <c r="F26" s="48"/>
      <c r="G26" s="48"/>
      <c r="H26" s="74"/>
      <c r="I26" s="74"/>
      <c r="J26" s="74"/>
      <c r="K26" s="74" t="str">
        <f>IF(OR(I26="",J26=""),"",MAX(I26-J26,0))</f>
      </c>
      <c r="L26" s="74"/>
      <c r="M26" s="75" t="str">
        <f>IF(H26&gt;0,I26/H26,"")</f>
      </c>
      <c r="N26" s="75" t="str">
        <f>IF(I26&gt;0,J26/I26,"")</f>
      </c>
      <c r="O26" s="33"/>
      <c r="P26" s="33"/>
      <c r="Q26" s="33"/>
    </row>
    <row r="27">
      <c r="A27" s="33"/>
      <c r="B27" s="72"/>
      <c r="C27" s="33"/>
      <c r="D27" s="33"/>
      <c r="E27" s="33"/>
      <c r="F27" s="48"/>
      <c r="G27" s="48"/>
      <c r="H27" s="74"/>
      <c r="I27" s="74"/>
      <c r="J27" s="74"/>
      <c r="K27" s="74" t="str">
        <f>IF(OR(I27="",J27=""),"",MAX(I27-J27,0))</f>
      </c>
      <c r="L27" s="74"/>
      <c r="M27" s="75" t="str">
        <f>IF(H27&gt;0,I27/H27,"")</f>
      </c>
      <c r="N27" s="75" t="str">
        <f>IF(I27&gt;0,J27/I27,"")</f>
      </c>
      <c r="O27" s="33"/>
      <c r="P27" s="33"/>
      <c r="Q27" s="33"/>
    </row>
    <row r="28">
      <c r="A28" s="33"/>
      <c r="B28" s="72"/>
      <c r="C28" s="33"/>
      <c r="D28" s="33"/>
      <c r="E28" s="33"/>
      <c r="F28" s="48"/>
      <c r="G28" s="48"/>
      <c r="H28" s="74"/>
      <c r="I28" s="74"/>
      <c r="J28" s="74"/>
      <c r="K28" s="74" t="str">
        <f>IF(OR(I28="",J28=""),"",MAX(I28-J28,0))</f>
      </c>
      <c r="L28" s="74"/>
      <c r="M28" s="75" t="str">
        <f>IF(H28&gt;0,I28/H28,"")</f>
      </c>
      <c r="N28" s="75" t="str">
        <f>IF(I28&gt;0,J28/I28,"")</f>
      </c>
      <c r="O28" s="33"/>
      <c r="P28" s="33"/>
      <c r="Q28" s="33"/>
    </row>
    <row r="29">
      <c r="A29" s="33"/>
      <c r="B29" s="72"/>
      <c r="C29" s="33"/>
      <c r="D29" s="33"/>
      <c r="E29" s="33"/>
      <c r="F29" s="48"/>
      <c r="G29" s="48"/>
      <c r="H29" s="74"/>
      <c r="I29" s="74"/>
      <c r="J29" s="74"/>
      <c r="K29" s="74" t="str">
        <f>IF(OR(I29="",J29=""),"",MAX(I29-J29,0))</f>
      </c>
      <c r="L29" s="74"/>
      <c r="M29" s="75" t="str">
        <f>IF(H29&gt;0,I29/H29,"")</f>
      </c>
      <c r="N29" s="75" t="str">
        <f>IF(I29&gt;0,J29/I29,"")</f>
      </c>
      <c r="O29" s="33"/>
      <c r="P29" s="33"/>
      <c r="Q29" s="33"/>
    </row>
    <row r="30">
      <c r="A30" s="33"/>
      <c r="B30" s="72"/>
      <c r="C30" s="33"/>
      <c r="D30" s="33"/>
      <c r="E30" s="33"/>
      <c r="F30" s="48"/>
      <c r="G30" s="48"/>
      <c r="H30" s="74"/>
      <c r="I30" s="74"/>
      <c r="J30" s="74"/>
      <c r="K30" s="74" t="str">
        <f>IF(OR(I30="",J30=""),"",MAX(I30-J30,0))</f>
      </c>
      <c r="L30" s="74"/>
      <c r="M30" s="75" t="str">
        <f>IF(H30&gt;0,I30/H30,"")</f>
      </c>
      <c r="N30" s="75" t="str">
        <f>IF(I30&gt;0,J30/I30,"")</f>
      </c>
      <c r="O30" s="33"/>
      <c r="P30" s="33"/>
      <c r="Q30" s="33"/>
    </row>
    <row r="31">
      <c r="A31" s="33"/>
      <c r="B31" s="72"/>
      <c r="C31" s="33"/>
      <c r="D31" s="33"/>
      <c r="E31" s="33"/>
      <c r="F31" s="48"/>
      <c r="G31" s="48"/>
      <c r="H31" s="74"/>
      <c r="I31" s="74"/>
      <c r="J31" s="74"/>
      <c r="K31" s="74" t="str">
        <f>IF(OR(I31="",J31=""),"",MAX(I31-J31,0))</f>
      </c>
      <c r="L31" s="74"/>
      <c r="M31" s="75" t="str">
        <f>IF(H31&gt;0,I31/H31,"")</f>
      </c>
      <c r="N31" s="75" t="str">
        <f>IF(I31&gt;0,J31/I31,"")</f>
      </c>
      <c r="O31" s="33"/>
      <c r="P31" s="33"/>
      <c r="Q31" s="33"/>
    </row>
    <row r="32">
      <c r="A32" s="33"/>
      <c r="B32" s="72"/>
      <c r="C32" s="33"/>
      <c r="D32" s="33"/>
      <c r="E32" s="33"/>
      <c r="F32" s="48"/>
      <c r="G32" s="48"/>
      <c r="H32" s="74"/>
      <c r="I32" s="74"/>
      <c r="J32" s="74"/>
      <c r="K32" s="74" t="str">
        <f>IF(OR(I32="",J32=""),"",MAX(I32-J32,0))</f>
      </c>
      <c r="L32" s="74"/>
      <c r="M32" s="75" t="str">
        <f>IF(H32&gt;0,I32/H32,"")</f>
      </c>
      <c r="N32" s="75" t="str">
        <f>IF(I32&gt;0,J32/I32,"")</f>
      </c>
      <c r="O32" s="33"/>
      <c r="P32" s="33"/>
      <c r="Q32" s="33"/>
    </row>
    <row r="33">
      <c r="A33" s="33"/>
      <c r="B33" s="72"/>
      <c r="C33" s="33"/>
      <c r="D33" s="33"/>
      <c r="E33" s="33"/>
      <c r="F33" s="48"/>
      <c r="G33" s="48"/>
      <c r="H33" s="74"/>
      <c r="I33" s="74"/>
      <c r="J33" s="74"/>
      <c r="K33" s="74" t="str">
        <f>IF(OR(I33="",J33=""),"",MAX(I33-J33,0))</f>
      </c>
      <c r="L33" s="74"/>
      <c r="M33" s="75" t="str">
        <f>IF(H33&gt;0,I33/H33,"")</f>
      </c>
      <c r="N33" s="75" t="str">
        <f>IF(I33&gt;0,J33/I33,"")</f>
      </c>
      <c r="O33" s="33"/>
      <c r="P33" s="33"/>
      <c r="Q33" s="33"/>
    </row>
    <row r="34">
      <c r="A34" s="33"/>
      <c r="B34" s="72"/>
      <c r="C34" s="33"/>
      <c r="D34" s="33"/>
      <c r="E34" s="33"/>
      <c r="F34" s="48"/>
      <c r="G34" s="48"/>
      <c r="H34" s="74"/>
      <c r="I34" s="74"/>
      <c r="J34" s="74"/>
      <c r="K34" s="74" t="str">
        <f>IF(OR(I34="",J34=""),"",MAX(I34-J34,0))</f>
      </c>
      <c r="L34" s="74"/>
      <c r="M34" s="75" t="str">
        <f>IF(H34&gt;0,I34/H34,"")</f>
      </c>
      <c r="N34" s="75" t="str">
        <f>IF(I34&gt;0,J34/I34,"")</f>
      </c>
      <c r="O34" s="33"/>
      <c r="P34" s="33"/>
      <c r="Q34" s="33"/>
    </row>
    <row r="35">
      <c r="A35" s="33"/>
      <c r="B35" s="72"/>
      <c r="C35" s="33"/>
      <c r="D35" s="33"/>
      <c r="E35" s="33"/>
      <c r="F35" s="48"/>
      <c r="G35" s="48"/>
      <c r="H35" s="74"/>
      <c r="I35" s="74"/>
      <c r="J35" s="74"/>
      <c r="K35" s="74" t="str">
        <f>IF(OR(I35="",J35=""),"",MAX(I35-J35,0))</f>
      </c>
      <c r="L35" s="74"/>
      <c r="M35" s="75" t="str">
        <f>IF(H35&gt;0,I35/H35,"")</f>
      </c>
      <c r="N35" s="75" t="str">
        <f>IF(I35&gt;0,J35/I35,"")</f>
      </c>
      <c r="O35" s="33"/>
      <c r="P35" s="33"/>
      <c r="Q35" s="33"/>
    </row>
    <row r="36">
      <c r="A36" s="33"/>
      <c r="B36" s="72"/>
      <c r="C36" s="33"/>
      <c r="D36" s="33"/>
      <c r="E36" s="33"/>
      <c r="F36" s="48"/>
      <c r="G36" s="48"/>
      <c r="H36" s="74"/>
      <c r="I36" s="74"/>
      <c r="J36" s="74"/>
      <c r="K36" s="74" t="str">
        <f>IF(OR(I36="",J36=""),"",MAX(I36-J36,0))</f>
      </c>
      <c r="L36" s="74"/>
      <c r="M36" s="75" t="str">
        <f>IF(H36&gt;0,I36/H36,"")</f>
      </c>
      <c r="N36" s="75" t="str">
        <f>IF(I36&gt;0,J36/I36,"")</f>
      </c>
      <c r="O36" s="33"/>
      <c r="P36" s="33"/>
      <c r="Q36" s="33"/>
    </row>
    <row r="37">
      <c r="A37" s="33"/>
      <c r="B37" s="72"/>
      <c r="C37" s="33"/>
      <c r="D37" s="33"/>
      <c r="E37" s="33"/>
      <c r="F37" s="48"/>
      <c r="G37" s="48"/>
      <c r="H37" s="74"/>
      <c r="I37" s="74"/>
      <c r="J37" s="74"/>
      <c r="K37" s="74" t="str">
        <f>IF(OR(I37="",J37=""),"",MAX(I37-J37,0))</f>
      </c>
      <c r="L37" s="74"/>
      <c r="M37" s="75" t="str">
        <f>IF(H37&gt;0,I37/H37,"")</f>
      </c>
      <c r="N37" s="75" t="str">
        <f>IF(I37&gt;0,J37/I37,"")</f>
      </c>
      <c r="O37" s="33"/>
      <c r="P37" s="33"/>
      <c r="Q37" s="33"/>
    </row>
    <row r="38">
      <c r="A38" s="33"/>
      <c r="B38" s="72"/>
      <c r="C38" s="33"/>
      <c r="D38" s="33"/>
      <c r="E38" s="33"/>
      <c r="F38" s="48"/>
      <c r="G38" s="48"/>
      <c r="H38" s="74"/>
      <c r="I38" s="74"/>
      <c r="J38" s="74"/>
      <c r="K38" s="74" t="str">
        <f>IF(OR(I38="",J38=""),"",MAX(I38-J38,0))</f>
      </c>
      <c r="L38" s="74"/>
      <c r="M38" s="75" t="str">
        <f>IF(H38&gt;0,I38/H38,"")</f>
      </c>
      <c r="N38" s="75" t="str">
        <f>IF(I38&gt;0,J38/I38,"")</f>
      </c>
      <c r="O38" s="33"/>
      <c r="P38" s="33"/>
      <c r="Q38" s="33"/>
    </row>
    <row r="39">
      <c r="A39" s="33"/>
      <c r="B39" s="72"/>
      <c r="C39" s="33"/>
      <c r="D39" s="33"/>
      <c r="E39" s="33"/>
      <c r="F39" s="48"/>
      <c r="G39" s="48"/>
      <c r="H39" s="74"/>
      <c r="I39" s="74"/>
      <c r="J39" s="74"/>
      <c r="K39" s="74" t="str">
        <f>IF(OR(I39="",J39=""),"",MAX(I39-J39,0))</f>
      </c>
      <c r="L39" s="74"/>
      <c r="M39" s="75" t="str">
        <f>IF(H39&gt;0,I39/H39,"")</f>
      </c>
      <c r="N39" s="75" t="str">
        <f>IF(I39&gt;0,J39/I39,"")</f>
      </c>
      <c r="O39" s="33"/>
      <c r="P39" s="33"/>
      <c r="Q39" s="33"/>
    </row>
    <row r="40">
      <c r="A40" s="33"/>
      <c r="B40" s="72"/>
      <c r="C40" s="33"/>
      <c r="D40" s="33"/>
      <c r="E40" s="33"/>
      <c r="F40" s="48"/>
      <c r="G40" s="48"/>
      <c r="H40" s="74"/>
      <c r="I40" s="74"/>
      <c r="J40" s="74"/>
      <c r="K40" s="74" t="str">
        <f>IF(OR(I40="",J40=""),"",MAX(I40-J40,0))</f>
      </c>
      <c r="L40" s="74"/>
      <c r="M40" s="75" t="str">
        <f>IF(H40&gt;0,I40/H40,"")</f>
      </c>
      <c r="N40" s="75" t="str">
        <f>IF(I40&gt;0,J40/I40,"")</f>
      </c>
      <c r="O40" s="33"/>
      <c r="P40" s="33"/>
      <c r="Q40" s="33"/>
    </row>
    <row r="41">
      <c r="A41" s="33"/>
      <c r="B41" s="72"/>
      <c r="C41" s="33"/>
      <c r="D41" s="33"/>
      <c r="E41" s="33"/>
      <c r="F41" s="48"/>
      <c r="G41" s="48"/>
      <c r="H41" s="74"/>
      <c r="I41" s="74"/>
      <c r="J41" s="74"/>
      <c r="K41" s="74" t="str">
        <f>IF(OR(I41="",J41=""),"",MAX(I41-J41,0))</f>
      </c>
      <c r="L41" s="74"/>
      <c r="M41" s="75" t="str">
        <f>IF(H41&gt;0,I41/H41,"")</f>
      </c>
      <c r="N41" s="75" t="str">
        <f>IF(I41&gt;0,J41/I41,"")</f>
      </c>
      <c r="O41" s="33"/>
      <c r="P41" s="33"/>
      <c r="Q41" s="33"/>
    </row>
    <row r="42">
      <c r="A42" s="33"/>
      <c r="B42" s="72"/>
      <c r="C42" s="33"/>
      <c r="D42" s="33"/>
      <c r="E42" s="33"/>
      <c r="F42" s="48"/>
      <c r="G42" s="48"/>
      <c r="H42" s="74"/>
      <c r="I42" s="74"/>
      <c r="J42" s="74"/>
      <c r="K42" s="74" t="str">
        <f>IF(OR(I42="",J42=""),"",MAX(I42-J42,0))</f>
      </c>
      <c r="L42" s="74"/>
      <c r="M42" s="75" t="str">
        <f>IF(H42&gt;0,I42/H42,"")</f>
      </c>
      <c r="N42" s="75" t="str">
        <f>IF(I42&gt;0,J42/I42,"")</f>
      </c>
      <c r="O42" s="33"/>
      <c r="P42" s="33"/>
      <c r="Q42" s="33"/>
    </row>
    <row r="43">
      <c r="A43" s="33"/>
      <c r="B43" s="72"/>
      <c r="C43" s="33"/>
      <c r="D43" s="33"/>
      <c r="E43" s="33"/>
      <c r="F43" s="48"/>
      <c r="G43" s="48"/>
      <c r="H43" s="74"/>
      <c r="I43" s="74"/>
      <c r="J43" s="74"/>
      <c r="K43" s="74" t="str">
        <f>IF(OR(I43="",J43=""),"",MAX(I43-J43,0))</f>
      </c>
      <c r="L43" s="74"/>
      <c r="M43" s="75" t="str">
        <f>IF(H43&gt;0,I43/H43,"")</f>
      </c>
      <c r="N43" s="75" t="str">
        <f>IF(I43&gt;0,J43/I43,"")</f>
      </c>
      <c r="O43" s="33"/>
      <c r="P43" s="33"/>
      <c r="Q43" s="33"/>
    </row>
    <row r="44">
      <c r="A44" s="33"/>
      <c r="B44" s="72"/>
      <c r="C44" s="33"/>
      <c r="D44" s="33"/>
      <c r="E44" s="33"/>
      <c r="F44" s="48"/>
      <c r="G44" s="48"/>
      <c r="H44" s="74"/>
      <c r="I44" s="74"/>
      <c r="J44" s="74"/>
      <c r="K44" s="74" t="str">
        <f>IF(OR(I44="",J44=""),"",MAX(I44-J44,0))</f>
      </c>
      <c r="L44" s="74"/>
      <c r="M44" s="75" t="str">
        <f>IF(H44&gt;0,I44/H44,"")</f>
      </c>
      <c r="N44" s="75" t="str">
        <f>IF(I44&gt;0,J44/I44,"")</f>
      </c>
      <c r="O44" s="33"/>
      <c r="P44" s="33"/>
      <c r="Q44" s="33"/>
    </row>
    <row r="45">
      <c r="A45" s="33"/>
      <c r="B45" s="72"/>
      <c r="C45" s="33"/>
      <c r="D45" s="33"/>
      <c r="E45" s="33"/>
      <c r="F45" s="48"/>
      <c r="G45" s="48"/>
      <c r="H45" s="74"/>
      <c r="I45" s="74"/>
      <c r="J45" s="74"/>
      <c r="K45" s="74" t="str">
        <f>IF(OR(I45="",J45=""),"",MAX(I45-J45,0))</f>
      </c>
      <c r="L45" s="74"/>
      <c r="M45" s="75" t="str">
        <f>IF(H45&gt;0,I45/H45,"")</f>
      </c>
      <c r="N45" s="75" t="str">
        <f>IF(I45&gt;0,J45/I45,"")</f>
      </c>
      <c r="O45" s="33"/>
      <c r="P45" s="33"/>
      <c r="Q45" s="33"/>
    </row>
    <row r="46">
      <c r="A46" s="33"/>
      <c r="B46" s="72"/>
      <c r="C46" s="33"/>
      <c r="D46" s="33"/>
      <c r="E46" s="33"/>
      <c r="F46" s="48"/>
      <c r="G46" s="48"/>
      <c r="H46" s="74"/>
      <c r="I46" s="74"/>
      <c r="J46" s="74"/>
      <c r="K46" s="74" t="str">
        <f>IF(OR(I46="",J46=""),"",MAX(I46-J46,0))</f>
      </c>
      <c r="L46" s="74"/>
      <c r="M46" s="75" t="str">
        <f>IF(H46&gt;0,I46/H46,"")</f>
      </c>
      <c r="N46" s="75" t="str">
        <f>IF(I46&gt;0,J46/I46,"")</f>
      </c>
      <c r="O46" s="33"/>
      <c r="P46" s="33"/>
      <c r="Q46" s="33"/>
    </row>
    <row r="47">
      <c r="A47" s="33"/>
      <c r="B47" s="72"/>
      <c r="C47" s="33"/>
      <c r="D47" s="33"/>
      <c r="E47" s="33"/>
      <c r="F47" s="48"/>
      <c r="G47" s="48"/>
      <c r="H47" s="74"/>
      <c r="I47" s="74"/>
      <c r="J47" s="74"/>
      <c r="K47" s="74" t="str">
        <f>IF(OR(I47="",J47=""),"",MAX(I47-J47,0))</f>
      </c>
      <c r="L47" s="74"/>
      <c r="M47" s="75" t="str">
        <f>IF(H47&gt;0,I47/H47,"")</f>
      </c>
      <c r="N47" s="75" t="str">
        <f>IF(I47&gt;0,J47/I47,"")</f>
      </c>
      <c r="O47" s="33"/>
      <c r="P47" s="33"/>
      <c r="Q47" s="33"/>
    </row>
    <row r="48">
      <c r="A48" s="33"/>
      <c r="B48" s="72"/>
      <c r="C48" s="33"/>
      <c r="D48" s="33"/>
      <c r="E48" s="33"/>
      <c r="F48" s="48"/>
      <c r="G48" s="48"/>
      <c r="H48" s="74"/>
      <c r="I48" s="74"/>
      <c r="J48" s="74"/>
      <c r="K48" s="74" t="str">
        <f>IF(OR(I48="",J48=""),"",MAX(I48-J48,0))</f>
      </c>
      <c r="L48" s="74"/>
      <c r="M48" s="75" t="str">
        <f>IF(H48&gt;0,I48/H48,"")</f>
      </c>
      <c r="N48" s="75" t="str">
        <f>IF(I48&gt;0,J48/I48,"")</f>
      </c>
      <c r="O48" s="33"/>
      <c r="P48" s="33"/>
      <c r="Q48" s="33"/>
    </row>
    <row r="49">
      <c r="A49" s="33"/>
      <c r="B49" s="72"/>
      <c r="C49" s="33"/>
      <c r="D49" s="33"/>
      <c r="E49" s="33"/>
      <c r="F49" s="48"/>
      <c r="G49" s="48"/>
      <c r="H49" s="74"/>
      <c r="I49" s="74"/>
      <c r="J49" s="74"/>
      <c r="K49" s="74" t="str">
        <f>IF(OR(I49="",J49=""),"",MAX(I49-J49,0))</f>
      </c>
      <c r="L49" s="74"/>
      <c r="M49" s="75" t="str">
        <f>IF(H49&gt;0,I49/H49,"")</f>
      </c>
      <c r="N49" s="75" t="str">
        <f>IF(I49&gt;0,J49/I49,"")</f>
      </c>
      <c r="O49" s="33"/>
      <c r="P49" s="33"/>
      <c r="Q49" s="33"/>
    </row>
    <row r="50">
      <c r="A50" s="33"/>
      <c r="B50" s="72"/>
      <c r="C50" s="33"/>
      <c r="D50" s="33"/>
      <c r="E50" s="33"/>
      <c r="F50" s="48"/>
      <c r="G50" s="48"/>
      <c r="H50" s="74"/>
      <c r="I50" s="74"/>
      <c r="J50" s="74"/>
      <c r="K50" s="74" t="str">
        <f>IF(OR(I50="",J50=""),"",MAX(I50-J50,0))</f>
      </c>
      <c r="L50" s="74"/>
      <c r="M50" s="75" t="str">
        <f>IF(H50&gt;0,I50/H50,"")</f>
      </c>
      <c r="N50" s="75" t="str">
        <f>IF(I50&gt;0,J50/I50,"")</f>
      </c>
      <c r="O50" s="33"/>
      <c r="P50" s="33"/>
      <c r="Q50" s="33"/>
    </row>
    <row r="51">
      <c r="A51" s="33"/>
      <c r="B51" s="72"/>
      <c r="C51" s="33"/>
      <c r="D51" s="33"/>
      <c r="E51" s="33"/>
      <c r="F51" s="48"/>
      <c r="G51" s="48"/>
      <c r="H51" s="74"/>
      <c r="I51" s="74"/>
      <c r="J51" s="74"/>
      <c r="K51" s="74" t="str">
        <f>IF(OR(I51="",J51=""),"",MAX(I51-J51,0))</f>
      </c>
      <c r="L51" s="74"/>
      <c r="M51" s="75" t="str">
        <f>IF(H51&gt;0,I51/H51,"")</f>
      </c>
      <c r="N51" s="75" t="str">
        <f>IF(I51&gt;0,J51/I51,"")</f>
      </c>
      <c r="O51" s="33"/>
      <c r="P51" s="33"/>
      <c r="Q51" s="33"/>
    </row>
    <row r="52">
      <c r="A52" s="33"/>
      <c r="B52" s="72"/>
      <c r="C52" s="33"/>
      <c r="D52" s="33"/>
      <c r="E52" s="33"/>
      <c r="F52" s="48"/>
      <c r="G52" s="48"/>
      <c r="H52" s="74"/>
      <c r="I52" s="74"/>
      <c r="J52" s="74"/>
      <c r="K52" s="74" t="str">
        <f>IF(OR(I52="",J52=""),"",MAX(I52-J52,0))</f>
      </c>
      <c r="L52" s="74"/>
      <c r="M52" s="75" t="str">
        <f>IF(H52&gt;0,I52/H52,"")</f>
      </c>
      <c r="N52" s="75" t="str">
        <f>IF(I52&gt;0,J52/I52,"")</f>
      </c>
      <c r="O52" s="33"/>
      <c r="P52" s="33"/>
      <c r="Q52" s="33"/>
    </row>
    <row r="53">
      <c r="A53" s="33"/>
      <c r="B53" s="72"/>
      <c r="C53" s="33"/>
      <c r="D53" s="33"/>
      <c r="E53" s="33"/>
      <c r="F53" s="48"/>
      <c r="G53" s="48"/>
      <c r="H53" s="74"/>
      <c r="I53" s="74"/>
      <c r="J53" s="74"/>
      <c r="K53" s="74" t="str">
        <f>IF(OR(I53="",J53=""),"",MAX(I53-J53,0))</f>
      </c>
      <c r="L53" s="74"/>
      <c r="M53" s="75" t="str">
        <f>IF(H53&gt;0,I53/H53,"")</f>
      </c>
      <c r="N53" s="75" t="str">
        <f>IF(I53&gt;0,J53/I53,"")</f>
      </c>
      <c r="O53" s="33"/>
      <c r="P53" s="33"/>
      <c r="Q53" s="33"/>
    </row>
    <row r="54">
      <c r="A54" s="33"/>
      <c r="B54" s="72"/>
      <c r="C54" s="33"/>
      <c r="D54" s="33"/>
      <c r="E54" s="33"/>
      <c r="F54" s="48"/>
      <c r="G54" s="48"/>
      <c r="H54" s="74"/>
      <c r="I54" s="74"/>
      <c r="J54" s="74"/>
      <c r="K54" s="74" t="str">
        <f>IF(OR(I54="",J54=""),"",MAX(I54-J54,0))</f>
      </c>
      <c r="L54" s="74"/>
      <c r="M54" s="75" t="str">
        <f>IF(H54&gt;0,I54/H54,"")</f>
      </c>
      <c r="N54" s="75" t="str">
        <f>IF(I54&gt;0,J54/I54,"")</f>
      </c>
      <c r="O54" s="33"/>
      <c r="P54" s="33"/>
      <c r="Q54" s="33"/>
    </row>
    <row r="55">
      <c r="A55" s="33"/>
      <c r="B55" s="72"/>
      <c r="C55" s="33"/>
      <c r="D55" s="33"/>
      <c r="E55" s="33"/>
      <c r="F55" s="48"/>
      <c r="G55" s="48"/>
      <c r="H55" s="74"/>
      <c r="I55" s="74"/>
      <c r="J55" s="74"/>
      <c r="K55" s="74" t="str">
        <f>IF(OR(I55="",J55=""),"",MAX(I55-J55,0))</f>
      </c>
      <c r="L55" s="74"/>
      <c r="M55" s="75" t="str">
        <f>IF(H55&gt;0,I55/H55,"")</f>
      </c>
      <c r="N55" s="75" t="str">
        <f>IF(I55&gt;0,J55/I55,"")</f>
      </c>
      <c r="O55" s="33"/>
      <c r="P55" s="33"/>
      <c r="Q55" s="33"/>
    </row>
    <row r="56">
      <c r="A56" s="33"/>
      <c r="B56" s="72"/>
      <c r="C56" s="33"/>
      <c r="D56" s="33"/>
      <c r="E56" s="33"/>
      <c r="F56" s="48"/>
      <c r="G56" s="48"/>
      <c r="H56" s="74"/>
      <c r="I56" s="74"/>
      <c r="J56" s="74"/>
      <c r="K56" s="74" t="str">
        <f>IF(OR(I56="",J56=""),"",MAX(I56-J56,0))</f>
      </c>
      <c r="L56" s="74"/>
      <c r="M56" s="75" t="str">
        <f>IF(H56&gt;0,I56/H56,"")</f>
      </c>
      <c r="N56" s="75" t="str">
        <f>IF(I56&gt;0,J56/I56,"")</f>
      </c>
      <c r="O56" s="33"/>
      <c r="P56" s="33"/>
      <c r="Q56" s="33"/>
    </row>
    <row r="57">
      <c r="A57" s="33"/>
      <c r="B57" s="72"/>
      <c r="C57" s="33"/>
      <c r="D57" s="33"/>
      <c r="E57" s="33"/>
      <c r="F57" s="48"/>
      <c r="G57" s="48"/>
      <c r="H57" s="74"/>
      <c r="I57" s="74"/>
      <c r="J57" s="74"/>
      <c r="K57" s="74" t="str">
        <f>IF(OR(I57="",J57=""),"",MAX(I57-J57,0))</f>
      </c>
      <c r="L57" s="74"/>
      <c r="M57" s="75" t="str">
        <f>IF(H57&gt;0,I57/H57,"")</f>
      </c>
      <c r="N57" s="75" t="str">
        <f>IF(I57&gt;0,J57/I57,"")</f>
      </c>
      <c r="O57" s="33"/>
      <c r="P57" s="33"/>
      <c r="Q57" s="33"/>
    </row>
    <row r="58">
      <c r="A58" s="33"/>
      <c r="B58" s="72"/>
      <c r="C58" s="33"/>
      <c r="D58" s="33"/>
      <c r="E58" s="33"/>
      <c r="F58" s="48"/>
      <c r="G58" s="48"/>
      <c r="H58" s="74"/>
      <c r="I58" s="74"/>
      <c r="J58" s="74"/>
      <c r="K58" s="74" t="str">
        <f>IF(OR(I58="",J58=""),"",MAX(I58-J58,0))</f>
      </c>
      <c r="L58" s="74"/>
      <c r="M58" s="75" t="str">
        <f>IF(H58&gt;0,I58/H58,"")</f>
      </c>
      <c r="N58" s="75" t="str">
        <f>IF(I58&gt;0,J58/I58,"")</f>
      </c>
      <c r="O58" s="33"/>
      <c r="P58" s="33"/>
      <c r="Q58" s="33"/>
    </row>
    <row r="59">
      <c r="A59" s="33"/>
      <c r="B59" s="72"/>
      <c r="C59" s="33"/>
      <c r="D59" s="33"/>
      <c r="E59" s="33"/>
      <c r="F59" s="48"/>
      <c r="G59" s="48"/>
      <c r="H59" s="74"/>
      <c r="I59" s="74"/>
      <c r="J59" s="74"/>
      <c r="K59" s="74" t="str">
        <f>IF(OR(I59="",J59=""),"",MAX(I59-J59,0))</f>
      </c>
      <c r="L59" s="74"/>
      <c r="M59" s="75" t="str">
        <f>IF(H59&gt;0,I59/H59,"")</f>
      </c>
      <c r="N59" s="75" t="str">
        <f>IF(I59&gt;0,J59/I59,"")</f>
      </c>
      <c r="O59" s="33"/>
      <c r="P59" s="33"/>
      <c r="Q59" s="33"/>
    </row>
    <row r="60">
      <c r="A60" s="33"/>
      <c r="B60" s="72"/>
      <c r="C60" s="33"/>
      <c r="D60" s="33"/>
      <c r="E60" s="33"/>
      <c r="F60" s="48"/>
      <c r="G60" s="48"/>
      <c r="H60" s="74"/>
      <c r="I60" s="74"/>
      <c r="J60" s="74"/>
      <c r="K60" s="74" t="str">
        <f>IF(OR(I60="",J60=""),"",MAX(I60-J60,0))</f>
      </c>
      <c r="L60" s="74"/>
      <c r="M60" s="75" t="str">
        <f>IF(H60&gt;0,I60/H60,"")</f>
      </c>
      <c r="N60" s="75" t="str">
        <f>IF(I60&gt;0,J60/I60,"")</f>
      </c>
      <c r="O60" s="33"/>
      <c r="P60" s="33"/>
      <c r="Q60" s="33"/>
    </row>
    <row r="61">
      <c r="A61" s="33"/>
      <c r="B61" s="72"/>
      <c r="C61" s="33"/>
      <c r="D61" s="33"/>
      <c r="E61" s="33"/>
      <c r="F61" s="48"/>
      <c r="G61" s="48"/>
      <c r="H61" s="74"/>
      <c r="I61" s="74"/>
      <c r="J61" s="74"/>
      <c r="K61" s="74" t="str">
        <f>IF(OR(I61="",J61=""),"",MAX(I61-J61,0))</f>
      </c>
      <c r="L61" s="74"/>
      <c r="M61" s="75" t="str">
        <f>IF(H61&gt;0,I61/H61,"")</f>
      </c>
      <c r="N61" s="75" t="str">
        <f>IF(I61&gt;0,J61/I61,"")</f>
      </c>
      <c r="O61" s="33"/>
      <c r="P61" s="33"/>
      <c r="Q61" s="33"/>
    </row>
    <row r="62">
      <c r="A62" s="33"/>
      <c r="B62" s="72"/>
      <c r="C62" s="33"/>
      <c r="D62" s="33"/>
      <c r="E62" s="33"/>
      <c r="F62" s="48"/>
      <c r="G62" s="48"/>
      <c r="H62" s="74"/>
      <c r="I62" s="74"/>
      <c r="J62" s="74"/>
      <c r="K62" s="74" t="str">
        <f>IF(OR(I62="",J62=""),"",MAX(I62-J62,0))</f>
      </c>
      <c r="L62" s="74"/>
      <c r="M62" s="75" t="str">
        <f>IF(H62&gt;0,I62/H62,"")</f>
      </c>
      <c r="N62" s="75" t="str">
        <f>IF(I62&gt;0,J62/I62,"")</f>
      </c>
      <c r="O62" s="33"/>
      <c r="P62" s="33"/>
      <c r="Q62" s="33"/>
    </row>
    <row r="63">
      <c r="A63" s="33"/>
      <c r="B63" s="72"/>
      <c r="C63" s="33"/>
      <c r="D63" s="33"/>
      <c r="E63" s="33"/>
      <c r="F63" s="48"/>
      <c r="G63" s="48"/>
      <c r="H63" s="74"/>
      <c r="I63" s="74"/>
      <c r="J63" s="74"/>
      <c r="K63" s="74" t="str">
        <f>IF(OR(I63="",J63=""),"",MAX(I63-J63,0))</f>
      </c>
      <c r="L63" s="74"/>
      <c r="M63" s="75" t="str">
        <f>IF(H63&gt;0,I63/H63,"")</f>
      </c>
      <c r="N63" s="75" t="str">
        <f>IF(I63&gt;0,J63/I63,"")</f>
      </c>
      <c r="O63" s="33"/>
      <c r="P63" s="33"/>
      <c r="Q63" s="33"/>
    </row>
    <row r="64">
      <c r="A64" s="33"/>
      <c r="B64" s="72"/>
      <c r="C64" s="33"/>
      <c r="D64" s="33"/>
      <c r="E64" s="33"/>
      <c r="F64" s="48"/>
      <c r="G64" s="48"/>
      <c r="H64" s="74"/>
      <c r="I64" s="74"/>
      <c r="J64" s="74"/>
      <c r="K64" s="74" t="str">
        <f>IF(OR(I64="",J64=""),"",MAX(I64-J64,0))</f>
      </c>
      <c r="L64" s="74"/>
      <c r="M64" s="75" t="str">
        <f>IF(H64&gt;0,I64/H64,"")</f>
      </c>
      <c r="N64" s="75" t="str">
        <f>IF(I64&gt;0,J64/I64,"")</f>
      </c>
      <c r="O64" s="33"/>
      <c r="P64" s="33"/>
      <c r="Q64" s="33"/>
    </row>
    <row r="65">
      <c r="A65" s="33"/>
      <c r="B65" s="72"/>
      <c r="C65" s="33"/>
      <c r="D65" s="33"/>
      <c r="E65" s="33"/>
      <c r="F65" s="48"/>
      <c r="G65" s="48"/>
      <c r="H65" s="74"/>
      <c r="I65" s="74"/>
      <c r="J65" s="74"/>
      <c r="K65" s="74" t="str">
        <f>IF(OR(I65="",J65=""),"",MAX(I65-J65,0))</f>
      </c>
      <c r="L65" s="74"/>
      <c r="M65" s="75" t="str">
        <f>IF(H65&gt;0,I65/H65,"")</f>
      </c>
      <c r="N65" s="75" t="str">
        <f>IF(I65&gt;0,J65/I65,"")</f>
      </c>
      <c r="O65" s="33"/>
      <c r="P65" s="33"/>
      <c r="Q65" s="33"/>
    </row>
    <row r="66">
      <c r="A66" s="33"/>
      <c r="B66" s="72"/>
      <c r="C66" s="33"/>
      <c r="D66" s="33"/>
      <c r="E66" s="33"/>
      <c r="F66" s="48"/>
      <c r="G66" s="48"/>
      <c r="H66" s="74"/>
      <c r="I66" s="74"/>
      <c r="J66" s="74"/>
      <c r="K66" s="74" t="str">
        <f>IF(OR(I66="",J66=""),"",MAX(I66-J66,0))</f>
      </c>
      <c r="L66" s="74"/>
      <c r="M66" s="75" t="str">
        <f>IF(H66&gt;0,I66/H66,"")</f>
      </c>
      <c r="N66" s="75" t="str">
        <f>IF(I66&gt;0,J66/I66,"")</f>
      </c>
      <c r="O66" s="33"/>
      <c r="P66" s="33"/>
      <c r="Q66" s="33"/>
    </row>
    <row r="67">
      <c r="A67" s="33"/>
      <c r="B67" s="72"/>
      <c r="C67" s="33"/>
      <c r="D67" s="33"/>
      <c r="E67" s="33"/>
      <c r="F67" s="48"/>
      <c r="G67" s="48"/>
      <c r="H67" s="74"/>
      <c r="I67" s="74"/>
      <c r="J67" s="74"/>
      <c r="K67" s="74" t="str">
        <f>IF(OR(I67="",J67=""),"",MAX(I67-J67,0))</f>
      </c>
      <c r="L67" s="74"/>
      <c r="M67" s="75" t="str">
        <f>IF(H67&gt;0,I67/H67,"")</f>
      </c>
      <c r="N67" s="75" t="str">
        <f>IF(I67&gt;0,J67/I67,"")</f>
      </c>
      <c r="O67" s="33"/>
      <c r="P67" s="33"/>
      <c r="Q67" s="33"/>
    </row>
    <row r="68">
      <c r="A68" s="33"/>
      <c r="B68" s="72"/>
      <c r="C68" s="33"/>
      <c r="D68" s="33"/>
      <c r="E68" s="33"/>
      <c r="F68" s="48"/>
      <c r="G68" s="48"/>
      <c r="H68" s="74"/>
      <c r="I68" s="74"/>
      <c r="J68" s="74"/>
      <c r="K68" s="74" t="str">
        <f>IF(OR(I68="",J68=""),"",MAX(I68-J68,0))</f>
      </c>
      <c r="L68" s="74"/>
      <c r="M68" s="75" t="str">
        <f>IF(H68&gt;0,I68/H68,"")</f>
      </c>
      <c r="N68" s="75" t="str">
        <f>IF(I68&gt;0,J68/I68,"")</f>
      </c>
      <c r="O68" s="33"/>
      <c r="P68" s="33"/>
      <c r="Q68" s="33"/>
    </row>
    <row r="69">
      <c r="A69" s="33"/>
      <c r="B69" s="72"/>
      <c r="C69" s="33"/>
      <c r="D69" s="33"/>
      <c r="E69" s="33"/>
      <c r="F69" s="48"/>
      <c r="G69" s="48"/>
      <c r="H69" s="74"/>
      <c r="I69" s="74"/>
      <c r="J69" s="74"/>
      <c r="K69" s="74" t="str">
        <f>IF(OR(I69="",J69=""),"",MAX(I69-J69,0))</f>
      </c>
      <c r="L69" s="74"/>
      <c r="M69" s="75" t="str">
        <f>IF(H69&gt;0,I69/H69,"")</f>
      </c>
      <c r="N69" s="75" t="str">
        <f>IF(I69&gt;0,J69/I69,"")</f>
      </c>
      <c r="O69" s="33"/>
      <c r="P69" s="33"/>
      <c r="Q69" s="33"/>
    </row>
    <row r="70">
      <c r="A70" s="33"/>
      <c r="B70" s="72"/>
      <c r="C70" s="33"/>
      <c r="D70" s="33"/>
      <c r="E70" s="33"/>
      <c r="F70" s="48"/>
      <c r="G70" s="48"/>
      <c r="H70" s="74"/>
      <c r="I70" s="74"/>
      <c r="J70" s="74"/>
      <c r="K70" s="74" t="str">
        <f>IF(OR(I70="",J70=""),"",MAX(I70-J70,0))</f>
      </c>
      <c r="L70" s="74"/>
      <c r="M70" s="75" t="str">
        <f>IF(H70&gt;0,I70/H70,"")</f>
      </c>
      <c r="N70" s="75" t="str">
        <f>IF(I70&gt;0,J70/I70,"")</f>
      </c>
      <c r="O70" s="33"/>
      <c r="P70" s="33"/>
      <c r="Q70" s="33"/>
    </row>
    <row r="71">
      <c r="A71" s="33"/>
      <c r="B71" s="72"/>
      <c r="C71" s="33"/>
      <c r="D71" s="33"/>
      <c r="E71" s="33"/>
      <c r="F71" s="48"/>
      <c r="G71" s="48"/>
      <c r="H71" s="74"/>
      <c r="I71" s="74"/>
      <c r="J71" s="74"/>
      <c r="K71" s="74" t="str">
        <f>IF(OR(I71="",J71=""),"",MAX(I71-J71,0))</f>
      </c>
      <c r="L71" s="74"/>
      <c r="M71" s="75" t="str">
        <f>IF(H71&gt;0,I71/H71,"")</f>
      </c>
      <c r="N71" s="75" t="str">
        <f>IF(I71&gt;0,J71/I71,"")</f>
      </c>
      <c r="O71" s="33"/>
      <c r="P71" s="33"/>
      <c r="Q71" s="33"/>
    </row>
    <row r="72">
      <c r="A72" s="33"/>
      <c r="B72" s="72"/>
      <c r="C72" s="33"/>
      <c r="D72" s="33"/>
      <c r="E72" s="33"/>
      <c r="F72" s="48"/>
      <c r="G72" s="48"/>
      <c r="H72" s="74"/>
      <c r="I72" s="74"/>
      <c r="J72" s="74"/>
      <c r="K72" s="74" t="str">
        <f>IF(OR(I72="",J72=""),"",MAX(I72-J72,0))</f>
      </c>
      <c r="L72" s="74"/>
      <c r="M72" s="75" t="str">
        <f>IF(H72&gt;0,I72/H72,"")</f>
      </c>
      <c r="N72" s="75" t="str">
        <f>IF(I72&gt;0,J72/I72,"")</f>
      </c>
      <c r="O72" s="33"/>
      <c r="P72" s="33"/>
      <c r="Q72" s="33"/>
    </row>
    <row r="73">
      <c r="A73" s="33"/>
      <c r="B73" s="72"/>
      <c r="C73" s="33"/>
      <c r="D73" s="33"/>
      <c r="E73" s="33"/>
      <c r="F73" s="48"/>
      <c r="G73" s="48"/>
      <c r="H73" s="74"/>
      <c r="I73" s="74"/>
      <c r="J73" s="74"/>
      <c r="K73" s="74" t="str">
        <f>IF(OR(I73="",J73=""),"",MAX(I73-J73,0))</f>
      </c>
      <c r="L73" s="74"/>
      <c r="M73" s="75" t="str">
        <f>IF(H73&gt;0,I73/H73,"")</f>
      </c>
      <c r="N73" s="75" t="str">
        <f>IF(I73&gt;0,J73/I73,"")</f>
      </c>
      <c r="O73" s="33"/>
      <c r="P73" s="33"/>
      <c r="Q73" s="33"/>
    </row>
    <row r="74">
      <c r="A74" s="33"/>
      <c r="B74" s="72"/>
      <c r="C74" s="33"/>
      <c r="D74" s="33"/>
      <c r="E74" s="33"/>
      <c r="F74" s="48"/>
      <c r="G74" s="48"/>
      <c r="H74" s="74"/>
      <c r="I74" s="74"/>
      <c r="J74" s="74"/>
      <c r="K74" s="74" t="str">
        <f>IF(OR(I74="",J74=""),"",MAX(I74-J74,0))</f>
      </c>
      <c r="L74" s="74"/>
      <c r="M74" s="75" t="str">
        <f>IF(H74&gt;0,I74/H74,"")</f>
      </c>
      <c r="N74" s="75" t="str">
        <f>IF(I74&gt;0,J74/I74,"")</f>
      </c>
      <c r="O74" s="33"/>
      <c r="P74" s="33"/>
      <c r="Q74" s="33"/>
    </row>
    <row r="75">
      <c r="A75" s="33"/>
      <c r="B75" s="72"/>
      <c r="C75" s="33"/>
      <c r="D75" s="33"/>
      <c r="E75" s="33"/>
      <c r="F75" s="48"/>
      <c r="G75" s="48"/>
      <c r="H75" s="74"/>
      <c r="I75" s="74"/>
      <c r="J75" s="74"/>
      <c r="K75" s="74" t="str">
        <f>IF(OR(I75="",J75=""),"",MAX(I75-J75,0))</f>
      </c>
      <c r="L75" s="74"/>
      <c r="M75" s="75" t="str">
        <f>IF(H75&gt;0,I75/H75,"")</f>
      </c>
      <c r="N75" s="75" t="str">
        <f>IF(I75&gt;0,J75/I75,"")</f>
      </c>
      <c r="O75" s="33"/>
      <c r="P75" s="33"/>
      <c r="Q75" s="33"/>
    </row>
    <row r="76">
      <c r="A76" s="33"/>
      <c r="B76" s="72"/>
      <c r="C76" s="33"/>
      <c r="D76" s="33"/>
      <c r="E76" s="33"/>
      <c r="F76" s="48"/>
      <c r="G76" s="48"/>
      <c r="H76" s="74"/>
      <c r="I76" s="74"/>
      <c r="J76" s="74"/>
      <c r="K76" s="74" t="str">
        <f>IF(OR(I76="",J76=""),"",MAX(I76-J76,0))</f>
      </c>
      <c r="L76" s="74"/>
      <c r="M76" s="75" t="str">
        <f>IF(H76&gt;0,I76/H76,"")</f>
      </c>
      <c r="N76" s="75" t="str">
        <f>IF(I76&gt;0,J76/I76,"")</f>
      </c>
      <c r="O76" s="33"/>
      <c r="P76" s="33"/>
      <c r="Q76" s="33"/>
    </row>
    <row r="77">
      <c r="A77" s="33"/>
      <c r="B77" s="72"/>
      <c r="C77" s="33"/>
      <c r="D77" s="33"/>
      <c r="E77" s="33"/>
      <c r="F77" s="48"/>
      <c r="G77" s="48"/>
      <c r="H77" s="74"/>
      <c r="I77" s="74"/>
      <c r="J77" s="74"/>
      <c r="K77" s="74" t="str">
        <f>IF(OR(I77="",J77=""),"",MAX(I77-J77,0))</f>
      </c>
      <c r="L77" s="74"/>
      <c r="M77" s="75" t="str">
        <f>IF(H77&gt;0,I77/H77,"")</f>
      </c>
      <c r="N77" s="75" t="str">
        <f>IF(I77&gt;0,J77/I77,"")</f>
      </c>
      <c r="O77" s="33"/>
      <c r="P77" s="33"/>
      <c r="Q77" s="33"/>
    </row>
    <row r="78">
      <c r="A78" s="33"/>
      <c r="B78" s="72"/>
      <c r="C78" s="33"/>
      <c r="D78" s="33"/>
      <c r="E78" s="33"/>
      <c r="F78" s="48"/>
      <c r="G78" s="48"/>
      <c r="H78" s="74"/>
      <c r="I78" s="74"/>
      <c r="J78" s="74"/>
      <c r="K78" s="74" t="str">
        <f>IF(OR(I78="",J78=""),"",MAX(I78-J78,0))</f>
      </c>
      <c r="L78" s="74"/>
      <c r="M78" s="75" t="str">
        <f>IF(H78&gt;0,I78/H78,"")</f>
      </c>
      <c r="N78" s="75" t="str">
        <f>IF(I78&gt;0,J78/I78,"")</f>
      </c>
      <c r="O78" s="33"/>
      <c r="P78" s="33"/>
      <c r="Q78" s="33"/>
    </row>
    <row r="79">
      <c r="A79" s="33"/>
      <c r="B79" s="72"/>
      <c r="C79" s="33"/>
      <c r="D79" s="33"/>
      <c r="E79" s="33"/>
      <c r="F79" s="48"/>
      <c r="G79" s="48"/>
      <c r="H79" s="74"/>
      <c r="I79" s="74"/>
      <c r="J79" s="74"/>
      <c r="K79" s="74" t="str">
        <f>IF(OR(I79="",J79=""),"",MAX(I79-J79,0))</f>
      </c>
      <c r="L79" s="74"/>
      <c r="M79" s="75" t="str">
        <f>IF(H79&gt;0,I79/H79,"")</f>
      </c>
      <c r="N79" s="75" t="str">
        <f>IF(I79&gt;0,J79/I79,"")</f>
      </c>
      <c r="O79" s="33"/>
      <c r="P79" s="33"/>
      <c r="Q79" s="33"/>
    </row>
    <row r="80">
      <c r="A80" s="33"/>
      <c r="B80" s="72"/>
      <c r="C80" s="33"/>
      <c r="D80" s="33"/>
      <c r="E80" s="33"/>
      <c r="F80" s="48"/>
      <c r="G80" s="48"/>
      <c r="H80" s="74"/>
      <c r="I80" s="74"/>
      <c r="J80" s="74"/>
      <c r="K80" s="74" t="str">
        <f>IF(OR(I80="",J80=""),"",MAX(I80-J80,0))</f>
      </c>
      <c r="L80" s="74"/>
      <c r="M80" s="75" t="str">
        <f>IF(H80&gt;0,I80/H80,"")</f>
      </c>
      <c r="N80" s="75" t="str">
        <f>IF(I80&gt;0,J80/I80,"")</f>
      </c>
      <c r="O80" s="33"/>
      <c r="P80" s="33"/>
      <c r="Q80" s="33"/>
    </row>
    <row r="81">
      <c r="A81" s="33"/>
      <c r="B81" s="72"/>
      <c r="C81" s="33"/>
      <c r="D81" s="33"/>
      <c r="E81" s="33"/>
      <c r="F81" s="48"/>
      <c r="G81" s="48"/>
      <c r="H81" s="74"/>
      <c r="I81" s="74"/>
      <c r="J81" s="74"/>
      <c r="K81" s="74" t="str">
        <f>IF(OR(I81="",J81=""),"",MAX(I81-J81,0))</f>
      </c>
      <c r="L81" s="74"/>
      <c r="M81" s="75" t="str">
        <f>IF(H81&gt;0,I81/H81,"")</f>
      </c>
      <c r="N81" s="75" t="str">
        <f>IF(I81&gt;0,J81/I81,"")</f>
      </c>
      <c r="O81" s="33"/>
      <c r="P81" s="33"/>
      <c r="Q81" s="33"/>
    </row>
    <row r="82">
      <c r="A82" s="33"/>
      <c r="B82" s="72"/>
      <c r="C82" s="33"/>
      <c r="D82" s="33"/>
      <c r="E82" s="33"/>
      <c r="F82" s="48"/>
      <c r="G82" s="48"/>
      <c r="H82" s="74"/>
      <c r="I82" s="74"/>
      <c r="J82" s="74"/>
      <c r="K82" s="74" t="str">
        <f>IF(OR(I82="",J82=""),"",MAX(I82-J82,0))</f>
      </c>
      <c r="L82" s="74"/>
      <c r="M82" s="75" t="str">
        <f>IF(H82&gt;0,I82/H82,"")</f>
      </c>
      <c r="N82" s="75" t="str">
        <f>IF(I82&gt;0,J82/I82,"")</f>
      </c>
      <c r="O82" s="33"/>
      <c r="P82" s="33"/>
      <c r="Q82" s="33"/>
    </row>
    <row r="83">
      <c r="A83" s="33"/>
      <c r="B83" s="72"/>
      <c r="C83" s="33"/>
      <c r="D83" s="33"/>
      <c r="E83" s="33"/>
      <c r="F83" s="48"/>
      <c r="G83" s="48"/>
      <c r="H83" s="74"/>
      <c r="I83" s="74"/>
      <c r="J83" s="74"/>
      <c r="K83" s="74" t="str">
        <f>IF(OR(I83="",J83=""),"",MAX(I83-J83,0))</f>
      </c>
      <c r="L83" s="74"/>
      <c r="M83" s="75" t="str">
        <f>IF(H83&gt;0,I83/H83,"")</f>
      </c>
      <c r="N83" s="75" t="str">
        <f>IF(I83&gt;0,J83/I83,"")</f>
      </c>
      <c r="O83" s="33"/>
      <c r="P83" s="33"/>
      <c r="Q83" s="33"/>
    </row>
    <row r="84">
      <c r="A84" s="33"/>
      <c r="B84" s="72"/>
      <c r="C84" s="33"/>
      <c r="D84" s="33"/>
      <c r="E84" s="33"/>
      <c r="F84" s="48"/>
      <c r="G84" s="48"/>
      <c r="H84" s="74"/>
      <c r="I84" s="74"/>
      <c r="J84" s="74"/>
      <c r="K84" s="74" t="str">
        <f>IF(OR(I84="",J84=""),"",MAX(I84-J84,0))</f>
      </c>
      <c r="L84" s="74"/>
      <c r="M84" s="75" t="str">
        <f>IF(H84&gt;0,I84/H84,"")</f>
      </c>
      <c r="N84" s="75" t="str">
        <f>IF(I84&gt;0,J84/I84,"")</f>
      </c>
      <c r="O84" s="33"/>
      <c r="P84" s="33"/>
      <c r="Q84" s="33"/>
    </row>
    <row r="85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</row>
    <row r="86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</row>
    <row r="87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</row>
    <row r="88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</row>
    <row r="89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</row>
    <row r="90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</row>
  </sheetData>
  <mergeCells count="2">
    <mergeCell ref="A1:Q1"/>
    <mergeCell ref="A2:Q2"/>
  </mergeCells>
  <conditionalFormatting sqref="M5:N84">
    <cfRule type="colorScale" priority="1">
      <colorScale>
        <cfvo type="min"/>
        <cfvo type="percentile" val="50"/>
        <cfvo type="max"/>
        <color rgb="FEE2E2"/>
        <color rgb="FEF3C7"/>
        <color rgb="DCFCE7"/>
      </colorScale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4">
    <dataValidation allowBlank="false" sqref="C5:C84" type="list">
      <formula1>"Turno A,Turno B,Turno C,Turno de día,Turno de noche,Turno temporal"</formula1>
    </dataValidation>
    <dataValidation allowBlank="false" sqref="D5:D84" type="list">
      <formula1>"第1线,Línea 2,第3线,Línea de embalaje,Línea mixta / compartida,Línea Subcontratada"</formula1>
    </dataValidation>
    <dataValidation allowBlank="false" sqref="E5:E84" type="list">
      <formula1>"产品A,产品B,Producto Semiterminado C,包装D,Prototipo/Muestra"</formula1>
    </dataValidation>
    <dataValidation allowBlank="false" sqref="O5:O84" type="list">
      <formula1>",Falla de Equipo,Utillajes y Herramientas,MaterialFaltante,Incidencia de calidad,TiempoInactivoPlanificado,Cambio,人员短缺,其他"</formula1>
    </dataValidation>
  </dataValidations>
  <pageMargins left="0.7" right="0.7" top="0.75" bottom="0.75" header="0.3" footer="0.3"/>
  <tableParts count="1">
    <tablePart r:id="Re30f85d5d4c54297"/>
  </tableParts>
</worksheet>
</file>

<file path=xl/worksheets/sheet6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9"/>
    <col customWidth="true" max="11" min="2" width="11"/>
    <col customWidth="true" max="12" min="12" width="34"/>
    <col customWidth="true" max="13" min="13" width="28"/>
    <col customWidth="true" max="17" min="14" width="11"/>
    <col customWidth="true" max="18" min="18" width="26"/>
  </cols>
  <sheetData>
    <row r="1" ht="28" customHeight="true">
      <c r="A1" s="32" t="s">
        <v>151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ht="24" customHeight="true">
      <c r="A2" s="25" t="s">
        <v>365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ht="28" customHeight="true">
      <c r="A4" s="27" t="s">
        <v>366</v>
      </c>
      <c r="B4" s="27" t="s">
        <v>321</v>
      </c>
      <c r="C4" s="27" t="s">
        <v>243</v>
      </c>
      <c r="D4" s="27" t="s">
        <v>322</v>
      </c>
      <c r="E4" s="27" t="s">
        <v>152</v>
      </c>
      <c r="F4" s="27" t="s">
        <v>55</v>
      </c>
      <c r="G4" s="27" t="s">
        <v>56</v>
      </c>
      <c r="H4" s="27" t="s">
        <v>153</v>
      </c>
      <c r="I4" s="27" t="s">
        <v>81</v>
      </c>
      <c r="J4" s="27" t="s">
        <v>367</v>
      </c>
      <c r="K4" s="27" t="s">
        <v>82</v>
      </c>
      <c r="L4" s="27" t="s">
        <v>368</v>
      </c>
      <c r="M4" s="27" t="s">
        <v>155</v>
      </c>
      <c r="N4" s="27" t="s">
        <v>60</v>
      </c>
      <c r="O4" s="27" t="s">
        <v>369</v>
      </c>
      <c r="P4" s="27" t="s">
        <v>122</v>
      </c>
      <c r="Q4" s="27" t="s">
        <v>370</v>
      </c>
      <c r="R4" s="27" t="s">
        <v>247</v>
      </c>
    </row>
    <row r="5">
      <c r="A5" s="33" t="s">
        <v>2</v>
      </c>
      <c r="B5" s="72" t="n">
        <v>46130</v>
      </c>
      <c r="C5" s="33" t="s">
        <v>311</v>
      </c>
      <c r="D5" s="33" t="s">
        <v>156</v>
      </c>
      <c r="E5" s="33" t="s">
        <v>156</v>
      </c>
      <c r="F5" s="48" t="n">
        <v>0.4305555555555556</v>
      </c>
      <c r="G5" s="48" t="n">
        <v>0.4479166666666667</v>
      </c>
      <c r="H5" s="86" t="n">
        <f>IF(A5="","",ROUND(MOD(G5-F5,1)*1440,0))</f>
        <v>25</v>
      </c>
      <c r="I5" s="33" t="s">
        <v>277</v>
      </c>
      <c r="J5" s="33" t="s">
        <v>88</v>
      </c>
      <c r="K5" s="33" t="s">
        <v>285</v>
      </c>
      <c r="L5" s="33" t="s">
        <v>157</v>
      </c>
      <c r="M5" s="33" t="s">
        <v>158</v>
      </c>
      <c r="N5" s="33" t="s">
        <v>71</v>
      </c>
      <c r="O5" s="72" t="n">
        <v>46130</v>
      </c>
      <c r="P5" s="33" t="s">
        <v>93</v>
      </c>
      <c r="Q5" s="33" t="s">
        <v>371</v>
      </c>
      <c r="R5" s="33" t="s">
        <v>159</v>
      </c>
    </row>
    <row r="6">
      <c r="A6" s="33" t="s">
        <v>6</v>
      </c>
      <c r="B6" s="72" t="n">
        <v>46131</v>
      </c>
      <c r="C6" s="33" t="s">
        <v>66</v>
      </c>
      <c r="D6" s="33" t="s">
        <v>160</v>
      </c>
      <c r="E6" s="33" t="s">
        <v>160</v>
      </c>
      <c r="F6" s="48" t="n">
        <v>0.09027777777777778</v>
      </c>
      <c r="G6" s="48" t="n">
        <v>0.09861111111111111</v>
      </c>
      <c r="H6" s="86" t="n">
        <f>IF(A6="","",ROUND(MOD(G6-F6,1)*1440,0))</f>
        <v>12</v>
      </c>
      <c r="I6" s="33" t="s">
        <v>108</v>
      </c>
      <c r="J6" s="33" t="s">
        <v>282</v>
      </c>
      <c r="K6" s="33" t="s">
        <v>279</v>
      </c>
      <c r="L6" s="33" t="s">
        <v>161</v>
      </c>
      <c r="M6" s="33" t="s">
        <v>372</v>
      </c>
      <c r="N6" s="33" t="s">
        <v>265</v>
      </c>
      <c r="O6" s="72" t="n">
        <v>46131</v>
      </c>
      <c r="P6" s="33" t="s">
        <v>373</v>
      </c>
      <c r="Q6" s="33" t="s">
        <v>371</v>
      </c>
      <c r="R6" s="33" t="s">
        <v>162</v>
      </c>
    </row>
    <row r="7">
      <c r="A7" s="33" t="s">
        <v>11</v>
      </c>
      <c r="B7" s="72" t="n">
        <v>46131</v>
      </c>
      <c r="C7" s="33" t="s">
        <v>254</v>
      </c>
      <c r="D7" s="33" t="s">
        <v>163</v>
      </c>
      <c r="E7" s="33" t="s">
        <v>163</v>
      </c>
      <c r="F7" s="48" t="n">
        <v>0.7569444444444444</v>
      </c>
      <c r="G7" s="48" t="n">
        <v>0.7694444444444445</v>
      </c>
      <c r="H7" s="86" t="n">
        <f>IF(A7="","",ROUND(MOD(G7-F7,1)*1440,0))</f>
        <v>18</v>
      </c>
      <c r="I7" s="33" t="s">
        <v>100</v>
      </c>
      <c r="J7" s="33" t="s">
        <v>274</v>
      </c>
      <c r="K7" s="33" t="s">
        <v>287</v>
      </c>
      <c r="L7" s="33" t="s">
        <v>374</v>
      </c>
      <c r="M7" s="33" t="s">
        <v>375</v>
      </c>
      <c r="N7" s="33" t="s">
        <v>75</v>
      </c>
      <c r="O7" s="72" t="n">
        <v>46132</v>
      </c>
      <c r="P7" s="33" t="s">
        <v>93</v>
      </c>
      <c r="Q7" s="33" t="s">
        <v>371</v>
      </c>
      <c r="R7" s="33" t="s">
        <v>164</v>
      </c>
    </row>
    <row r="8">
      <c r="A8" s="33" t="s">
        <v>13</v>
      </c>
      <c r="B8" s="72" t="n">
        <v>46132</v>
      </c>
      <c r="C8" s="33" t="s">
        <v>311</v>
      </c>
      <c r="D8" s="33" t="s">
        <v>69</v>
      </c>
      <c r="E8" s="33" t="s">
        <v>165</v>
      </c>
      <c r="F8" s="48" t="n">
        <v>0.5416666666666666</v>
      </c>
      <c r="G8" s="48" t="n">
        <v>0.5472222222222223</v>
      </c>
      <c r="H8" s="86" t="n">
        <f>IF(A8="","",ROUND(MOD(G8-F8,1)*1440,0))</f>
        <v>8</v>
      </c>
      <c r="I8" s="33" t="s">
        <v>107</v>
      </c>
      <c r="J8" s="33" t="s">
        <v>282</v>
      </c>
      <c r="K8" s="33" t="s">
        <v>290</v>
      </c>
      <c r="L8" s="33" t="s">
        <v>376</v>
      </c>
      <c r="M8" s="33" t="s">
        <v>377</v>
      </c>
      <c r="N8" s="33" t="s">
        <v>80</v>
      </c>
      <c r="O8" s="72" t="n">
        <v>46132</v>
      </c>
      <c r="P8" s="33" t="s">
        <v>103</v>
      </c>
      <c r="Q8" s="33" t="s">
        <v>378</v>
      </c>
      <c r="R8" s="33"/>
    </row>
    <row r="9">
      <c r="A9" s="33"/>
      <c r="B9" s="72"/>
      <c r="C9" s="33"/>
      <c r="D9" s="33"/>
      <c r="E9" s="33"/>
      <c r="F9" s="48"/>
      <c r="G9" s="48"/>
      <c r="H9" s="86" t="str">
        <f>IF(A9="","",ROUND(MOD(G9-F9,1)*1440,0))</f>
      </c>
      <c r="I9" s="33"/>
      <c r="J9" s="33"/>
      <c r="K9" s="33"/>
      <c r="L9" s="33"/>
      <c r="M9" s="33"/>
      <c r="N9" s="33"/>
      <c r="O9" s="72"/>
      <c r="P9" s="33"/>
      <c r="Q9" s="33"/>
      <c r="R9" s="33"/>
    </row>
    <row r="10">
      <c r="A10" s="33"/>
      <c r="B10" s="72"/>
      <c r="C10" s="33"/>
      <c r="D10" s="33"/>
      <c r="E10" s="33"/>
      <c r="F10" s="48"/>
      <c r="G10" s="48"/>
      <c r="H10" s="86" t="str">
        <f>IF(A10="","",ROUND(MOD(G10-F10,1)*1440,0))</f>
      </c>
      <c r="I10" s="33"/>
      <c r="J10" s="33"/>
      <c r="K10" s="33"/>
      <c r="L10" s="33"/>
      <c r="M10" s="33"/>
      <c r="N10" s="33"/>
      <c r="O10" s="72"/>
      <c r="P10" s="33"/>
      <c r="Q10" s="33"/>
      <c r="R10" s="33"/>
    </row>
    <row r="11">
      <c r="A11" s="33"/>
      <c r="B11" s="72"/>
      <c r="C11" s="33"/>
      <c r="D11" s="33"/>
      <c r="E11" s="33"/>
      <c r="F11" s="48"/>
      <c r="G11" s="48"/>
      <c r="H11" s="86" t="str">
        <f>IF(A11="","",ROUND(MOD(G11-F11,1)*1440,0))</f>
      </c>
      <c r="I11" s="33"/>
      <c r="J11" s="33"/>
      <c r="K11" s="33"/>
      <c r="L11" s="33"/>
      <c r="M11" s="33"/>
      <c r="N11" s="33"/>
      <c r="O11" s="72"/>
      <c r="P11" s="33"/>
      <c r="Q11" s="33"/>
      <c r="R11" s="33"/>
    </row>
    <row r="12">
      <c r="A12" s="33"/>
      <c r="B12" s="72"/>
      <c r="C12" s="33"/>
      <c r="D12" s="33"/>
      <c r="E12" s="33"/>
      <c r="F12" s="48"/>
      <c r="G12" s="48"/>
      <c r="H12" s="86" t="str">
        <f>IF(A12="","",ROUND(MOD(G12-F12,1)*1440,0))</f>
      </c>
      <c r="I12" s="33"/>
      <c r="J12" s="33"/>
      <c r="K12" s="33"/>
      <c r="L12" s="33"/>
      <c r="M12" s="33"/>
      <c r="N12" s="33"/>
      <c r="O12" s="72"/>
      <c r="P12" s="33"/>
      <c r="Q12" s="33"/>
      <c r="R12" s="33"/>
    </row>
    <row r="13">
      <c r="A13" s="33"/>
      <c r="B13" s="72"/>
      <c r="C13" s="33"/>
      <c r="D13" s="33"/>
      <c r="E13" s="33"/>
      <c r="F13" s="48"/>
      <c r="G13" s="48"/>
      <c r="H13" s="86" t="str">
        <f>IF(A13="","",ROUND(MOD(G13-F13,1)*1440,0))</f>
      </c>
      <c r="I13" s="33"/>
      <c r="J13" s="33"/>
      <c r="K13" s="33"/>
      <c r="L13" s="33"/>
      <c r="M13" s="33"/>
      <c r="N13" s="33"/>
      <c r="O13" s="72"/>
      <c r="P13" s="33"/>
      <c r="Q13" s="33"/>
      <c r="R13" s="33"/>
    </row>
    <row r="14">
      <c r="A14" s="33"/>
      <c r="B14" s="72"/>
      <c r="C14" s="33"/>
      <c r="D14" s="33"/>
      <c r="E14" s="33"/>
      <c r="F14" s="48"/>
      <c r="G14" s="48"/>
      <c r="H14" s="86" t="str">
        <f>IF(A14="","",ROUND(MOD(G14-F14,1)*1440,0))</f>
      </c>
      <c r="I14" s="33"/>
      <c r="J14" s="33"/>
      <c r="K14" s="33"/>
      <c r="L14" s="33"/>
      <c r="M14" s="33"/>
      <c r="N14" s="33"/>
      <c r="O14" s="72"/>
      <c r="P14" s="33"/>
      <c r="Q14" s="33"/>
      <c r="R14" s="33"/>
    </row>
    <row r="15">
      <c r="A15" s="33"/>
      <c r="B15" s="72"/>
      <c r="C15" s="33"/>
      <c r="D15" s="33"/>
      <c r="E15" s="33"/>
      <c r="F15" s="48"/>
      <c r="G15" s="48"/>
      <c r="H15" s="86" t="str">
        <f>IF(A15="","",ROUND(MOD(G15-F15,1)*1440,0))</f>
      </c>
      <c r="I15" s="33"/>
      <c r="J15" s="33"/>
      <c r="K15" s="33"/>
      <c r="L15" s="33"/>
      <c r="M15" s="33"/>
      <c r="N15" s="33"/>
      <c r="O15" s="72"/>
      <c r="P15" s="33"/>
      <c r="Q15" s="33"/>
      <c r="R15" s="33"/>
    </row>
    <row r="16">
      <c r="A16" s="33"/>
      <c r="B16" s="72"/>
      <c r="C16" s="33"/>
      <c r="D16" s="33"/>
      <c r="E16" s="33"/>
      <c r="F16" s="48"/>
      <c r="G16" s="48"/>
      <c r="H16" s="86" t="str">
        <f>IF(A16="","",ROUND(MOD(G16-F16,1)*1440,0))</f>
      </c>
      <c r="I16" s="33"/>
      <c r="J16" s="33"/>
      <c r="K16" s="33"/>
      <c r="L16" s="33"/>
      <c r="M16" s="33"/>
      <c r="N16" s="33"/>
      <c r="O16" s="72"/>
      <c r="P16" s="33"/>
      <c r="Q16" s="33"/>
      <c r="R16" s="33"/>
    </row>
    <row r="17">
      <c r="A17" s="33"/>
      <c r="B17" s="72"/>
      <c r="C17" s="33"/>
      <c r="D17" s="33"/>
      <c r="E17" s="33"/>
      <c r="F17" s="48"/>
      <c r="G17" s="48"/>
      <c r="H17" s="86" t="str">
        <f>IF(A17="","",ROUND(MOD(G17-F17,1)*1440,0))</f>
      </c>
      <c r="I17" s="33"/>
      <c r="J17" s="33"/>
      <c r="K17" s="33"/>
      <c r="L17" s="33"/>
      <c r="M17" s="33"/>
      <c r="N17" s="33"/>
      <c r="O17" s="72"/>
      <c r="P17" s="33"/>
      <c r="Q17" s="33"/>
      <c r="R17" s="33"/>
    </row>
    <row r="18">
      <c r="A18" s="33"/>
      <c r="B18" s="72"/>
      <c r="C18" s="33"/>
      <c r="D18" s="33"/>
      <c r="E18" s="33"/>
      <c r="F18" s="48"/>
      <c r="G18" s="48"/>
      <c r="H18" s="86" t="str">
        <f>IF(A18="","",ROUND(MOD(G18-F18,1)*1440,0))</f>
      </c>
      <c r="I18" s="33"/>
      <c r="J18" s="33"/>
      <c r="K18" s="33"/>
      <c r="L18" s="33"/>
      <c r="M18" s="33"/>
      <c r="N18" s="33"/>
      <c r="O18" s="72"/>
      <c r="P18" s="33"/>
      <c r="Q18" s="33"/>
      <c r="R18" s="33"/>
    </row>
    <row r="19">
      <c r="A19" s="33"/>
      <c r="B19" s="72"/>
      <c r="C19" s="33"/>
      <c r="D19" s="33"/>
      <c r="E19" s="33"/>
      <c r="F19" s="48"/>
      <c r="G19" s="48"/>
      <c r="H19" s="86" t="str">
        <f>IF(A19="","",ROUND(MOD(G19-F19,1)*1440,0))</f>
      </c>
      <c r="I19" s="33"/>
      <c r="J19" s="33"/>
      <c r="K19" s="33"/>
      <c r="L19" s="33"/>
      <c r="M19" s="33"/>
      <c r="N19" s="33"/>
      <c r="O19" s="72"/>
      <c r="P19" s="33"/>
      <c r="Q19" s="33"/>
      <c r="R19" s="33"/>
    </row>
    <row r="20">
      <c r="A20" s="33"/>
      <c r="B20" s="72"/>
      <c r="C20" s="33"/>
      <c r="D20" s="33"/>
      <c r="E20" s="33"/>
      <c r="F20" s="48"/>
      <c r="G20" s="48"/>
      <c r="H20" s="86" t="str">
        <f>IF(A20="","",ROUND(MOD(G20-F20,1)*1440,0))</f>
      </c>
      <c r="I20" s="33"/>
      <c r="J20" s="33"/>
      <c r="K20" s="33"/>
      <c r="L20" s="33"/>
      <c r="M20" s="33"/>
      <c r="N20" s="33"/>
      <c r="O20" s="72"/>
      <c r="P20" s="33"/>
      <c r="Q20" s="33"/>
      <c r="R20" s="33"/>
    </row>
    <row r="21">
      <c r="A21" s="33"/>
      <c r="B21" s="72"/>
      <c r="C21" s="33"/>
      <c r="D21" s="33"/>
      <c r="E21" s="33"/>
      <c r="F21" s="48"/>
      <c r="G21" s="48"/>
      <c r="H21" s="86" t="str">
        <f>IF(A21="","",ROUND(MOD(G21-F21,1)*1440,0))</f>
      </c>
      <c r="I21" s="33"/>
      <c r="J21" s="33"/>
      <c r="K21" s="33"/>
      <c r="L21" s="33"/>
      <c r="M21" s="33"/>
      <c r="N21" s="33"/>
      <c r="O21" s="72"/>
      <c r="P21" s="33"/>
      <c r="Q21" s="33"/>
      <c r="R21" s="33"/>
    </row>
    <row r="22">
      <c r="A22" s="33"/>
      <c r="B22" s="72"/>
      <c r="C22" s="33"/>
      <c r="D22" s="33"/>
      <c r="E22" s="33"/>
      <c r="F22" s="48"/>
      <c r="G22" s="48"/>
      <c r="H22" s="86" t="str">
        <f>IF(A22="","",ROUND(MOD(G22-F22,1)*1440,0))</f>
      </c>
      <c r="I22" s="33"/>
      <c r="J22" s="33"/>
      <c r="K22" s="33"/>
      <c r="L22" s="33"/>
      <c r="M22" s="33"/>
      <c r="N22" s="33"/>
      <c r="O22" s="72"/>
      <c r="P22" s="33"/>
      <c r="Q22" s="33"/>
      <c r="R22" s="33"/>
    </row>
    <row r="23">
      <c r="A23" s="33"/>
      <c r="B23" s="72"/>
      <c r="C23" s="33"/>
      <c r="D23" s="33"/>
      <c r="E23" s="33"/>
      <c r="F23" s="48"/>
      <c r="G23" s="48"/>
      <c r="H23" s="86" t="str">
        <f>IF(A23="","",ROUND(MOD(G23-F23,1)*1440,0))</f>
      </c>
      <c r="I23" s="33"/>
      <c r="J23" s="33"/>
      <c r="K23" s="33"/>
      <c r="L23" s="33"/>
      <c r="M23" s="33"/>
      <c r="N23" s="33"/>
      <c r="O23" s="72"/>
      <c r="P23" s="33"/>
      <c r="Q23" s="33"/>
      <c r="R23" s="33"/>
    </row>
    <row r="24">
      <c r="A24" s="33"/>
      <c r="B24" s="72"/>
      <c r="C24" s="33"/>
      <c r="D24" s="33"/>
      <c r="E24" s="33"/>
      <c r="F24" s="48"/>
      <c r="G24" s="48"/>
      <c r="H24" s="86" t="str">
        <f>IF(A24="","",ROUND(MOD(G24-F24,1)*1440,0))</f>
      </c>
      <c r="I24" s="33"/>
      <c r="J24" s="33"/>
      <c r="K24" s="33"/>
      <c r="L24" s="33"/>
      <c r="M24" s="33"/>
      <c r="N24" s="33"/>
      <c r="O24" s="72"/>
      <c r="P24" s="33"/>
      <c r="Q24" s="33"/>
      <c r="R24" s="33"/>
    </row>
    <row r="25">
      <c r="A25" s="33"/>
      <c r="B25" s="72"/>
      <c r="C25" s="33"/>
      <c r="D25" s="33"/>
      <c r="E25" s="33"/>
      <c r="F25" s="48"/>
      <c r="G25" s="48"/>
      <c r="H25" s="86" t="str">
        <f>IF(A25="","",ROUND(MOD(G25-F25,1)*1440,0))</f>
      </c>
      <c r="I25" s="33"/>
      <c r="J25" s="33"/>
      <c r="K25" s="33"/>
      <c r="L25" s="33"/>
      <c r="M25" s="33"/>
      <c r="N25" s="33"/>
      <c r="O25" s="72"/>
      <c r="P25" s="33"/>
      <c r="Q25" s="33"/>
      <c r="R25" s="33"/>
    </row>
    <row r="26">
      <c r="A26" s="33"/>
      <c r="B26" s="72"/>
      <c r="C26" s="33"/>
      <c r="D26" s="33"/>
      <c r="E26" s="33"/>
      <c r="F26" s="48"/>
      <c r="G26" s="48"/>
      <c r="H26" s="86" t="str">
        <f>IF(A26="","",ROUND(MOD(G26-F26,1)*1440,0))</f>
      </c>
      <c r="I26" s="33"/>
      <c r="J26" s="33"/>
      <c r="K26" s="33"/>
      <c r="L26" s="33"/>
      <c r="M26" s="33"/>
      <c r="N26" s="33"/>
      <c r="O26" s="72"/>
      <c r="P26" s="33"/>
      <c r="Q26" s="33"/>
      <c r="R26" s="33"/>
    </row>
    <row r="27">
      <c r="A27" s="33"/>
      <c r="B27" s="72"/>
      <c r="C27" s="33"/>
      <c r="D27" s="33"/>
      <c r="E27" s="33"/>
      <c r="F27" s="48"/>
      <c r="G27" s="48"/>
      <c r="H27" s="86" t="str">
        <f>IF(A27="","",ROUND(MOD(G27-F27,1)*1440,0))</f>
      </c>
      <c r="I27" s="33"/>
      <c r="J27" s="33"/>
      <c r="K27" s="33"/>
      <c r="L27" s="33"/>
      <c r="M27" s="33"/>
      <c r="N27" s="33"/>
      <c r="O27" s="72"/>
      <c r="P27" s="33"/>
      <c r="Q27" s="33"/>
      <c r="R27" s="33"/>
    </row>
    <row r="28">
      <c r="A28" s="33"/>
      <c r="B28" s="72"/>
      <c r="C28" s="33"/>
      <c r="D28" s="33"/>
      <c r="E28" s="33"/>
      <c r="F28" s="48"/>
      <c r="G28" s="48"/>
      <c r="H28" s="86" t="str">
        <f>IF(A28="","",ROUND(MOD(G28-F28,1)*1440,0))</f>
      </c>
      <c r="I28" s="33"/>
      <c r="J28" s="33"/>
      <c r="K28" s="33"/>
      <c r="L28" s="33"/>
      <c r="M28" s="33"/>
      <c r="N28" s="33"/>
      <c r="O28" s="72"/>
      <c r="P28" s="33"/>
      <c r="Q28" s="33"/>
      <c r="R28" s="33"/>
    </row>
    <row r="29">
      <c r="A29" s="33"/>
      <c r="B29" s="72"/>
      <c r="C29" s="33"/>
      <c r="D29" s="33"/>
      <c r="E29" s="33"/>
      <c r="F29" s="48"/>
      <c r="G29" s="48"/>
      <c r="H29" s="86" t="str">
        <f>IF(A29="","",ROUND(MOD(G29-F29,1)*1440,0))</f>
      </c>
      <c r="I29" s="33"/>
      <c r="J29" s="33"/>
      <c r="K29" s="33"/>
      <c r="L29" s="33"/>
      <c r="M29" s="33"/>
      <c r="N29" s="33"/>
      <c r="O29" s="72"/>
      <c r="P29" s="33"/>
      <c r="Q29" s="33"/>
      <c r="R29" s="33"/>
    </row>
    <row r="30">
      <c r="A30" s="33"/>
      <c r="B30" s="72"/>
      <c r="C30" s="33"/>
      <c r="D30" s="33"/>
      <c r="E30" s="33"/>
      <c r="F30" s="48"/>
      <c r="G30" s="48"/>
      <c r="H30" s="86" t="str">
        <f>IF(A30="","",ROUND(MOD(G30-F30,1)*1440,0))</f>
      </c>
      <c r="I30" s="33"/>
      <c r="J30" s="33"/>
      <c r="K30" s="33"/>
      <c r="L30" s="33"/>
      <c r="M30" s="33"/>
      <c r="N30" s="33"/>
      <c r="O30" s="72"/>
      <c r="P30" s="33"/>
      <c r="Q30" s="33"/>
      <c r="R30" s="33"/>
    </row>
    <row r="31">
      <c r="A31" s="33"/>
      <c r="B31" s="72"/>
      <c r="C31" s="33"/>
      <c r="D31" s="33"/>
      <c r="E31" s="33"/>
      <c r="F31" s="48"/>
      <c r="G31" s="48"/>
      <c r="H31" s="86" t="str">
        <f>IF(A31="","",ROUND(MOD(G31-F31,1)*1440,0))</f>
      </c>
      <c r="I31" s="33"/>
      <c r="J31" s="33"/>
      <c r="K31" s="33"/>
      <c r="L31" s="33"/>
      <c r="M31" s="33"/>
      <c r="N31" s="33"/>
      <c r="O31" s="72"/>
      <c r="P31" s="33"/>
      <c r="Q31" s="33"/>
      <c r="R31" s="33"/>
    </row>
    <row r="32">
      <c r="A32" s="33"/>
      <c r="B32" s="72"/>
      <c r="C32" s="33"/>
      <c r="D32" s="33"/>
      <c r="E32" s="33"/>
      <c r="F32" s="48"/>
      <c r="G32" s="48"/>
      <c r="H32" s="86" t="str">
        <f>IF(A32="","",ROUND(MOD(G32-F32,1)*1440,0))</f>
      </c>
      <c r="I32" s="33"/>
      <c r="J32" s="33"/>
      <c r="K32" s="33"/>
      <c r="L32" s="33"/>
      <c r="M32" s="33"/>
      <c r="N32" s="33"/>
      <c r="O32" s="72"/>
      <c r="P32" s="33"/>
      <c r="Q32" s="33"/>
      <c r="R32" s="33"/>
    </row>
    <row r="33">
      <c r="A33" s="33"/>
      <c r="B33" s="72"/>
      <c r="C33" s="33"/>
      <c r="D33" s="33"/>
      <c r="E33" s="33"/>
      <c r="F33" s="48"/>
      <c r="G33" s="48"/>
      <c r="H33" s="86" t="str">
        <f>IF(A33="","",ROUND(MOD(G33-F33,1)*1440,0))</f>
      </c>
      <c r="I33" s="33"/>
      <c r="J33" s="33"/>
      <c r="K33" s="33"/>
      <c r="L33" s="33"/>
      <c r="M33" s="33"/>
      <c r="N33" s="33"/>
      <c r="O33" s="72"/>
      <c r="P33" s="33"/>
      <c r="Q33" s="33"/>
      <c r="R33" s="33"/>
    </row>
    <row r="34">
      <c r="A34" s="33"/>
      <c r="B34" s="72"/>
      <c r="C34" s="33"/>
      <c r="D34" s="33"/>
      <c r="E34" s="33"/>
      <c r="F34" s="48"/>
      <c r="G34" s="48"/>
      <c r="H34" s="86" t="str">
        <f>IF(A34="","",ROUND(MOD(G34-F34,1)*1440,0))</f>
      </c>
      <c r="I34" s="33"/>
      <c r="J34" s="33"/>
      <c r="K34" s="33"/>
      <c r="L34" s="33"/>
      <c r="M34" s="33"/>
      <c r="N34" s="33"/>
      <c r="O34" s="72"/>
      <c r="P34" s="33"/>
      <c r="Q34" s="33"/>
      <c r="R34" s="33"/>
    </row>
    <row r="35">
      <c r="A35" s="33"/>
      <c r="B35" s="72"/>
      <c r="C35" s="33"/>
      <c r="D35" s="33"/>
      <c r="E35" s="33"/>
      <c r="F35" s="48"/>
      <c r="G35" s="48"/>
      <c r="H35" s="86" t="str">
        <f>IF(A35="","",ROUND(MOD(G35-F35,1)*1440,0))</f>
      </c>
      <c r="I35" s="33"/>
      <c r="J35" s="33"/>
      <c r="K35" s="33"/>
      <c r="L35" s="33"/>
      <c r="M35" s="33"/>
      <c r="N35" s="33"/>
      <c r="O35" s="72"/>
      <c r="P35" s="33"/>
      <c r="Q35" s="33"/>
      <c r="R35" s="33"/>
    </row>
    <row r="36">
      <c r="A36" s="33"/>
      <c r="B36" s="72"/>
      <c r="C36" s="33"/>
      <c r="D36" s="33"/>
      <c r="E36" s="33"/>
      <c r="F36" s="48"/>
      <c r="G36" s="48"/>
      <c r="H36" s="86" t="str">
        <f>IF(A36="","",ROUND(MOD(G36-F36,1)*1440,0))</f>
      </c>
      <c r="I36" s="33"/>
      <c r="J36" s="33"/>
      <c r="K36" s="33"/>
      <c r="L36" s="33"/>
      <c r="M36" s="33"/>
      <c r="N36" s="33"/>
      <c r="O36" s="72"/>
      <c r="P36" s="33"/>
      <c r="Q36" s="33"/>
      <c r="R36" s="33"/>
    </row>
    <row r="37">
      <c r="A37" s="33"/>
      <c r="B37" s="72"/>
      <c r="C37" s="33"/>
      <c r="D37" s="33"/>
      <c r="E37" s="33"/>
      <c r="F37" s="48"/>
      <c r="G37" s="48"/>
      <c r="H37" s="86" t="str">
        <f>IF(A37="","",ROUND(MOD(G37-F37,1)*1440,0))</f>
      </c>
      <c r="I37" s="33"/>
      <c r="J37" s="33"/>
      <c r="K37" s="33"/>
      <c r="L37" s="33"/>
      <c r="M37" s="33"/>
      <c r="N37" s="33"/>
      <c r="O37" s="72"/>
      <c r="P37" s="33"/>
      <c r="Q37" s="33"/>
      <c r="R37" s="33"/>
    </row>
    <row r="38">
      <c r="A38" s="33"/>
      <c r="B38" s="72"/>
      <c r="C38" s="33"/>
      <c r="D38" s="33"/>
      <c r="E38" s="33"/>
      <c r="F38" s="48"/>
      <c r="G38" s="48"/>
      <c r="H38" s="86" t="str">
        <f>IF(A38="","",ROUND(MOD(G38-F38,1)*1440,0))</f>
      </c>
      <c r="I38" s="33"/>
      <c r="J38" s="33"/>
      <c r="K38" s="33"/>
      <c r="L38" s="33"/>
      <c r="M38" s="33"/>
      <c r="N38" s="33"/>
      <c r="O38" s="72"/>
      <c r="P38" s="33"/>
      <c r="Q38" s="33"/>
      <c r="R38" s="33"/>
    </row>
    <row r="39">
      <c r="A39" s="33"/>
      <c r="B39" s="72"/>
      <c r="C39" s="33"/>
      <c r="D39" s="33"/>
      <c r="E39" s="33"/>
      <c r="F39" s="48"/>
      <c r="G39" s="48"/>
      <c r="H39" s="86" t="str">
        <f>IF(A39="","",ROUND(MOD(G39-F39,1)*1440,0))</f>
      </c>
      <c r="I39" s="33"/>
      <c r="J39" s="33"/>
      <c r="K39" s="33"/>
      <c r="L39" s="33"/>
      <c r="M39" s="33"/>
      <c r="N39" s="33"/>
      <c r="O39" s="72"/>
      <c r="P39" s="33"/>
      <c r="Q39" s="33"/>
      <c r="R39" s="33"/>
    </row>
    <row r="40">
      <c r="A40" s="33"/>
      <c r="B40" s="72"/>
      <c r="C40" s="33"/>
      <c r="D40" s="33"/>
      <c r="E40" s="33"/>
      <c r="F40" s="48"/>
      <c r="G40" s="48"/>
      <c r="H40" s="86" t="str">
        <f>IF(A40="","",ROUND(MOD(G40-F40,1)*1440,0))</f>
      </c>
      <c r="I40" s="33"/>
      <c r="J40" s="33"/>
      <c r="K40" s="33"/>
      <c r="L40" s="33"/>
      <c r="M40" s="33"/>
      <c r="N40" s="33"/>
      <c r="O40" s="72"/>
      <c r="P40" s="33"/>
      <c r="Q40" s="33"/>
      <c r="R40" s="33"/>
    </row>
    <row r="41">
      <c r="A41" s="33"/>
      <c r="B41" s="72"/>
      <c r="C41" s="33"/>
      <c r="D41" s="33"/>
      <c r="E41" s="33"/>
      <c r="F41" s="48"/>
      <c r="G41" s="48"/>
      <c r="H41" s="86" t="str">
        <f>IF(A41="","",ROUND(MOD(G41-F41,1)*1440,0))</f>
      </c>
      <c r="I41" s="33"/>
      <c r="J41" s="33"/>
      <c r="K41" s="33"/>
      <c r="L41" s="33"/>
      <c r="M41" s="33"/>
      <c r="N41" s="33"/>
      <c r="O41" s="72"/>
      <c r="P41" s="33"/>
      <c r="Q41" s="33"/>
      <c r="R41" s="33"/>
    </row>
    <row r="42">
      <c r="A42" s="33"/>
      <c r="B42" s="72"/>
      <c r="C42" s="33"/>
      <c r="D42" s="33"/>
      <c r="E42" s="33"/>
      <c r="F42" s="48"/>
      <c r="G42" s="48"/>
      <c r="H42" s="86" t="str">
        <f>IF(A42="","",ROUND(MOD(G42-F42,1)*1440,0))</f>
      </c>
      <c r="I42" s="33"/>
      <c r="J42" s="33"/>
      <c r="K42" s="33"/>
      <c r="L42" s="33"/>
      <c r="M42" s="33"/>
      <c r="N42" s="33"/>
      <c r="O42" s="72"/>
      <c r="P42" s="33"/>
      <c r="Q42" s="33"/>
      <c r="R42" s="33"/>
    </row>
    <row r="43">
      <c r="A43" s="33"/>
      <c r="B43" s="72"/>
      <c r="C43" s="33"/>
      <c r="D43" s="33"/>
      <c r="E43" s="33"/>
      <c r="F43" s="48"/>
      <c r="G43" s="48"/>
      <c r="H43" s="86" t="str">
        <f>IF(A43="","",ROUND(MOD(G43-F43,1)*1440,0))</f>
      </c>
      <c r="I43" s="33"/>
      <c r="J43" s="33"/>
      <c r="K43" s="33"/>
      <c r="L43" s="33"/>
      <c r="M43" s="33"/>
      <c r="N43" s="33"/>
      <c r="O43" s="72"/>
      <c r="P43" s="33"/>
      <c r="Q43" s="33"/>
      <c r="R43" s="33"/>
    </row>
    <row r="44">
      <c r="A44" s="33"/>
      <c r="B44" s="72"/>
      <c r="C44" s="33"/>
      <c r="D44" s="33"/>
      <c r="E44" s="33"/>
      <c r="F44" s="48"/>
      <c r="G44" s="48"/>
      <c r="H44" s="86" t="str">
        <f>IF(A44="","",ROUND(MOD(G44-F44,1)*1440,0))</f>
      </c>
      <c r="I44" s="33"/>
      <c r="J44" s="33"/>
      <c r="K44" s="33"/>
      <c r="L44" s="33"/>
      <c r="M44" s="33"/>
      <c r="N44" s="33"/>
      <c r="O44" s="72"/>
      <c r="P44" s="33"/>
      <c r="Q44" s="33"/>
      <c r="R44" s="33"/>
    </row>
    <row r="45">
      <c r="A45" s="33"/>
      <c r="B45" s="72"/>
      <c r="C45" s="33"/>
      <c r="D45" s="33"/>
      <c r="E45" s="33"/>
      <c r="F45" s="48"/>
      <c r="G45" s="48"/>
      <c r="H45" s="86" t="str">
        <f>IF(A45="","",ROUND(MOD(G45-F45,1)*1440,0))</f>
      </c>
      <c r="I45" s="33"/>
      <c r="J45" s="33"/>
      <c r="K45" s="33"/>
      <c r="L45" s="33"/>
      <c r="M45" s="33"/>
      <c r="N45" s="33"/>
      <c r="O45" s="72"/>
      <c r="P45" s="33"/>
      <c r="Q45" s="33"/>
      <c r="R45" s="33"/>
    </row>
    <row r="46">
      <c r="A46" s="33"/>
      <c r="B46" s="72"/>
      <c r="C46" s="33"/>
      <c r="D46" s="33"/>
      <c r="E46" s="33"/>
      <c r="F46" s="48"/>
      <c r="G46" s="48"/>
      <c r="H46" s="86" t="str">
        <f>IF(A46="","",ROUND(MOD(G46-F46,1)*1440,0))</f>
      </c>
      <c r="I46" s="33"/>
      <c r="J46" s="33"/>
      <c r="K46" s="33"/>
      <c r="L46" s="33"/>
      <c r="M46" s="33"/>
      <c r="N46" s="33"/>
      <c r="O46" s="72"/>
      <c r="P46" s="33"/>
      <c r="Q46" s="33"/>
      <c r="R46" s="33"/>
    </row>
    <row r="47">
      <c r="A47" s="33"/>
      <c r="B47" s="72"/>
      <c r="C47" s="33"/>
      <c r="D47" s="33"/>
      <c r="E47" s="33"/>
      <c r="F47" s="48"/>
      <c r="G47" s="48"/>
      <c r="H47" s="86" t="str">
        <f>IF(A47="","",ROUND(MOD(G47-F47,1)*1440,0))</f>
      </c>
      <c r="I47" s="33"/>
      <c r="J47" s="33"/>
      <c r="K47" s="33"/>
      <c r="L47" s="33"/>
      <c r="M47" s="33"/>
      <c r="N47" s="33"/>
      <c r="O47" s="72"/>
      <c r="P47" s="33"/>
      <c r="Q47" s="33"/>
      <c r="R47" s="33"/>
    </row>
    <row r="48">
      <c r="A48" s="33"/>
      <c r="B48" s="72"/>
      <c r="C48" s="33"/>
      <c r="D48" s="33"/>
      <c r="E48" s="33"/>
      <c r="F48" s="48"/>
      <c r="G48" s="48"/>
      <c r="H48" s="86" t="str">
        <f>IF(A48="","",ROUND(MOD(G48-F48,1)*1440,0))</f>
      </c>
      <c r="I48" s="33"/>
      <c r="J48" s="33"/>
      <c r="K48" s="33"/>
      <c r="L48" s="33"/>
      <c r="M48" s="33"/>
      <c r="N48" s="33"/>
      <c r="O48" s="72"/>
      <c r="P48" s="33"/>
      <c r="Q48" s="33"/>
      <c r="R48" s="33"/>
    </row>
    <row r="49">
      <c r="A49" s="33"/>
      <c r="B49" s="72"/>
      <c r="C49" s="33"/>
      <c r="D49" s="33"/>
      <c r="E49" s="33"/>
      <c r="F49" s="48"/>
      <c r="G49" s="48"/>
      <c r="H49" s="86" t="str">
        <f>IF(A49="","",ROUND(MOD(G49-F49,1)*1440,0))</f>
      </c>
      <c r="I49" s="33"/>
      <c r="J49" s="33"/>
      <c r="K49" s="33"/>
      <c r="L49" s="33"/>
      <c r="M49" s="33"/>
      <c r="N49" s="33"/>
      <c r="O49" s="72"/>
      <c r="P49" s="33"/>
      <c r="Q49" s="33"/>
      <c r="R49" s="33"/>
    </row>
    <row r="50">
      <c r="A50" s="33"/>
      <c r="B50" s="72"/>
      <c r="C50" s="33"/>
      <c r="D50" s="33"/>
      <c r="E50" s="33"/>
      <c r="F50" s="48"/>
      <c r="G50" s="48"/>
      <c r="H50" s="86" t="str">
        <f>IF(A50="","",ROUND(MOD(G50-F50,1)*1440,0))</f>
      </c>
      <c r="I50" s="33"/>
      <c r="J50" s="33"/>
      <c r="K50" s="33"/>
      <c r="L50" s="33"/>
      <c r="M50" s="33"/>
      <c r="N50" s="33"/>
      <c r="O50" s="72"/>
      <c r="P50" s="33"/>
      <c r="Q50" s="33"/>
      <c r="R50" s="33"/>
    </row>
    <row r="51">
      <c r="A51" s="33"/>
      <c r="B51" s="72"/>
      <c r="C51" s="33"/>
      <c r="D51" s="33"/>
      <c r="E51" s="33"/>
      <c r="F51" s="48"/>
      <c r="G51" s="48"/>
      <c r="H51" s="86" t="str">
        <f>IF(A51="","",ROUND(MOD(G51-F51,1)*1440,0))</f>
      </c>
      <c r="I51" s="33"/>
      <c r="J51" s="33"/>
      <c r="K51" s="33"/>
      <c r="L51" s="33"/>
      <c r="M51" s="33"/>
      <c r="N51" s="33"/>
      <c r="O51" s="72"/>
      <c r="P51" s="33"/>
      <c r="Q51" s="33"/>
      <c r="R51" s="33"/>
    </row>
    <row r="52">
      <c r="A52" s="33"/>
      <c r="B52" s="72"/>
      <c r="C52" s="33"/>
      <c r="D52" s="33"/>
      <c r="E52" s="33"/>
      <c r="F52" s="48"/>
      <c r="G52" s="48"/>
      <c r="H52" s="86" t="str">
        <f>IF(A52="","",ROUND(MOD(G52-F52,1)*1440,0))</f>
      </c>
      <c r="I52" s="33"/>
      <c r="J52" s="33"/>
      <c r="K52" s="33"/>
      <c r="L52" s="33"/>
      <c r="M52" s="33"/>
      <c r="N52" s="33"/>
      <c r="O52" s="72"/>
      <c r="P52" s="33"/>
      <c r="Q52" s="33"/>
      <c r="R52" s="33"/>
    </row>
    <row r="53">
      <c r="A53" s="33"/>
      <c r="B53" s="72"/>
      <c r="C53" s="33"/>
      <c r="D53" s="33"/>
      <c r="E53" s="33"/>
      <c r="F53" s="48"/>
      <c r="G53" s="48"/>
      <c r="H53" s="86" t="str">
        <f>IF(A53="","",ROUND(MOD(G53-F53,1)*1440,0))</f>
      </c>
      <c r="I53" s="33"/>
      <c r="J53" s="33"/>
      <c r="K53" s="33"/>
      <c r="L53" s="33"/>
      <c r="M53" s="33"/>
      <c r="N53" s="33"/>
      <c r="O53" s="72"/>
      <c r="P53" s="33"/>
      <c r="Q53" s="33"/>
      <c r="R53" s="33"/>
    </row>
    <row r="54">
      <c r="A54" s="33"/>
      <c r="B54" s="72"/>
      <c r="C54" s="33"/>
      <c r="D54" s="33"/>
      <c r="E54" s="33"/>
      <c r="F54" s="48"/>
      <c r="G54" s="48"/>
      <c r="H54" s="86" t="str">
        <f>IF(A54="","",ROUND(MOD(G54-F54,1)*1440,0))</f>
      </c>
      <c r="I54" s="33"/>
      <c r="J54" s="33"/>
      <c r="K54" s="33"/>
      <c r="L54" s="33"/>
      <c r="M54" s="33"/>
      <c r="N54" s="33"/>
      <c r="O54" s="72"/>
      <c r="P54" s="33"/>
      <c r="Q54" s="33"/>
      <c r="R54" s="33"/>
    </row>
    <row r="55">
      <c r="A55" s="33"/>
      <c r="B55" s="72"/>
      <c r="C55" s="33"/>
      <c r="D55" s="33"/>
      <c r="E55" s="33"/>
      <c r="F55" s="48"/>
      <c r="G55" s="48"/>
      <c r="H55" s="86" t="str">
        <f>IF(A55="","",ROUND(MOD(G55-F55,1)*1440,0))</f>
      </c>
      <c r="I55" s="33"/>
      <c r="J55" s="33"/>
      <c r="K55" s="33"/>
      <c r="L55" s="33"/>
      <c r="M55" s="33"/>
      <c r="N55" s="33"/>
      <c r="O55" s="72"/>
      <c r="P55" s="33"/>
      <c r="Q55" s="33"/>
      <c r="R55" s="33"/>
    </row>
    <row r="56">
      <c r="A56" s="33"/>
      <c r="B56" s="72"/>
      <c r="C56" s="33"/>
      <c r="D56" s="33"/>
      <c r="E56" s="33"/>
      <c r="F56" s="48"/>
      <c r="G56" s="48"/>
      <c r="H56" s="86" t="str">
        <f>IF(A56="","",ROUND(MOD(G56-F56,1)*1440,0))</f>
      </c>
      <c r="I56" s="33"/>
      <c r="J56" s="33"/>
      <c r="K56" s="33"/>
      <c r="L56" s="33"/>
      <c r="M56" s="33"/>
      <c r="N56" s="33"/>
      <c r="O56" s="72"/>
      <c r="P56" s="33"/>
      <c r="Q56" s="33"/>
      <c r="R56" s="33"/>
    </row>
    <row r="57">
      <c r="A57" s="33"/>
      <c r="B57" s="72"/>
      <c r="C57" s="33"/>
      <c r="D57" s="33"/>
      <c r="E57" s="33"/>
      <c r="F57" s="48"/>
      <c r="G57" s="48"/>
      <c r="H57" s="86" t="str">
        <f>IF(A57="","",ROUND(MOD(G57-F57,1)*1440,0))</f>
      </c>
      <c r="I57" s="33"/>
      <c r="J57" s="33"/>
      <c r="K57" s="33"/>
      <c r="L57" s="33"/>
      <c r="M57" s="33"/>
      <c r="N57" s="33"/>
      <c r="O57" s="72"/>
      <c r="P57" s="33"/>
      <c r="Q57" s="33"/>
      <c r="R57" s="33"/>
    </row>
    <row r="58">
      <c r="A58" s="33"/>
      <c r="B58" s="72"/>
      <c r="C58" s="33"/>
      <c r="D58" s="33"/>
      <c r="E58" s="33"/>
      <c r="F58" s="48"/>
      <c r="G58" s="48"/>
      <c r="H58" s="86" t="str">
        <f>IF(A58="","",ROUND(MOD(G58-F58,1)*1440,0))</f>
      </c>
      <c r="I58" s="33"/>
      <c r="J58" s="33"/>
      <c r="K58" s="33"/>
      <c r="L58" s="33"/>
      <c r="M58" s="33"/>
      <c r="N58" s="33"/>
      <c r="O58" s="72"/>
      <c r="P58" s="33"/>
      <c r="Q58" s="33"/>
      <c r="R58" s="33"/>
    </row>
    <row r="59">
      <c r="A59" s="33"/>
      <c r="B59" s="72"/>
      <c r="C59" s="33"/>
      <c r="D59" s="33"/>
      <c r="E59" s="33"/>
      <c r="F59" s="48"/>
      <c r="G59" s="48"/>
      <c r="H59" s="86" t="str">
        <f>IF(A59="","",ROUND(MOD(G59-F59,1)*1440,0))</f>
      </c>
      <c r="I59" s="33"/>
      <c r="J59" s="33"/>
      <c r="K59" s="33"/>
      <c r="L59" s="33"/>
      <c r="M59" s="33"/>
      <c r="N59" s="33"/>
      <c r="O59" s="72"/>
      <c r="P59" s="33"/>
      <c r="Q59" s="33"/>
      <c r="R59" s="33"/>
    </row>
    <row r="60">
      <c r="A60" s="33"/>
      <c r="B60" s="72"/>
      <c r="C60" s="33"/>
      <c r="D60" s="33"/>
      <c r="E60" s="33"/>
      <c r="F60" s="48"/>
      <c r="G60" s="48"/>
      <c r="H60" s="86" t="str">
        <f>IF(A60="","",ROUND(MOD(G60-F60,1)*1440,0))</f>
      </c>
      <c r="I60" s="33"/>
      <c r="J60" s="33"/>
      <c r="K60" s="33"/>
      <c r="L60" s="33"/>
      <c r="M60" s="33"/>
      <c r="N60" s="33"/>
      <c r="O60" s="72"/>
      <c r="P60" s="33"/>
      <c r="Q60" s="33"/>
      <c r="R60" s="33"/>
    </row>
    <row r="61">
      <c r="A61" s="33"/>
      <c r="B61" s="72"/>
      <c r="C61" s="33"/>
      <c r="D61" s="33"/>
      <c r="E61" s="33"/>
      <c r="F61" s="48"/>
      <c r="G61" s="48"/>
      <c r="H61" s="86" t="str">
        <f>IF(A61="","",ROUND(MOD(G61-F61,1)*1440,0))</f>
      </c>
      <c r="I61" s="33"/>
      <c r="J61" s="33"/>
      <c r="K61" s="33"/>
      <c r="L61" s="33"/>
      <c r="M61" s="33"/>
      <c r="N61" s="33"/>
      <c r="O61" s="72"/>
      <c r="P61" s="33"/>
      <c r="Q61" s="33"/>
      <c r="R61" s="33"/>
    </row>
    <row r="62">
      <c r="A62" s="33"/>
      <c r="B62" s="72"/>
      <c r="C62" s="33"/>
      <c r="D62" s="33"/>
      <c r="E62" s="33"/>
      <c r="F62" s="48"/>
      <c r="G62" s="48"/>
      <c r="H62" s="86" t="str">
        <f>IF(A62="","",ROUND(MOD(G62-F62,1)*1440,0))</f>
      </c>
      <c r="I62" s="33"/>
      <c r="J62" s="33"/>
      <c r="K62" s="33"/>
      <c r="L62" s="33"/>
      <c r="M62" s="33"/>
      <c r="N62" s="33"/>
      <c r="O62" s="72"/>
      <c r="P62" s="33"/>
      <c r="Q62" s="33"/>
      <c r="R62" s="33"/>
    </row>
    <row r="63">
      <c r="A63" s="33"/>
      <c r="B63" s="72"/>
      <c r="C63" s="33"/>
      <c r="D63" s="33"/>
      <c r="E63" s="33"/>
      <c r="F63" s="48"/>
      <c r="G63" s="48"/>
      <c r="H63" s="86" t="str">
        <f>IF(A63="","",ROUND(MOD(G63-F63,1)*1440,0))</f>
      </c>
      <c r="I63" s="33"/>
      <c r="J63" s="33"/>
      <c r="K63" s="33"/>
      <c r="L63" s="33"/>
      <c r="M63" s="33"/>
      <c r="N63" s="33"/>
      <c r="O63" s="72"/>
      <c r="P63" s="33"/>
      <c r="Q63" s="33"/>
      <c r="R63" s="33"/>
    </row>
    <row r="64">
      <c r="A64" s="33"/>
      <c r="B64" s="72"/>
      <c r="C64" s="33"/>
      <c r="D64" s="33"/>
      <c r="E64" s="33"/>
      <c r="F64" s="48"/>
      <c r="G64" s="48"/>
      <c r="H64" s="86" t="str">
        <f>IF(A64="","",ROUND(MOD(G64-F64,1)*1440,0))</f>
      </c>
      <c r="I64" s="33"/>
      <c r="J64" s="33"/>
      <c r="K64" s="33"/>
      <c r="L64" s="33"/>
      <c r="M64" s="33"/>
      <c r="N64" s="33"/>
      <c r="O64" s="72"/>
      <c r="P64" s="33"/>
      <c r="Q64" s="33"/>
      <c r="R64" s="33"/>
    </row>
    <row r="65">
      <c r="A65" s="33"/>
      <c r="B65" s="72"/>
      <c r="C65" s="33"/>
      <c r="D65" s="33"/>
      <c r="E65" s="33"/>
      <c r="F65" s="48"/>
      <c r="G65" s="48"/>
      <c r="H65" s="86" t="str">
        <f>IF(A65="","",ROUND(MOD(G65-F65,1)*1440,0))</f>
      </c>
      <c r="I65" s="33"/>
      <c r="J65" s="33"/>
      <c r="K65" s="33"/>
      <c r="L65" s="33"/>
      <c r="M65" s="33"/>
      <c r="N65" s="33"/>
      <c r="O65" s="72"/>
      <c r="P65" s="33"/>
      <c r="Q65" s="33"/>
      <c r="R65" s="33"/>
    </row>
    <row r="66">
      <c r="A66" s="33"/>
      <c r="B66" s="72"/>
      <c r="C66" s="33"/>
      <c r="D66" s="33"/>
      <c r="E66" s="33"/>
      <c r="F66" s="48"/>
      <c r="G66" s="48"/>
      <c r="H66" s="86" t="str">
        <f>IF(A66="","",ROUND(MOD(G66-F66,1)*1440,0))</f>
      </c>
      <c r="I66" s="33"/>
      <c r="J66" s="33"/>
      <c r="K66" s="33"/>
      <c r="L66" s="33"/>
      <c r="M66" s="33"/>
      <c r="N66" s="33"/>
      <c r="O66" s="72"/>
      <c r="P66" s="33"/>
      <c r="Q66" s="33"/>
      <c r="R66" s="33"/>
    </row>
    <row r="67">
      <c r="A67" s="33"/>
      <c r="B67" s="72"/>
      <c r="C67" s="33"/>
      <c r="D67" s="33"/>
      <c r="E67" s="33"/>
      <c r="F67" s="48"/>
      <c r="G67" s="48"/>
      <c r="H67" s="86" t="str">
        <f>IF(A67="","",ROUND(MOD(G67-F67,1)*1440,0))</f>
      </c>
      <c r="I67" s="33"/>
      <c r="J67" s="33"/>
      <c r="K67" s="33"/>
      <c r="L67" s="33"/>
      <c r="M67" s="33"/>
      <c r="N67" s="33"/>
      <c r="O67" s="72"/>
      <c r="P67" s="33"/>
      <c r="Q67" s="33"/>
      <c r="R67" s="33"/>
    </row>
    <row r="68">
      <c r="A68" s="33"/>
      <c r="B68" s="72"/>
      <c r="C68" s="33"/>
      <c r="D68" s="33"/>
      <c r="E68" s="33"/>
      <c r="F68" s="48"/>
      <c r="G68" s="48"/>
      <c r="H68" s="86" t="str">
        <f>IF(A68="","",ROUND(MOD(G68-F68,1)*1440,0))</f>
      </c>
      <c r="I68" s="33"/>
      <c r="J68" s="33"/>
      <c r="K68" s="33"/>
      <c r="L68" s="33"/>
      <c r="M68" s="33"/>
      <c r="N68" s="33"/>
      <c r="O68" s="72"/>
      <c r="P68" s="33"/>
      <c r="Q68" s="33"/>
      <c r="R68" s="33"/>
    </row>
    <row r="69">
      <c r="A69" s="33"/>
      <c r="B69" s="72"/>
      <c r="C69" s="33"/>
      <c r="D69" s="33"/>
      <c r="E69" s="33"/>
      <c r="F69" s="48"/>
      <c r="G69" s="48"/>
      <c r="H69" s="86" t="str">
        <f>IF(A69="","",ROUND(MOD(G69-F69,1)*1440,0))</f>
      </c>
      <c r="I69" s="33"/>
      <c r="J69" s="33"/>
      <c r="K69" s="33"/>
      <c r="L69" s="33"/>
      <c r="M69" s="33"/>
      <c r="N69" s="33"/>
      <c r="O69" s="72"/>
      <c r="P69" s="33"/>
      <c r="Q69" s="33"/>
      <c r="R69" s="33"/>
    </row>
    <row r="70">
      <c r="A70" s="33"/>
      <c r="B70" s="72"/>
      <c r="C70" s="33"/>
      <c r="D70" s="33"/>
      <c r="E70" s="33"/>
      <c r="F70" s="48"/>
      <c r="G70" s="48"/>
      <c r="H70" s="86" t="str">
        <f>IF(A70="","",ROUND(MOD(G70-F70,1)*1440,0))</f>
      </c>
      <c r="I70" s="33"/>
      <c r="J70" s="33"/>
      <c r="K70" s="33"/>
      <c r="L70" s="33"/>
      <c r="M70" s="33"/>
      <c r="N70" s="33"/>
      <c r="O70" s="72"/>
      <c r="P70" s="33"/>
      <c r="Q70" s="33"/>
      <c r="R70" s="33"/>
    </row>
    <row r="71">
      <c r="A71" s="33"/>
      <c r="B71" s="72"/>
      <c r="C71" s="33"/>
      <c r="D71" s="33"/>
      <c r="E71" s="33"/>
      <c r="F71" s="48"/>
      <c r="G71" s="48"/>
      <c r="H71" s="86" t="str">
        <f>IF(A71="","",ROUND(MOD(G71-F71,1)*1440,0))</f>
      </c>
      <c r="I71" s="33"/>
      <c r="J71" s="33"/>
      <c r="K71" s="33"/>
      <c r="L71" s="33"/>
      <c r="M71" s="33"/>
      <c r="N71" s="33"/>
      <c r="O71" s="72"/>
      <c r="P71" s="33"/>
      <c r="Q71" s="33"/>
      <c r="R71" s="33"/>
    </row>
    <row r="72">
      <c r="A72" s="33"/>
      <c r="B72" s="72"/>
      <c r="C72" s="33"/>
      <c r="D72" s="33"/>
      <c r="E72" s="33"/>
      <c r="F72" s="48"/>
      <c r="G72" s="48"/>
      <c r="H72" s="86" t="str">
        <f>IF(A72="","",ROUND(MOD(G72-F72,1)*1440,0))</f>
      </c>
      <c r="I72" s="33"/>
      <c r="J72" s="33"/>
      <c r="K72" s="33"/>
      <c r="L72" s="33"/>
      <c r="M72" s="33"/>
      <c r="N72" s="33"/>
      <c r="O72" s="72"/>
      <c r="P72" s="33"/>
      <c r="Q72" s="33"/>
      <c r="R72" s="33"/>
    </row>
    <row r="73">
      <c r="A73" s="33"/>
      <c r="B73" s="72"/>
      <c r="C73" s="33"/>
      <c r="D73" s="33"/>
      <c r="E73" s="33"/>
      <c r="F73" s="48"/>
      <c r="G73" s="48"/>
      <c r="H73" s="86" t="str">
        <f>IF(A73="","",ROUND(MOD(G73-F73,1)*1440,0))</f>
      </c>
      <c r="I73" s="33"/>
      <c r="J73" s="33"/>
      <c r="K73" s="33"/>
      <c r="L73" s="33"/>
      <c r="M73" s="33"/>
      <c r="N73" s="33"/>
      <c r="O73" s="72"/>
      <c r="P73" s="33"/>
      <c r="Q73" s="33"/>
      <c r="R73" s="33"/>
    </row>
    <row r="74">
      <c r="A74" s="33"/>
      <c r="B74" s="72"/>
      <c r="C74" s="33"/>
      <c r="D74" s="33"/>
      <c r="E74" s="33"/>
      <c r="F74" s="48"/>
      <c r="G74" s="48"/>
      <c r="H74" s="86" t="str">
        <f>IF(A74="","",ROUND(MOD(G74-F74,1)*1440,0))</f>
      </c>
      <c r="I74" s="33"/>
      <c r="J74" s="33"/>
      <c r="K74" s="33"/>
      <c r="L74" s="33"/>
      <c r="M74" s="33"/>
      <c r="N74" s="33"/>
      <c r="O74" s="72"/>
      <c r="P74" s="33"/>
      <c r="Q74" s="33"/>
      <c r="R74" s="33"/>
    </row>
    <row r="75">
      <c r="A75" s="33"/>
      <c r="B75" s="72"/>
      <c r="C75" s="33"/>
      <c r="D75" s="33"/>
      <c r="E75" s="33"/>
      <c r="F75" s="48"/>
      <c r="G75" s="48"/>
      <c r="H75" s="86" t="str">
        <f>IF(A75="","",ROUND(MOD(G75-F75,1)*1440,0))</f>
      </c>
      <c r="I75" s="33"/>
      <c r="J75" s="33"/>
      <c r="K75" s="33"/>
      <c r="L75" s="33"/>
      <c r="M75" s="33"/>
      <c r="N75" s="33"/>
      <c r="O75" s="72"/>
      <c r="P75" s="33"/>
      <c r="Q75" s="33"/>
      <c r="R75" s="33"/>
    </row>
    <row r="76">
      <c r="A76" s="33"/>
      <c r="B76" s="72"/>
      <c r="C76" s="33"/>
      <c r="D76" s="33"/>
      <c r="E76" s="33"/>
      <c r="F76" s="48"/>
      <c r="G76" s="48"/>
      <c r="H76" s="86" t="str">
        <f>IF(A76="","",ROUND(MOD(G76-F76,1)*1440,0))</f>
      </c>
      <c r="I76" s="33"/>
      <c r="J76" s="33"/>
      <c r="K76" s="33"/>
      <c r="L76" s="33"/>
      <c r="M76" s="33"/>
      <c r="N76" s="33"/>
      <c r="O76" s="72"/>
      <c r="P76" s="33"/>
      <c r="Q76" s="33"/>
      <c r="R76" s="33"/>
    </row>
    <row r="77">
      <c r="A77" s="33"/>
      <c r="B77" s="72"/>
      <c r="C77" s="33"/>
      <c r="D77" s="33"/>
      <c r="E77" s="33"/>
      <c r="F77" s="48"/>
      <c r="G77" s="48"/>
      <c r="H77" s="86" t="str">
        <f>IF(A77="","",ROUND(MOD(G77-F77,1)*1440,0))</f>
      </c>
      <c r="I77" s="33"/>
      <c r="J77" s="33"/>
      <c r="K77" s="33"/>
      <c r="L77" s="33"/>
      <c r="M77" s="33"/>
      <c r="N77" s="33"/>
      <c r="O77" s="72"/>
      <c r="P77" s="33"/>
      <c r="Q77" s="33"/>
      <c r="R77" s="33"/>
    </row>
    <row r="78">
      <c r="A78" s="33"/>
      <c r="B78" s="72"/>
      <c r="C78" s="33"/>
      <c r="D78" s="33"/>
      <c r="E78" s="33"/>
      <c r="F78" s="48"/>
      <c r="G78" s="48"/>
      <c r="H78" s="86" t="str">
        <f>IF(A78="","",ROUND(MOD(G78-F78,1)*1440,0))</f>
      </c>
      <c r="I78" s="33"/>
      <c r="J78" s="33"/>
      <c r="K78" s="33"/>
      <c r="L78" s="33"/>
      <c r="M78" s="33"/>
      <c r="N78" s="33"/>
      <c r="O78" s="72"/>
      <c r="P78" s="33"/>
      <c r="Q78" s="33"/>
      <c r="R78" s="33"/>
    </row>
    <row r="79">
      <c r="A79" s="33"/>
      <c r="B79" s="72"/>
      <c r="C79" s="33"/>
      <c r="D79" s="33"/>
      <c r="E79" s="33"/>
      <c r="F79" s="48"/>
      <c r="G79" s="48"/>
      <c r="H79" s="86" t="str">
        <f>IF(A79="","",ROUND(MOD(G79-F79,1)*1440,0))</f>
      </c>
      <c r="I79" s="33"/>
      <c r="J79" s="33"/>
      <c r="K79" s="33"/>
      <c r="L79" s="33"/>
      <c r="M79" s="33"/>
      <c r="N79" s="33"/>
      <c r="O79" s="72"/>
      <c r="P79" s="33"/>
      <c r="Q79" s="33"/>
      <c r="R79" s="33"/>
    </row>
    <row r="80">
      <c r="A80" s="33"/>
      <c r="B80" s="72"/>
      <c r="C80" s="33"/>
      <c r="D80" s="33"/>
      <c r="E80" s="33"/>
      <c r="F80" s="48"/>
      <c r="G80" s="48"/>
      <c r="H80" s="86" t="str">
        <f>IF(A80="","",ROUND(MOD(G80-F80,1)*1440,0))</f>
      </c>
      <c r="I80" s="33"/>
      <c r="J80" s="33"/>
      <c r="K80" s="33"/>
      <c r="L80" s="33"/>
      <c r="M80" s="33"/>
      <c r="N80" s="33"/>
      <c r="O80" s="72"/>
      <c r="P80" s="33"/>
      <c r="Q80" s="33"/>
      <c r="R80" s="33"/>
    </row>
    <row r="81">
      <c r="A81" s="33"/>
      <c r="B81" s="72"/>
      <c r="C81" s="33"/>
      <c r="D81" s="33"/>
      <c r="E81" s="33"/>
      <c r="F81" s="48"/>
      <c r="G81" s="48"/>
      <c r="H81" s="86" t="str">
        <f>IF(A81="","",ROUND(MOD(G81-F81,1)*1440,0))</f>
      </c>
      <c r="I81" s="33"/>
      <c r="J81" s="33"/>
      <c r="K81" s="33"/>
      <c r="L81" s="33"/>
      <c r="M81" s="33"/>
      <c r="N81" s="33"/>
      <c r="O81" s="72"/>
      <c r="P81" s="33"/>
      <c r="Q81" s="33"/>
      <c r="R81" s="33"/>
    </row>
    <row r="82">
      <c r="A82" s="33"/>
      <c r="B82" s="72"/>
      <c r="C82" s="33"/>
      <c r="D82" s="33"/>
      <c r="E82" s="33"/>
      <c r="F82" s="48"/>
      <c r="G82" s="48"/>
      <c r="H82" s="86" t="str">
        <f>IF(A82="","",ROUND(MOD(G82-F82,1)*1440,0))</f>
      </c>
      <c r="I82" s="33"/>
      <c r="J82" s="33"/>
      <c r="K82" s="33"/>
      <c r="L82" s="33"/>
      <c r="M82" s="33"/>
      <c r="N82" s="33"/>
      <c r="O82" s="72"/>
      <c r="P82" s="33"/>
      <c r="Q82" s="33"/>
      <c r="R82" s="33"/>
    </row>
    <row r="83">
      <c r="A83" s="33"/>
      <c r="B83" s="72"/>
      <c r="C83" s="33"/>
      <c r="D83" s="33"/>
      <c r="E83" s="33"/>
      <c r="F83" s="48"/>
      <c r="G83" s="48"/>
      <c r="H83" s="86" t="str">
        <f>IF(A83="","",ROUND(MOD(G83-F83,1)*1440,0))</f>
      </c>
      <c r="I83" s="33"/>
      <c r="J83" s="33"/>
      <c r="K83" s="33"/>
      <c r="L83" s="33"/>
      <c r="M83" s="33"/>
      <c r="N83" s="33"/>
      <c r="O83" s="72"/>
      <c r="P83" s="33"/>
      <c r="Q83" s="33"/>
      <c r="R83" s="33"/>
    </row>
    <row r="84">
      <c r="A84" s="33"/>
      <c r="B84" s="72"/>
      <c r="C84" s="33"/>
      <c r="D84" s="33"/>
      <c r="E84" s="33"/>
      <c r="F84" s="48"/>
      <c r="G84" s="48"/>
      <c r="H84" s="86" t="str">
        <f>IF(A84="","",ROUND(MOD(G84-F84,1)*1440,0))</f>
      </c>
      <c r="I84" s="33"/>
      <c r="J84" s="33"/>
      <c r="K84" s="33"/>
      <c r="L84" s="33"/>
      <c r="M84" s="33"/>
      <c r="N84" s="33"/>
      <c r="O84" s="72"/>
      <c r="P84" s="33"/>
      <c r="Q84" s="33"/>
      <c r="R84" s="33"/>
    </row>
    <row r="85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</row>
    <row r="86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</row>
    <row r="87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</row>
    <row r="88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</row>
    <row r="89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</row>
    <row r="90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</row>
  </sheetData>
  <mergeCells count="2">
    <mergeCell ref="A1:R1"/>
    <mergeCell ref="A2:R2"/>
  </mergeCells>
  <conditionalFormatting sqref="H5:H84">
    <cfRule type="dataBar" priority="1">
      <dataBar>
        <cfvo type="min"/>
        <cfvo type="max"/>
        <color rgb="F59E0B"/>
      </dataBar>
      <extLst>
        <x:ext xmlns:x14="http://schemas.microsoft.com/office/spreadsheetml/2009/9/main" uri="{B025F937-C7B1-47D3-B67F-A62EFF666E3E}">
          <x14:id>{78FA76C9-7C2D-29CE-74FC-6AB15C944ACF}</x14:id>
        </x:ext>
      </extLst>
    </cfRule>
  </conditionalFormatting>
  <conditionalFormatting sqref="P5:P84">
    <cfRule type="expression" dxfId="10" priority="2">
      <formula>AND(P5&lt;&gt;"",P5&lt;&gt;"Cerrado")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7">
    <dataValidation allowBlank="false" sqref="C5:C84" type="list">
      <formula1>"Turno A,Turno B,Turno C,Turno de día,Turno de noche,Turno temporal"</formula1>
    </dataValidation>
    <dataValidation allowBlank="false" sqref="D5:D84" type="list">
      <formula1>"第1线,Línea 2,第3线,Línea de embalaje,Línea mixta / compartida,Línea Subcontratada"</formula1>
    </dataValidation>
    <dataValidation allowBlank="false" sqref="I5:I84" type="list">
      <formula1>"Falla de Equipo,Utillajes y Herramientas,MaterialFaltante,Incidencia de calidad,TiempoInactivoPlanificado,Cambio,人员短缺,Energía/Servicio,Sistema/TI,其他"</formula1>
    </dataValidation>
    <dataValidation allowBlank="false" sqref="J5:J84" type="list">
      <formula1>"低,中,高,停线"</formula1>
    </dataValidation>
    <dataValidation allowBlank="false" sqref="K5:K84" type="list">
      <formula1>"人,机,料,法,环,测,Proveedor,未定"</formula1>
    </dataValidation>
    <dataValidation allowBlank="false" sqref="P5:P84" type="list">
      <formula1>"未开始,En Progreso,Esperando Validación,Cerrado,搁置"</formula1>
    </dataValidation>
    <dataValidation allowBlank="false" sqref="Q5:Q84" type="list">
      <formula1>"是,否"</formula1>
    </dataValidation>
  </dataValidations>
  <pageMargins left="0.7" right="0.7" top="0.75" bottom="0.75" header="0.3" footer="0.3"/>
  <tableParts count="1">
    <tablePart r:id="R16ec0ee685b74681"/>
  </tableParts>
  <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1" id="{78FA76C9-7C2D-29CE-74FC-6AB15C944ACF}">
            <x14:dataBar gradient="1">
              <x14:cfvo type="min"/>
              <x14:cfvo type="max"/>
              <x14:fillColor rgb="F59E0B"/>
            </x14:dataBar>
          </x14:cfRule>
          <xm:sqref>H5:H84</xm:sqref>
        </x14:conditionalFormatting>
      </x14:conditionalFormattings>
    </x:ext>
  </extLst>
</worksheet>
</file>

<file path=xl/worksheets/sheet7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9"/>
    <col customWidth="true" max="13" min="2" width="11"/>
    <col customWidth="true" max="14" min="14" width="26"/>
    <col customWidth="true" max="19" min="15" width="11"/>
    <col customWidth="true" max="21" min="20" width="26"/>
  </cols>
  <sheetData>
    <row r="1" ht="28" customHeight="true">
      <c r="A1" s="32" t="s">
        <v>166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</row>
    <row r="2" ht="24" customHeight="true">
      <c r="A2" s="25" t="s">
        <v>379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</row>
    <row r="3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</row>
    <row r="4" ht="28" customHeight="true">
      <c r="A4" s="27" t="s">
        <v>366</v>
      </c>
      <c r="B4" s="27" t="s">
        <v>321</v>
      </c>
      <c r="C4" s="27" t="s">
        <v>243</v>
      </c>
      <c r="D4" s="27" t="s">
        <v>322</v>
      </c>
      <c r="E4" s="27" t="s">
        <v>167</v>
      </c>
      <c r="F4" s="27" t="s">
        <v>168</v>
      </c>
      <c r="G4" s="27" t="s">
        <v>169</v>
      </c>
      <c r="H4" s="27" t="s">
        <v>170</v>
      </c>
      <c r="I4" s="27" t="s">
        <v>171</v>
      </c>
      <c r="J4" s="27" t="s">
        <v>172</v>
      </c>
      <c r="K4" s="27" t="s">
        <v>173</v>
      </c>
      <c r="L4" s="27" t="s">
        <v>174</v>
      </c>
      <c r="M4" s="27" t="s">
        <v>380</v>
      </c>
      <c r="N4" s="27" t="s">
        <v>175</v>
      </c>
      <c r="O4" s="27" t="s">
        <v>381</v>
      </c>
      <c r="P4" s="27" t="s">
        <v>176</v>
      </c>
      <c r="Q4" s="27" t="s">
        <v>273</v>
      </c>
      <c r="R4" s="27" t="s">
        <v>177</v>
      </c>
      <c r="S4" s="27" t="s">
        <v>178</v>
      </c>
      <c r="T4" s="27" t="s">
        <v>179</v>
      </c>
      <c r="U4" s="27" t="s">
        <v>247</v>
      </c>
    </row>
    <row r="5">
      <c r="A5" s="33" t="s">
        <v>2</v>
      </c>
      <c r="B5" s="72" t="n">
        <v>46130</v>
      </c>
      <c r="C5" s="33" t="s">
        <v>311</v>
      </c>
      <c r="D5" s="33" t="s">
        <v>261</v>
      </c>
      <c r="E5" s="33" t="s">
        <v>4</v>
      </c>
      <c r="F5" s="33" t="s">
        <v>180</v>
      </c>
      <c r="G5" s="33" t="s">
        <v>382</v>
      </c>
      <c r="H5" s="74" t="n">
        <v>50</v>
      </c>
      <c r="I5" s="74" t="n">
        <v>2</v>
      </c>
      <c r="J5" s="75" t="n">
        <f>IF(H5&gt;0,I5/H5,"")</f>
        <v>0.04</v>
      </c>
      <c r="K5" s="33" t="s">
        <v>181</v>
      </c>
      <c r="L5" s="33" t="s">
        <v>88</v>
      </c>
      <c r="M5" s="33" t="s">
        <v>378</v>
      </c>
      <c r="N5" s="33" t="s">
        <v>383</v>
      </c>
      <c r="O5" s="33" t="s">
        <v>75</v>
      </c>
      <c r="P5" s="72" t="n">
        <v>46130</v>
      </c>
      <c r="Q5" s="33" t="s">
        <v>89</v>
      </c>
      <c r="R5" s="33" t="s">
        <v>384</v>
      </c>
      <c r="S5" s="33"/>
      <c r="T5" s="33"/>
      <c r="U5" s="33" t="s">
        <v>385</v>
      </c>
    </row>
    <row r="6">
      <c r="A6" s="33" t="s">
        <v>6</v>
      </c>
      <c r="B6" s="72" t="n">
        <v>46131</v>
      </c>
      <c r="C6" s="33" t="s">
        <v>66</v>
      </c>
      <c r="D6" s="33" t="s">
        <v>261</v>
      </c>
      <c r="E6" s="33" t="s">
        <v>7</v>
      </c>
      <c r="F6" s="33" t="s">
        <v>182</v>
      </c>
      <c r="G6" s="33" t="s">
        <v>386</v>
      </c>
      <c r="H6" s="74"/>
      <c r="I6" s="74"/>
      <c r="J6" s="75" t="str">
        <f>IF(H6&gt;0,I6/H6,"")</f>
      </c>
      <c r="K6" s="33"/>
      <c r="L6" s="33"/>
      <c r="M6" s="33"/>
      <c r="N6" s="33" t="s">
        <v>183</v>
      </c>
      <c r="O6" s="33" t="s">
        <v>265</v>
      </c>
      <c r="P6" s="72" t="n">
        <v>46131</v>
      </c>
      <c r="Q6" s="33" t="s">
        <v>87</v>
      </c>
      <c r="R6" s="33" t="s">
        <v>387</v>
      </c>
      <c r="S6" s="33" t="s">
        <v>88</v>
      </c>
      <c r="T6" s="33" t="s">
        <v>388</v>
      </c>
      <c r="U6" s="33" t="s">
        <v>389</v>
      </c>
    </row>
    <row r="7">
      <c r="A7" s="33" t="s">
        <v>11</v>
      </c>
      <c r="B7" s="72" t="n">
        <v>46131</v>
      </c>
      <c r="C7" s="33" t="s">
        <v>254</v>
      </c>
      <c r="D7" s="33" t="s">
        <v>344</v>
      </c>
      <c r="E7" s="33" t="s">
        <v>12</v>
      </c>
      <c r="F7" s="33" t="s">
        <v>390</v>
      </c>
      <c r="G7" s="33" t="s">
        <v>184</v>
      </c>
      <c r="H7" s="74" t="n">
        <v>30</v>
      </c>
      <c r="I7" s="74" t="n">
        <v>5</v>
      </c>
      <c r="J7" s="75" t="n">
        <f>IF(H7&gt;0,I7/H7,"")</f>
        <v>0.16666666666666666</v>
      </c>
      <c r="K7" s="33" t="s">
        <v>185</v>
      </c>
      <c r="L7" s="33" t="s">
        <v>274</v>
      </c>
      <c r="M7" s="33" t="s">
        <v>371</v>
      </c>
      <c r="N7" s="33" t="s">
        <v>186</v>
      </c>
      <c r="O7" s="33" t="s">
        <v>75</v>
      </c>
      <c r="P7" s="72" t="n">
        <v>46132</v>
      </c>
      <c r="Q7" s="33" t="s">
        <v>96</v>
      </c>
      <c r="R7" s="33" t="s">
        <v>384</v>
      </c>
      <c r="S7" s="33"/>
      <c r="T7" s="33"/>
      <c r="U7" s="33" t="s">
        <v>164</v>
      </c>
    </row>
    <row r="8">
      <c r="A8" s="33" t="s">
        <v>13</v>
      </c>
      <c r="B8" s="72" t="n">
        <v>46132</v>
      </c>
      <c r="C8" s="33" t="s">
        <v>311</v>
      </c>
      <c r="D8" s="33" t="s">
        <v>69</v>
      </c>
      <c r="E8" s="33" t="s">
        <v>15</v>
      </c>
      <c r="F8" s="33" t="s">
        <v>187</v>
      </c>
      <c r="G8" s="33" t="s">
        <v>188</v>
      </c>
      <c r="H8" s="74" t="n">
        <v>10</v>
      </c>
      <c r="I8" s="74" t="n">
        <v>0</v>
      </c>
      <c r="J8" s="75" t="n">
        <f>IF(H8&gt;0,I8/H8,"")</f>
        <v>0</v>
      </c>
      <c r="K8" s="33" t="s">
        <v>189</v>
      </c>
      <c r="L8" s="33" t="s">
        <v>282</v>
      </c>
      <c r="M8" s="33" t="s">
        <v>378</v>
      </c>
      <c r="N8" s="33" t="s">
        <v>190</v>
      </c>
      <c r="O8" s="33" t="s">
        <v>75</v>
      </c>
      <c r="P8" s="72" t="n">
        <v>46132</v>
      </c>
      <c r="Q8" s="33" t="s">
        <v>87</v>
      </c>
      <c r="R8" s="33" t="s">
        <v>384</v>
      </c>
      <c r="S8" s="33"/>
      <c r="T8" s="33"/>
      <c r="U8" s="33"/>
    </row>
    <row r="9">
      <c r="A9" s="33"/>
      <c r="B9" s="72"/>
      <c r="C9" s="33"/>
      <c r="D9" s="33"/>
      <c r="E9" s="33"/>
      <c r="F9" s="33"/>
      <c r="G9" s="33"/>
      <c r="H9" s="74"/>
      <c r="I9" s="74"/>
      <c r="J9" s="75" t="str">
        <f>IF(H9&gt;0,I9/H9,"")</f>
      </c>
      <c r="K9" s="33"/>
      <c r="L9" s="33"/>
      <c r="M9" s="33"/>
      <c r="N9" s="33"/>
      <c r="O9" s="33"/>
      <c r="P9" s="72"/>
      <c r="Q9" s="33"/>
      <c r="R9" s="33"/>
      <c r="S9" s="33"/>
      <c r="T9" s="33"/>
      <c r="U9" s="33"/>
    </row>
    <row r="10">
      <c r="A10" s="33"/>
      <c r="B10" s="72"/>
      <c r="C10" s="33"/>
      <c r="D10" s="33"/>
      <c r="E10" s="33"/>
      <c r="F10" s="33"/>
      <c r="G10" s="33"/>
      <c r="H10" s="74"/>
      <c r="I10" s="74"/>
      <c r="J10" s="75" t="str">
        <f>IF(H10&gt;0,I10/H10,"")</f>
      </c>
      <c r="K10" s="33"/>
      <c r="L10" s="33"/>
      <c r="M10" s="33"/>
      <c r="N10" s="33"/>
      <c r="O10" s="33"/>
      <c r="P10" s="72"/>
      <c r="Q10" s="33"/>
      <c r="R10" s="33"/>
      <c r="S10" s="33"/>
      <c r="T10" s="33"/>
      <c r="U10" s="33"/>
    </row>
    <row r="11">
      <c r="A11" s="33"/>
      <c r="B11" s="72"/>
      <c r="C11" s="33"/>
      <c r="D11" s="33"/>
      <c r="E11" s="33"/>
      <c r="F11" s="33"/>
      <c r="G11" s="33"/>
      <c r="H11" s="74"/>
      <c r="I11" s="74"/>
      <c r="J11" s="75" t="str">
        <f>IF(H11&gt;0,I11/H11,"")</f>
      </c>
      <c r="K11" s="33"/>
      <c r="L11" s="33"/>
      <c r="M11" s="33"/>
      <c r="N11" s="33"/>
      <c r="O11" s="33"/>
      <c r="P11" s="72"/>
      <c r="Q11" s="33"/>
      <c r="R11" s="33"/>
      <c r="S11" s="33"/>
      <c r="T11" s="33"/>
      <c r="U11" s="33"/>
    </row>
    <row r="12">
      <c r="A12" s="33"/>
      <c r="B12" s="72"/>
      <c r="C12" s="33"/>
      <c r="D12" s="33"/>
      <c r="E12" s="33"/>
      <c r="F12" s="33"/>
      <c r="G12" s="33"/>
      <c r="H12" s="74"/>
      <c r="I12" s="74"/>
      <c r="J12" s="75" t="str">
        <f>IF(H12&gt;0,I12/H12,"")</f>
      </c>
      <c r="K12" s="33"/>
      <c r="L12" s="33"/>
      <c r="M12" s="33"/>
      <c r="N12" s="33"/>
      <c r="O12" s="33"/>
      <c r="P12" s="72"/>
      <c r="Q12" s="33"/>
      <c r="R12" s="33"/>
      <c r="S12" s="33"/>
      <c r="T12" s="33"/>
      <c r="U12" s="33"/>
    </row>
    <row r="13">
      <c r="A13" s="33"/>
      <c r="B13" s="72"/>
      <c r="C13" s="33"/>
      <c r="D13" s="33"/>
      <c r="E13" s="33"/>
      <c r="F13" s="33"/>
      <c r="G13" s="33"/>
      <c r="H13" s="74"/>
      <c r="I13" s="74"/>
      <c r="J13" s="75" t="str">
        <f>IF(H13&gt;0,I13/H13,"")</f>
      </c>
      <c r="K13" s="33"/>
      <c r="L13" s="33"/>
      <c r="M13" s="33"/>
      <c r="N13" s="33"/>
      <c r="O13" s="33"/>
      <c r="P13" s="72"/>
      <c r="Q13" s="33"/>
      <c r="R13" s="33"/>
      <c r="S13" s="33"/>
      <c r="T13" s="33"/>
      <c r="U13" s="33"/>
    </row>
    <row r="14">
      <c r="A14" s="33"/>
      <c r="B14" s="72"/>
      <c r="C14" s="33"/>
      <c r="D14" s="33"/>
      <c r="E14" s="33"/>
      <c r="F14" s="33"/>
      <c r="G14" s="33"/>
      <c r="H14" s="74"/>
      <c r="I14" s="74"/>
      <c r="J14" s="75" t="str">
        <f>IF(H14&gt;0,I14/H14,"")</f>
      </c>
      <c r="K14" s="33"/>
      <c r="L14" s="33"/>
      <c r="M14" s="33"/>
      <c r="N14" s="33"/>
      <c r="O14" s="33"/>
      <c r="P14" s="72"/>
      <c r="Q14" s="33"/>
      <c r="R14" s="33"/>
      <c r="S14" s="33"/>
      <c r="T14" s="33"/>
      <c r="U14" s="33"/>
    </row>
    <row r="15">
      <c r="A15" s="33"/>
      <c r="B15" s="72"/>
      <c r="C15" s="33"/>
      <c r="D15" s="33"/>
      <c r="E15" s="33"/>
      <c r="F15" s="33"/>
      <c r="G15" s="33"/>
      <c r="H15" s="74"/>
      <c r="I15" s="74"/>
      <c r="J15" s="75" t="str">
        <f>IF(H15&gt;0,I15/H15,"")</f>
      </c>
      <c r="K15" s="33"/>
      <c r="L15" s="33"/>
      <c r="M15" s="33"/>
      <c r="N15" s="33"/>
      <c r="O15" s="33"/>
      <c r="P15" s="72"/>
      <c r="Q15" s="33"/>
      <c r="R15" s="33"/>
      <c r="S15" s="33"/>
      <c r="T15" s="33"/>
      <c r="U15" s="33"/>
    </row>
    <row r="16">
      <c r="A16" s="33"/>
      <c r="B16" s="72"/>
      <c r="C16" s="33"/>
      <c r="D16" s="33"/>
      <c r="E16" s="33"/>
      <c r="F16" s="33"/>
      <c r="G16" s="33"/>
      <c r="H16" s="74"/>
      <c r="I16" s="74"/>
      <c r="J16" s="75" t="str">
        <f>IF(H16&gt;0,I16/H16,"")</f>
      </c>
      <c r="K16" s="33"/>
      <c r="L16" s="33"/>
      <c r="M16" s="33"/>
      <c r="N16" s="33"/>
      <c r="O16" s="33"/>
      <c r="P16" s="72"/>
      <c r="Q16" s="33"/>
      <c r="R16" s="33"/>
      <c r="S16" s="33"/>
      <c r="T16" s="33"/>
      <c r="U16" s="33"/>
    </row>
    <row r="17">
      <c r="A17" s="33"/>
      <c r="B17" s="72"/>
      <c r="C17" s="33"/>
      <c r="D17" s="33"/>
      <c r="E17" s="33"/>
      <c r="F17" s="33"/>
      <c r="G17" s="33"/>
      <c r="H17" s="74"/>
      <c r="I17" s="74"/>
      <c r="J17" s="75" t="str">
        <f>IF(H17&gt;0,I17/H17,"")</f>
      </c>
      <c r="K17" s="33"/>
      <c r="L17" s="33"/>
      <c r="M17" s="33"/>
      <c r="N17" s="33"/>
      <c r="O17" s="33"/>
      <c r="P17" s="72"/>
      <c r="Q17" s="33"/>
      <c r="R17" s="33"/>
      <c r="S17" s="33"/>
      <c r="T17" s="33"/>
      <c r="U17" s="33"/>
    </row>
    <row r="18">
      <c r="A18" s="33"/>
      <c r="B18" s="72"/>
      <c r="C18" s="33"/>
      <c r="D18" s="33"/>
      <c r="E18" s="33"/>
      <c r="F18" s="33"/>
      <c r="G18" s="33"/>
      <c r="H18" s="74"/>
      <c r="I18" s="74"/>
      <c r="J18" s="75" t="str">
        <f>IF(H18&gt;0,I18/H18,"")</f>
      </c>
      <c r="K18" s="33"/>
      <c r="L18" s="33"/>
      <c r="M18" s="33"/>
      <c r="N18" s="33"/>
      <c r="O18" s="33"/>
      <c r="P18" s="72"/>
      <c r="Q18" s="33"/>
      <c r="R18" s="33"/>
      <c r="S18" s="33"/>
      <c r="T18" s="33"/>
      <c r="U18" s="33"/>
    </row>
    <row r="19">
      <c r="A19" s="33"/>
      <c r="B19" s="72"/>
      <c r="C19" s="33"/>
      <c r="D19" s="33"/>
      <c r="E19" s="33"/>
      <c r="F19" s="33"/>
      <c r="G19" s="33"/>
      <c r="H19" s="74"/>
      <c r="I19" s="74"/>
      <c r="J19" s="75" t="str">
        <f>IF(H19&gt;0,I19/H19,"")</f>
      </c>
      <c r="K19" s="33"/>
      <c r="L19" s="33"/>
      <c r="M19" s="33"/>
      <c r="N19" s="33"/>
      <c r="O19" s="33"/>
      <c r="P19" s="72"/>
      <c r="Q19" s="33"/>
      <c r="R19" s="33"/>
      <c r="S19" s="33"/>
      <c r="T19" s="33"/>
      <c r="U19" s="33"/>
    </row>
    <row r="20">
      <c r="A20" s="33"/>
      <c r="B20" s="72"/>
      <c r="C20" s="33"/>
      <c r="D20" s="33"/>
      <c r="E20" s="33"/>
      <c r="F20" s="33"/>
      <c r="G20" s="33"/>
      <c r="H20" s="74"/>
      <c r="I20" s="74"/>
      <c r="J20" s="75" t="str">
        <f>IF(H20&gt;0,I20/H20,"")</f>
      </c>
      <c r="K20" s="33"/>
      <c r="L20" s="33"/>
      <c r="M20" s="33"/>
      <c r="N20" s="33"/>
      <c r="O20" s="33"/>
      <c r="P20" s="72"/>
      <c r="Q20" s="33"/>
      <c r="R20" s="33"/>
      <c r="S20" s="33"/>
      <c r="T20" s="33"/>
      <c r="U20" s="33"/>
    </row>
    <row r="21">
      <c r="A21" s="33"/>
      <c r="B21" s="72"/>
      <c r="C21" s="33"/>
      <c r="D21" s="33"/>
      <c r="E21" s="33"/>
      <c r="F21" s="33"/>
      <c r="G21" s="33"/>
      <c r="H21" s="74"/>
      <c r="I21" s="74"/>
      <c r="J21" s="75" t="str">
        <f>IF(H21&gt;0,I21/H21,"")</f>
      </c>
      <c r="K21" s="33"/>
      <c r="L21" s="33"/>
      <c r="M21" s="33"/>
      <c r="N21" s="33"/>
      <c r="O21" s="33"/>
      <c r="P21" s="72"/>
      <c r="Q21" s="33"/>
      <c r="R21" s="33"/>
      <c r="S21" s="33"/>
      <c r="T21" s="33"/>
      <c r="U21" s="33"/>
    </row>
    <row r="22">
      <c r="A22" s="33"/>
      <c r="B22" s="72"/>
      <c r="C22" s="33"/>
      <c r="D22" s="33"/>
      <c r="E22" s="33"/>
      <c r="F22" s="33"/>
      <c r="G22" s="33"/>
      <c r="H22" s="74"/>
      <c r="I22" s="74"/>
      <c r="J22" s="75" t="str">
        <f>IF(H22&gt;0,I22/H22,"")</f>
      </c>
      <c r="K22" s="33"/>
      <c r="L22" s="33"/>
      <c r="M22" s="33"/>
      <c r="N22" s="33"/>
      <c r="O22" s="33"/>
      <c r="P22" s="72"/>
      <c r="Q22" s="33"/>
      <c r="R22" s="33"/>
      <c r="S22" s="33"/>
      <c r="T22" s="33"/>
      <c r="U22" s="33"/>
    </row>
    <row r="23">
      <c r="A23" s="33"/>
      <c r="B23" s="72"/>
      <c r="C23" s="33"/>
      <c r="D23" s="33"/>
      <c r="E23" s="33"/>
      <c r="F23" s="33"/>
      <c r="G23" s="33"/>
      <c r="H23" s="74"/>
      <c r="I23" s="74"/>
      <c r="J23" s="75" t="str">
        <f>IF(H23&gt;0,I23/H23,"")</f>
      </c>
      <c r="K23" s="33"/>
      <c r="L23" s="33"/>
      <c r="M23" s="33"/>
      <c r="N23" s="33"/>
      <c r="O23" s="33"/>
      <c r="P23" s="72"/>
      <c r="Q23" s="33"/>
      <c r="R23" s="33"/>
      <c r="S23" s="33"/>
      <c r="T23" s="33"/>
      <c r="U23" s="33"/>
    </row>
    <row r="24">
      <c r="A24" s="33"/>
      <c r="B24" s="72"/>
      <c r="C24" s="33"/>
      <c r="D24" s="33"/>
      <c r="E24" s="33"/>
      <c r="F24" s="33"/>
      <c r="G24" s="33"/>
      <c r="H24" s="74"/>
      <c r="I24" s="74"/>
      <c r="J24" s="75" t="str">
        <f>IF(H24&gt;0,I24/H24,"")</f>
      </c>
      <c r="K24" s="33"/>
      <c r="L24" s="33"/>
      <c r="M24" s="33"/>
      <c r="N24" s="33"/>
      <c r="O24" s="33"/>
      <c r="P24" s="72"/>
      <c r="Q24" s="33"/>
      <c r="R24" s="33"/>
      <c r="S24" s="33"/>
      <c r="T24" s="33"/>
      <c r="U24" s="33"/>
    </row>
    <row r="25">
      <c r="A25" s="33"/>
      <c r="B25" s="72"/>
      <c r="C25" s="33"/>
      <c r="D25" s="33"/>
      <c r="E25" s="33"/>
      <c r="F25" s="33"/>
      <c r="G25" s="33"/>
      <c r="H25" s="74"/>
      <c r="I25" s="74"/>
      <c r="J25" s="75" t="str">
        <f>IF(H25&gt;0,I25/H25,"")</f>
      </c>
      <c r="K25" s="33"/>
      <c r="L25" s="33"/>
      <c r="M25" s="33"/>
      <c r="N25" s="33"/>
      <c r="O25" s="33"/>
      <c r="P25" s="72"/>
      <c r="Q25" s="33"/>
      <c r="R25" s="33"/>
      <c r="S25" s="33"/>
      <c r="T25" s="33"/>
      <c r="U25" s="33"/>
    </row>
    <row r="26">
      <c r="A26" s="33"/>
      <c r="B26" s="72"/>
      <c r="C26" s="33"/>
      <c r="D26" s="33"/>
      <c r="E26" s="33"/>
      <c r="F26" s="33"/>
      <c r="G26" s="33"/>
      <c r="H26" s="74"/>
      <c r="I26" s="74"/>
      <c r="J26" s="75" t="str">
        <f>IF(H26&gt;0,I26/H26,"")</f>
      </c>
      <c r="K26" s="33"/>
      <c r="L26" s="33"/>
      <c r="M26" s="33"/>
      <c r="N26" s="33"/>
      <c r="O26" s="33"/>
      <c r="P26" s="72"/>
      <c r="Q26" s="33"/>
      <c r="R26" s="33"/>
      <c r="S26" s="33"/>
      <c r="T26" s="33"/>
      <c r="U26" s="33"/>
    </row>
    <row r="27">
      <c r="A27" s="33"/>
      <c r="B27" s="72"/>
      <c r="C27" s="33"/>
      <c r="D27" s="33"/>
      <c r="E27" s="33"/>
      <c r="F27" s="33"/>
      <c r="G27" s="33"/>
      <c r="H27" s="74"/>
      <c r="I27" s="74"/>
      <c r="J27" s="75" t="str">
        <f>IF(H27&gt;0,I27/H27,"")</f>
      </c>
      <c r="K27" s="33"/>
      <c r="L27" s="33"/>
      <c r="M27" s="33"/>
      <c r="N27" s="33"/>
      <c r="O27" s="33"/>
      <c r="P27" s="72"/>
      <c r="Q27" s="33"/>
      <c r="R27" s="33"/>
      <c r="S27" s="33"/>
      <c r="T27" s="33"/>
      <c r="U27" s="33"/>
    </row>
    <row r="28">
      <c r="A28" s="33"/>
      <c r="B28" s="72"/>
      <c r="C28" s="33"/>
      <c r="D28" s="33"/>
      <c r="E28" s="33"/>
      <c r="F28" s="33"/>
      <c r="G28" s="33"/>
      <c r="H28" s="74"/>
      <c r="I28" s="74"/>
      <c r="J28" s="75" t="str">
        <f>IF(H28&gt;0,I28/H28,"")</f>
      </c>
      <c r="K28" s="33"/>
      <c r="L28" s="33"/>
      <c r="M28" s="33"/>
      <c r="N28" s="33"/>
      <c r="O28" s="33"/>
      <c r="P28" s="72"/>
      <c r="Q28" s="33"/>
      <c r="R28" s="33"/>
      <c r="S28" s="33"/>
      <c r="T28" s="33"/>
      <c r="U28" s="33"/>
    </row>
    <row r="29">
      <c r="A29" s="33"/>
      <c r="B29" s="72"/>
      <c r="C29" s="33"/>
      <c r="D29" s="33"/>
      <c r="E29" s="33"/>
      <c r="F29" s="33"/>
      <c r="G29" s="33"/>
      <c r="H29" s="74"/>
      <c r="I29" s="74"/>
      <c r="J29" s="75" t="str">
        <f>IF(H29&gt;0,I29/H29,"")</f>
      </c>
      <c r="K29" s="33"/>
      <c r="L29" s="33"/>
      <c r="M29" s="33"/>
      <c r="N29" s="33"/>
      <c r="O29" s="33"/>
      <c r="P29" s="72"/>
      <c r="Q29" s="33"/>
      <c r="R29" s="33"/>
      <c r="S29" s="33"/>
      <c r="T29" s="33"/>
      <c r="U29" s="33"/>
    </row>
    <row r="30">
      <c r="A30" s="33"/>
      <c r="B30" s="72"/>
      <c r="C30" s="33"/>
      <c r="D30" s="33"/>
      <c r="E30" s="33"/>
      <c r="F30" s="33"/>
      <c r="G30" s="33"/>
      <c r="H30" s="74"/>
      <c r="I30" s="74"/>
      <c r="J30" s="75" t="str">
        <f>IF(H30&gt;0,I30/H30,"")</f>
      </c>
      <c r="K30" s="33"/>
      <c r="L30" s="33"/>
      <c r="M30" s="33"/>
      <c r="N30" s="33"/>
      <c r="O30" s="33"/>
      <c r="P30" s="72"/>
      <c r="Q30" s="33"/>
      <c r="R30" s="33"/>
      <c r="S30" s="33"/>
      <c r="T30" s="33"/>
      <c r="U30" s="33"/>
    </row>
    <row r="31">
      <c r="A31" s="33"/>
      <c r="B31" s="72"/>
      <c r="C31" s="33"/>
      <c r="D31" s="33"/>
      <c r="E31" s="33"/>
      <c r="F31" s="33"/>
      <c r="G31" s="33"/>
      <c r="H31" s="74"/>
      <c r="I31" s="74"/>
      <c r="J31" s="75" t="str">
        <f>IF(H31&gt;0,I31/H31,"")</f>
      </c>
      <c r="K31" s="33"/>
      <c r="L31" s="33"/>
      <c r="M31" s="33"/>
      <c r="N31" s="33"/>
      <c r="O31" s="33"/>
      <c r="P31" s="72"/>
      <c r="Q31" s="33"/>
      <c r="R31" s="33"/>
      <c r="S31" s="33"/>
      <c r="T31" s="33"/>
      <c r="U31" s="33"/>
    </row>
    <row r="32">
      <c r="A32" s="33"/>
      <c r="B32" s="72"/>
      <c r="C32" s="33"/>
      <c r="D32" s="33"/>
      <c r="E32" s="33"/>
      <c r="F32" s="33"/>
      <c r="G32" s="33"/>
      <c r="H32" s="74"/>
      <c r="I32" s="74"/>
      <c r="J32" s="75" t="str">
        <f>IF(H32&gt;0,I32/H32,"")</f>
      </c>
      <c r="K32" s="33"/>
      <c r="L32" s="33"/>
      <c r="M32" s="33"/>
      <c r="N32" s="33"/>
      <c r="O32" s="33"/>
      <c r="P32" s="72"/>
      <c r="Q32" s="33"/>
      <c r="R32" s="33"/>
      <c r="S32" s="33"/>
      <c r="T32" s="33"/>
      <c r="U32" s="33"/>
    </row>
    <row r="33">
      <c r="A33" s="33"/>
      <c r="B33" s="72"/>
      <c r="C33" s="33"/>
      <c r="D33" s="33"/>
      <c r="E33" s="33"/>
      <c r="F33" s="33"/>
      <c r="G33" s="33"/>
      <c r="H33" s="74"/>
      <c r="I33" s="74"/>
      <c r="J33" s="75" t="str">
        <f>IF(H33&gt;0,I33/H33,"")</f>
      </c>
      <c r="K33" s="33"/>
      <c r="L33" s="33"/>
      <c r="M33" s="33"/>
      <c r="N33" s="33"/>
      <c r="O33" s="33"/>
      <c r="P33" s="72"/>
      <c r="Q33" s="33"/>
      <c r="R33" s="33"/>
      <c r="S33" s="33"/>
      <c r="T33" s="33"/>
      <c r="U33" s="33"/>
    </row>
    <row r="34">
      <c r="A34" s="33"/>
      <c r="B34" s="72"/>
      <c r="C34" s="33"/>
      <c r="D34" s="33"/>
      <c r="E34" s="33"/>
      <c r="F34" s="33"/>
      <c r="G34" s="33"/>
      <c r="H34" s="74"/>
      <c r="I34" s="74"/>
      <c r="J34" s="75" t="str">
        <f>IF(H34&gt;0,I34/H34,"")</f>
      </c>
      <c r="K34" s="33"/>
      <c r="L34" s="33"/>
      <c r="M34" s="33"/>
      <c r="N34" s="33"/>
      <c r="O34" s="33"/>
      <c r="P34" s="72"/>
      <c r="Q34" s="33"/>
      <c r="R34" s="33"/>
      <c r="S34" s="33"/>
      <c r="T34" s="33"/>
      <c r="U34" s="33"/>
    </row>
    <row r="35">
      <c r="A35" s="33"/>
      <c r="B35" s="72"/>
      <c r="C35" s="33"/>
      <c r="D35" s="33"/>
      <c r="E35" s="33"/>
      <c r="F35" s="33"/>
      <c r="G35" s="33"/>
      <c r="H35" s="74"/>
      <c r="I35" s="74"/>
      <c r="J35" s="75" t="str">
        <f>IF(H35&gt;0,I35/H35,"")</f>
      </c>
      <c r="K35" s="33"/>
      <c r="L35" s="33"/>
      <c r="M35" s="33"/>
      <c r="N35" s="33"/>
      <c r="O35" s="33"/>
      <c r="P35" s="72"/>
      <c r="Q35" s="33"/>
      <c r="R35" s="33"/>
      <c r="S35" s="33"/>
      <c r="T35" s="33"/>
      <c r="U35" s="33"/>
    </row>
    <row r="36">
      <c r="A36" s="33"/>
      <c r="B36" s="72"/>
      <c r="C36" s="33"/>
      <c r="D36" s="33"/>
      <c r="E36" s="33"/>
      <c r="F36" s="33"/>
      <c r="G36" s="33"/>
      <c r="H36" s="74"/>
      <c r="I36" s="74"/>
      <c r="J36" s="75" t="str">
        <f>IF(H36&gt;0,I36/H36,"")</f>
      </c>
      <c r="K36" s="33"/>
      <c r="L36" s="33"/>
      <c r="M36" s="33"/>
      <c r="N36" s="33"/>
      <c r="O36" s="33"/>
      <c r="P36" s="72"/>
      <c r="Q36" s="33"/>
      <c r="R36" s="33"/>
      <c r="S36" s="33"/>
      <c r="T36" s="33"/>
      <c r="U36" s="33"/>
    </row>
    <row r="37">
      <c r="A37" s="33"/>
      <c r="B37" s="72"/>
      <c r="C37" s="33"/>
      <c r="D37" s="33"/>
      <c r="E37" s="33"/>
      <c r="F37" s="33"/>
      <c r="G37" s="33"/>
      <c r="H37" s="74"/>
      <c r="I37" s="74"/>
      <c r="J37" s="75" t="str">
        <f>IF(H37&gt;0,I37/H37,"")</f>
      </c>
      <c r="K37" s="33"/>
      <c r="L37" s="33"/>
      <c r="M37" s="33"/>
      <c r="N37" s="33"/>
      <c r="O37" s="33"/>
      <c r="P37" s="72"/>
      <c r="Q37" s="33"/>
      <c r="R37" s="33"/>
      <c r="S37" s="33"/>
      <c r="T37" s="33"/>
      <c r="U37" s="33"/>
    </row>
    <row r="38">
      <c r="A38" s="33"/>
      <c r="B38" s="72"/>
      <c r="C38" s="33"/>
      <c r="D38" s="33"/>
      <c r="E38" s="33"/>
      <c r="F38" s="33"/>
      <c r="G38" s="33"/>
      <c r="H38" s="74"/>
      <c r="I38" s="74"/>
      <c r="J38" s="75" t="str">
        <f>IF(H38&gt;0,I38/H38,"")</f>
      </c>
      <c r="K38" s="33"/>
      <c r="L38" s="33"/>
      <c r="M38" s="33"/>
      <c r="N38" s="33"/>
      <c r="O38" s="33"/>
      <c r="P38" s="72"/>
      <c r="Q38" s="33"/>
      <c r="R38" s="33"/>
      <c r="S38" s="33"/>
      <c r="T38" s="33"/>
      <c r="U38" s="33"/>
    </row>
    <row r="39">
      <c r="A39" s="33"/>
      <c r="B39" s="72"/>
      <c r="C39" s="33"/>
      <c r="D39" s="33"/>
      <c r="E39" s="33"/>
      <c r="F39" s="33"/>
      <c r="G39" s="33"/>
      <c r="H39" s="74"/>
      <c r="I39" s="74"/>
      <c r="J39" s="75" t="str">
        <f>IF(H39&gt;0,I39/H39,"")</f>
      </c>
      <c r="K39" s="33"/>
      <c r="L39" s="33"/>
      <c r="M39" s="33"/>
      <c r="N39" s="33"/>
      <c r="O39" s="33"/>
      <c r="P39" s="72"/>
      <c r="Q39" s="33"/>
      <c r="R39" s="33"/>
      <c r="S39" s="33"/>
      <c r="T39" s="33"/>
      <c r="U39" s="33"/>
    </row>
    <row r="40">
      <c r="A40" s="33"/>
      <c r="B40" s="72"/>
      <c r="C40" s="33"/>
      <c r="D40" s="33"/>
      <c r="E40" s="33"/>
      <c r="F40" s="33"/>
      <c r="G40" s="33"/>
      <c r="H40" s="74"/>
      <c r="I40" s="74"/>
      <c r="J40" s="75" t="str">
        <f>IF(H40&gt;0,I40/H40,"")</f>
      </c>
      <c r="K40" s="33"/>
      <c r="L40" s="33"/>
      <c r="M40" s="33"/>
      <c r="N40" s="33"/>
      <c r="O40" s="33"/>
      <c r="P40" s="72"/>
      <c r="Q40" s="33"/>
      <c r="R40" s="33"/>
      <c r="S40" s="33"/>
      <c r="T40" s="33"/>
      <c r="U40" s="33"/>
    </row>
    <row r="41">
      <c r="A41" s="33"/>
      <c r="B41" s="72"/>
      <c r="C41" s="33"/>
      <c r="D41" s="33"/>
      <c r="E41" s="33"/>
      <c r="F41" s="33"/>
      <c r="G41" s="33"/>
      <c r="H41" s="74"/>
      <c r="I41" s="74"/>
      <c r="J41" s="75" t="str">
        <f>IF(H41&gt;0,I41/H41,"")</f>
      </c>
      <c r="K41" s="33"/>
      <c r="L41" s="33"/>
      <c r="M41" s="33"/>
      <c r="N41" s="33"/>
      <c r="O41" s="33"/>
      <c r="P41" s="72"/>
      <c r="Q41" s="33"/>
      <c r="R41" s="33"/>
      <c r="S41" s="33"/>
      <c r="T41" s="33"/>
      <c r="U41" s="33"/>
    </row>
    <row r="42">
      <c r="A42" s="33"/>
      <c r="B42" s="72"/>
      <c r="C42" s="33"/>
      <c r="D42" s="33"/>
      <c r="E42" s="33"/>
      <c r="F42" s="33"/>
      <c r="G42" s="33"/>
      <c r="H42" s="74"/>
      <c r="I42" s="74"/>
      <c r="J42" s="75" t="str">
        <f>IF(H42&gt;0,I42/H42,"")</f>
      </c>
      <c r="K42" s="33"/>
      <c r="L42" s="33"/>
      <c r="M42" s="33"/>
      <c r="N42" s="33"/>
      <c r="O42" s="33"/>
      <c r="P42" s="72"/>
      <c r="Q42" s="33"/>
      <c r="R42" s="33"/>
      <c r="S42" s="33"/>
      <c r="T42" s="33"/>
      <c r="U42" s="33"/>
    </row>
    <row r="43">
      <c r="A43" s="33"/>
      <c r="B43" s="72"/>
      <c r="C43" s="33"/>
      <c r="D43" s="33"/>
      <c r="E43" s="33"/>
      <c r="F43" s="33"/>
      <c r="G43" s="33"/>
      <c r="H43" s="74"/>
      <c r="I43" s="74"/>
      <c r="J43" s="75" t="str">
        <f>IF(H43&gt;0,I43/H43,"")</f>
      </c>
      <c r="K43" s="33"/>
      <c r="L43" s="33"/>
      <c r="M43" s="33"/>
      <c r="N43" s="33"/>
      <c r="O43" s="33"/>
      <c r="P43" s="72"/>
      <c r="Q43" s="33"/>
      <c r="R43" s="33"/>
      <c r="S43" s="33"/>
      <c r="T43" s="33"/>
      <c r="U43" s="33"/>
    </row>
    <row r="44">
      <c r="A44" s="33"/>
      <c r="B44" s="72"/>
      <c r="C44" s="33"/>
      <c r="D44" s="33"/>
      <c r="E44" s="33"/>
      <c r="F44" s="33"/>
      <c r="G44" s="33"/>
      <c r="H44" s="74"/>
      <c r="I44" s="74"/>
      <c r="J44" s="75" t="str">
        <f>IF(H44&gt;0,I44/H44,"")</f>
      </c>
      <c r="K44" s="33"/>
      <c r="L44" s="33"/>
      <c r="M44" s="33"/>
      <c r="N44" s="33"/>
      <c r="O44" s="33"/>
      <c r="P44" s="72"/>
      <c r="Q44" s="33"/>
      <c r="R44" s="33"/>
      <c r="S44" s="33"/>
      <c r="T44" s="33"/>
      <c r="U44" s="33"/>
    </row>
    <row r="45">
      <c r="A45" s="33"/>
      <c r="B45" s="72"/>
      <c r="C45" s="33"/>
      <c r="D45" s="33"/>
      <c r="E45" s="33"/>
      <c r="F45" s="33"/>
      <c r="G45" s="33"/>
      <c r="H45" s="74"/>
      <c r="I45" s="74"/>
      <c r="J45" s="75" t="str">
        <f>IF(H45&gt;0,I45/H45,"")</f>
      </c>
      <c r="K45" s="33"/>
      <c r="L45" s="33"/>
      <c r="M45" s="33"/>
      <c r="N45" s="33"/>
      <c r="O45" s="33"/>
      <c r="P45" s="72"/>
      <c r="Q45" s="33"/>
      <c r="R45" s="33"/>
      <c r="S45" s="33"/>
      <c r="T45" s="33"/>
      <c r="U45" s="33"/>
    </row>
    <row r="46">
      <c r="A46" s="33"/>
      <c r="B46" s="72"/>
      <c r="C46" s="33"/>
      <c r="D46" s="33"/>
      <c r="E46" s="33"/>
      <c r="F46" s="33"/>
      <c r="G46" s="33"/>
      <c r="H46" s="74"/>
      <c r="I46" s="74"/>
      <c r="J46" s="75" t="str">
        <f>IF(H46&gt;0,I46/H46,"")</f>
      </c>
      <c r="K46" s="33"/>
      <c r="L46" s="33"/>
      <c r="M46" s="33"/>
      <c r="N46" s="33"/>
      <c r="O46" s="33"/>
      <c r="P46" s="72"/>
      <c r="Q46" s="33"/>
      <c r="R46" s="33"/>
      <c r="S46" s="33"/>
      <c r="T46" s="33"/>
      <c r="U46" s="33"/>
    </row>
    <row r="47">
      <c r="A47" s="33"/>
      <c r="B47" s="72"/>
      <c r="C47" s="33"/>
      <c r="D47" s="33"/>
      <c r="E47" s="33"/>
      <c r="F47" s="33"/>
      <c r="G47" s="33"/>
      <c r="H47" s="74"/>
      <c r="I47" s="74"/>
      <c r="J47" s="75" t="str">
        <f>IF(H47&gt;0,I47/H47,"")</f>
      </c>
      <c r="K47" s="33"/>
      <c r="L47" s="33"/>
      <c r="M47" s="33"/>
      <c r="N47" s="33"/>
      <c r="O47" s="33"/>
      <c r="P47" s="72"/>
      <c r="Q47" s="33"/>
      <c r="R47" s="33"/>
      <c r="S47" s="33"/>
      <c r="T47" s="33"/>
      <c r="U47" s="33"/>
    </row>
    <row r="48">
      <c r="A48" s="33"/>
      <c r="B48" s="72"/>
      <c r="C48" s="33"/>
      <c r="D48" s="33"/>
      <c r="E48" s="33"/>
      <c r="F48" s="33"/>
      <c r="G48" s="33"/>
      <c r="H48" s="74"/>
      <c r="I48" s="74"/>
      <c r="J48" s="75" t="str">
        <f>IF(H48&gt;0,I48/H48,"")</f>
      </c>
      <c r="K48" s="33"/>
      <c r="L48" s="33"/>
      <c r="M48" s="33"/>
      <c r="N48" s="33"/>
      <c r="O48" s="33"/>
      <c r="P48" s="72"/>
      <c r="Q48" s="33"/>
      <c r="R48" s="33"/>
      <c r="S48" s="33"/>
      <c r="T48" s="33"/>
      <c r="U48" s="33"/>
    </row>
    <row r="49">
      <c r="A49" s="33"/>
      <c r="B49" s="72"/>
      <c r="C49" s="33"/>
      <c r="D49" s="33"/>
      <c r="E49" s="33"/>
      <c r="F49" s="33"/>
      <c r="G49" s="33"/>
      <c r="H49" s="74"/>
      <c r="I49" s="74"/>
      <c r="J49" s="75" t="str">
        <f>IF(H49&gt;0,I49/H49,"")</f>
      </c>
      <c r="K49" s="33"/>
      <c r="L49" s="33"/>
      <c r="M49" s="33"/>
      <c r="N49" s="33"/>
      <c r="O49" s="33"/>
      <c r="P49" s="72"/>
      <c r="Q49" s="33"/>
      <c r="R49" s="33"/>
      <c r="S49" s="33"/>
      <c r="T49" s="33"/>
      <c r="U49" s="33"/>
    </row>
    <row r="50">
      <c r="A50" s="33"/>
      <c r="B50" s="72"/>
      <c r="C50" s="33"/>
      <c r="D50" s="33"/>
      <c r="E50" s="33"/>
      <c r="F50" s="33"/>
      <c r="G50" s="33"/>
      <c r="H50" s="74"/>
      <c r="I50" s="74"/>
      <c r="J50" s="75" t="str">
        <f>IF(H50&gt;0,I50/H50,"")</f>
      </c>
      <c r="K50" s="33"/>
      <c r="L50" s="33"/>
      <c r="M50" s="33"/>
      <c r="N50" s="33"/>
      <c r="O50" s="33"/>
      <c r="P50" s="72"/>
      <c r="Q50" s="33"/>
      <c r="R50" s="33"/>
      <c r="S50" s="33"/>
      <c r="T50" s="33"/>
      <c r="U50" s="33"/>
    </row>
    <row r="51">
      <c r="A51" s="33"/>
      <c r="B51" s="72"/>
      <c r="C51" s="33"/>
      <c r="D51" s="33"/>
      <c r="E51" s="33"/>
      <c r="F51" s="33"/>
      <c r="G51" s="33"/>
      <c r="H51" s="74"/>
      <c r="I51" s="74"/>
      <c r="J51" s="75" t="str">
        <f>IF(H51&gt;0,I51/H51,"")</f>
      </c>
      <c r="K51" s="33"/>
      <c r="L51" s="33"/>
      <c r="M51" s="33"/>
      <c r="N51" s="33"/>
      <c r="O51" s="33"/>
      <c r="P51" s="72"/>
      <c r="Q51" s="33"/>
      <c r="R51" s="33"/>
      <c r="S51" s="33"/>
      <c r="T51" s="33"/>
      <c r="U51" s="33"/>
    </row>
    <row r="52">
      <c r="A52" s="33"/>
      <c r="B52" s="72"/>
      <c r="C52" s="33"/>
      <c r="D52" s="33"/>
      <c r="E52" s="33"/>
      <c r="F52" s="33"/>
      <c r="G52" s="33"/>
      <c r="H52" s="74"/>
      <c r="I52" s="74"/>
      <c r="J52" s="75" t="str">
        <f>IF(H52&gt;0,I52/H52,"")</f>
      </c>
      <c r="K52" s="33"/>
      <c r="L52" s="33"/>
      <c r="M52" s="33"/>
      <c r="N52" s="33"/>
      <c r="O52" s="33"/>
      <c r="P52" s="72"/>
      <c r="Q52" s="33"/>
      <c r="R52" s="33"/>
      <c r="S52" s="33"/>
      <c r="T52" s="33"/>
      <c r="U52" s="33"/>
    </row>
    <row r="53">
      <c r="A53" s="33"/>
      <c r="B53" s="72"/>
      <c r="C53" s="33"/>
      <c r="D53" s="33"/>
      <c r="E53" s="33"/>
      <c r="F53" s="33"/>
      <c r="G53" s="33"/>
      <c r="H53" s="74"/>
      <c r="I53" s="74"/>
      <c r="J53" s="75" t="str">
        <f>IF(H53&gt;0,I53/H53,"")</f>
      </c>
      <c r="K53" s="33"/>
      <c r="L53" s="33"/>
      <c r="M53" s="33"/>
      <c r="N53" s="33"/>
      <c r="O53" s="33"/>
      <c r="P53" s="72"/>
      <c r="Q53" s="33"/>
      <c r="R53" s="33"/>
      <c r="S53" s="33"/>
      <c r="T53" s="33"/>
      <c r="U53" s="33"/>
    </row>
    <row r="54">
      <c r="A54" s="33"/>
      <c r="B54" s="72"/>
      <c r="C54" s="33"/>
      <c r="D54" s="33"/>
      <c r="E54" s="33"/>
      <c r="F54" s="33"/>
      <c r="G54" s="33"/>
      <c r="H54" s="74"/>
      <c r="I54" s="74"/>
      <c r="J54" s="75" t="str">
        <f>IF(H54&gt;0,I54/H54,"")</f>
      </c>
      <c r="K54" s="33"/>
      <c r="L54" s="33"/>
      <c r="M54" s="33"/>
      <c r="N54" s="33"/>
      <c r="O54" s="33"/>
      <c r="P54" s="72"/>
      <c r="Q54" s="33"/>
      <c r="R54" s="33"/>
      <c r="S54" s="33"/>
      <c r="T54" s="33"/>
      <c r="U54" s="33"/>
    </row>
    <row r="55">
      <c r="A55" s="33"/>
      <c r="B55" s="72"/>
      <c r="C55" s="33"/>
      <c r="D55" s="33"/>
      <c r="E55" s="33"/>
      <c r="F55" s="33"/>
      <c r="G55" s="33"/>
      <c r="H55" s="74"/>
      <c r="I55" s="74"/>
      <c r="J55" s="75" t="str">
        <f>IF(H55&gt;0,I55/H55,"")</f>
      </c>
      <c r="K55" s="33"/>
      <c r="L55" s="33"/>
      <c r="M55" s="33"/>
      <c r="N55" s="33"/>
      <c r="O55" s="33"/>
      <c r="P55" s="72"/>
      <c r="Q55" s="33"/>
      <c r="R55" s="33"/>
      <c r="S55" s="33"/>
      <c r="T55" s="33"/>
      <c r="U55" s="33"/>
    </row>
    <row r="56">
      <c r="A56" s="33"/>
      <c r="B56" s="72"/>
      <c r="C56" s="33"/>
      <c r="D56" s="33"/>
      <c r="E56" s="33"/>
      <c r="F56" s="33"/>
      <c r="G56" s="33"/>
      <c r="H56" s="74"/>
      <c r="I56" s="74"/>
      <c r="J56" s="75" t="str">
        <f>IF(H56&gt;0,I56/H56,"")</f>
      </c>
      <c r="K56" s="33"/>
      <c r="L56" s="33"/>
      <c r="M56" s="33"/>
      <c r="N56" s="33"/>
      <c r="O56" s="33"/>
      <c r="P56" s="72"/>
      <c r="Q56" s="33"/>
      <c r="R56" s="33"/>
      <c r="S56" s="33"/>
      <c r="T56" s="33"/>
      <c r="U56" s="33"/>
    </row>
    <row r="57">
      <c r="A57" s="33"/>
      <c r="B57" s="72"/>
      <c r="C57" s="33"/>
      <c r="D57" s="33"/>
      <c r="E57" s="33"/>
      <c r="F57" s="33"/>
      <c r="G57" s="33"/>
      <c r="H57" s="74"/>
      <c r="I57" s="74"/>
      <c r="J57" s="75" t="str">
        <f>IF(H57&gt;0,I57/H57,"")</f>
      </c>
      <c r="K57" s="33"/>
      <c r="L57" s="33"/>
      <c r="M57" s="33"/>
      <c r="N57" s="33"/>
      <c r="O57" s="33"/>
      <c r="P57" s="72"/>
      <c r="Q57" s="33"/>
      <c r="R57" s="33"/>
      <c r="S57" s="33"/>
      <c r="T57" s="33"/>
      <c r="U57" s="33"/>
    </row>
    <row r="58">
      <c r="A58" s="33"/>
      <c r="B58" s="72"/>
      <c r="C58" s="33"/>
      <c r="D58" s="33"/>
      <c r="E58" s="33"/>
      <c r="F58" s="33"/>
      <c r="G58" s="33"/>
      <c r="H58" s="74"/>
      <c r="I58" s="74"/>
      <c r="J58" s="75" t="str">
        <f>IF(H58&gt;0,I58/H58,"")</f>
      </c>
      <c r="K58" s="33"/>
      <c r="L58" s="33"/>
      <c r="M58" s="33"/>
      <c r="N58" s="33"/>
      <c r="O58" s="33"/>
      <c r="P58" s="72"/>
      <c r="Q58" s="33"/>
      <c r="R58" s="33"/>
      <c r="S58" s="33"/>
      <c r="T58" s="33"/>
      <c r="U58" s="33"/>
    </row>
    <row r="59">
      <c r="A59" s="33"/>
      <c r="B59" s="72"/>
      <c r="C59" s="33"/>
      <c r="D59" s="33"/>
      <c r="E59" s="33"/>
      <c r="F59" s="33"/>
      <c r="G59" s="33"/>
      <c r="H59" s="74"/>
      <c r="I59" s="74"/>
      <c r="J59" s="75" t="str">
        <f>IF(H59&gt;0,I59/H59,"")</f>
      </c>
      <c r="K59" s="33"/>
      <c r="L59" s="33"/>
      <c r="M59" s="33"/>
      <c r="N59" s="33"/>
      <c r="O59" s="33"/>
      <c r="P59" s="72"/>
      <c r="Q59" s="33"/>
      <c r="R59" s="33"/>
      <c r="S59" s="33"/>
      <c r="T59" s="33"/>
      <c r="U59" s="33"/>
    </row>
    <row r="60">
      <c r="A60" s="33"/>
      <c r="B60" s="72"/>
      <c r="C60" s="33"/>
      <c r="D60" s="33"/>
      <c r="E60" s="33"/>
      <c r="F60" s="33"/>
      <c r="G60" s="33"/>
      <c r="H60" s="74"/>
      <c r="I60" s="74"/>
      <c r="J60" s="75" t="str">
        <f>IF(H60&gt;0,I60/H60,"")</f>
      </c>
      <c r="K60" s="33"/>
      <c r="L60" s="33"/>
      <c r="M60" s="33"/>
      <c r="N60" s="33"/>
      <c r="O60" s="33"/>
      <c r="P60" s="72"/>
      <c r="Q60" s="33"/>
      <c r="R60" s="33"/>
      <c r="S60" s="33"/>
      <c r="T60" s="33"/>
      <c r="U60" s="33"/>
    </row>
    <row r="61">
      <c r="A61" s="33"/>
      <c r="B61" s="72"/>
      <c r="C61" s="33"/>
      <c r="D61" s="33"/>
      <c r="E61" s="33"/>
      <c r="F61" s="33"/>
      <c r="G61" s="33"/>
      <c r="H61" s="74"/>
      <c r="I61" s="74"/>
      <c r="J61" s="75" t="str">
        <f>IF(H61&gt;0,I61/H61,"")</f>
      </c>
      <c r="K61" s="33"/>
      <c r="L61" s="33"/>
      <c r="M61" s="33"/>
      <c r="N61" s="33"/>
      <c r="O61" s="33"/>
      <c r="P61" s="72"/>
      <c r="Q61" s="33"/>
      <c r="R61" s="33"/>
      <c r="S61" s="33"/>
      <c r="T61" s="33"/>
      <c r="U61" s="33"/>
    </row>
    <row r="62">
      <c r="A62" s="33"/>
      <c r="B62" s="72"/>
      <c r="C62" s="33"/>
      <c r="D62" s="33"/>
      <c r="E62" s="33"/>
      <c r="F62" s="33"/>
      <c r="G62" s="33"/>
      <c r="H62" s="74"/>
      <c r="I62" s="74"/>
      <c r="J62" s="75" t="str">
        <f>IF(H62&gt;0,I62/H62,"")</f>
      </c>
      <c r="K62" s="33"/>
      <c r="L62" s="33"/>
      <c r="M62" s="33"/>
      <c r="N62" s="33"/>
      <c r="O62" s="33"/>
      <c r="P62" s="72"/>
      <c r="Q62" s="33"/>
      <c r="R62" s="33"/>
      <c r="S62" s="33"/>
      <c r="T62" s="33"/>
      <c r="U62" s="33"/>
    </row>
    <row r="63">
      <c r="A63" s="33"/>
      <c r="B63" s="72"/>
      <c r="C63" s="33"/>
      <c r="D63" s="33"/>
      <c r="E63" s="33"/>
      <c r="F63" s="33"/>
      <c r="G63" s="33"/>
      <c r="H63" s="74"/>
      <c r="I63" s="74"/>
      <c r="J63" s="75" t="str">
        <f>IF(H63&gt;0,I63/H63,"")</f>
      </c>
      <c r="K63" s="33"/>
      <c r="L63" s="33"/>
      <c r="M63" s="33"/>
      <c r="N63" s="33"/>
      <c r="O63" s="33"/>
      <c r="P63" s="72"/>
      <c r="Q63" s="33"/>
      <c r="R63" s="33"/>
      <c r="S63" s="33"/>
      <c r="T63" s="33"/>
      <c r="U63" s="33"/>
    </row>
    <row r="64">
      <c r="A64" s="33"/>
      <c r="B64" s="72"/>
      <c r="C64" s="33"/>
      <c r="D64" s="33"/>
      <c r="E64" s="33"/>
      <c r="F64" s="33"/>
      <c r="G64" s="33"/>
      <c r="H64" s="74"/>
      <c r="I64" s="74"/>
      <c r="J64" s="75" t="str">
        <f>IF(H64&gt;0,I64/H64,"")</f>
      </c>
      <c r="K64" s="33"/>
      <c r="L64" s="33"/>
      <c r="M64" s="33"/>
      <c r="N64" s="33"/>
      <c r="O64" s="33"/>
      <c r="P64" s="72"/>
      <c r="Q64" s="33"/>
      <c r="R64" s="33"/>
      <c r="S64" s="33"/>
      <c r="T64" s="33"/>
      <c r="U64" s="33"/>
    </row>
    <row r="65">
      <c r="A65" s="33"/>
      <c r="B65" s="72"/>
      <c r="C65" s="33"/>
      <c r="D65" s="33"/>
      <c r="E65" s="33"/>
      <c r="F65" s="33"/>
      <c r="G65" s="33"/>
      <c r="H65" s="74"/>
      <c r="I65" s="74"/>
      <c r="J65" s="75" t="str">
        <f>IF(H65&gt;0,I65/H65,"")</f>
      </c>
      <c r="K65" s="33"/>
      <c r="L65" s="33"/>
      <c r="M65" s="33"/>
      <c r="N65" s="33"/>
      <c r="O65" s="33"/>
      <c r="P65" s="72"/>
      <c r="Q65" s="33"/>
      <c r="R65" s="33"/>
      <c r="S65" s="33"/>
      <c r="T65" s="33"/>
      <c r="U65" s="33"/>
    </row>
    <row r="66">
      <c r="A66" s="33"/>
      <c r="B66" s="72"/>
      <c r="C66" s="33"/>
      <c r="D66" s="33"/>
      <c r="E66" s="33"/>
      <c r="F66" s="33"/>
      <c r="G66" s="33"/>
      <c r="H66" s="74"/>
      <c r="I66" s="74"/>
      <c r="J66" s="75" t="str">
        <f>IF(H66&gt;0,I66/H66,"")</f>
      </c>
      <c r="K66" s="33"/>
      <c r="L66" s="33"/>
      <c r="M66" s="33"/>
      <c r="N66" s="33"/>
      <c r="O66" s="33"/>
      <c r="P66" s="72"/>
      <c r="Q66" s="33"/>
      <c r="R66" s="33"/>
      <c r="S66" s="33"/>
      <c r="T66" s="33"/>
      <c r="U66" s="33"/>
    </row>
    <row r="67">
      <c r="A67" s="33"/>
      <c r="B67" s="72"/>
      <c r="C67" s="33"/>
      <c r="D67" s="33"/>
      <c r="E67" s="33"/>
      <c r="F67" s="33"/>
      <c r="G67" s="33"/>
      <c r="H67" s="74"/>
      <c r="I67" s="74"/>
      <c r="J67" s="75" t="str">
        <f>IF(H67&gt;0,I67/H67,"")</f>
      </c>
      <c r="K67" s="33"/>
      <c r="L67" s="33"/>
      <c r="M67" s="33"/>
      <c r="N67" s="33"/>
      <c r="O67" s="33"/>
      <c r="P67" s="72"/>
      <c r="Q67" s="33"/>
      <c r="R67" s="33"/>
      <c r="S67" s="33"/>
      <c r="T67" s="33"/>
      <c r="U67" s="33"/>
    </row>
    <row r="68">
      <c r="A68" s="33"/>
      <c r="B68" s="72"/>
      <c r="C68" s="33"/>
      <c r="D68" s="33"/>
      <c r="E68" s="33"/>
      <c r="F68" s="33"/>
      <c r="G68" s="33"/>
      <c r="H68" s="74"/>
      <c r="I68" s="74"/>
      <c r="J68" s="75" t="str">
        <f>IF(H68&gt;0,I68/H68,"")</f>
      </c>
      <c r="K68" s="33"/>
      <c r="L68" s="33"/>
      <c r="M68" s="33"/>
      <c r="N68" s="33"/>
      <c r="O68" s="33"/>
      <c r="P68" s="72"/>
      <c r="Q68" s="33"/>
      <c r="R68" s="33"/>
      <c r="S68" s="33"/>
      <c r="T68" s="33"/>
      <c r="U68" s="33"/>
    </row>
    <row r="69">
      <c r="A69" s="33"/>
      <c r="B69" s="72"/>
      <c r="C69" s="33"/>
      <c r="D69" s="33"/>
      <c r="E69" s="33"/>
      <c r="F69" s="33"/>
      <c r="G69" s="33"/>
      <c r="H69" s="74"/>
      <c r="I69" s="74"/>
      <c r="J69" s="75" t="str">
        <f>IF(H69&gt;0,I69/H69,"")</f>
      </c>
      <c r="K69" s="33"/>
      <c r="L69" s="33"/>
      <c r="M69" s="33"/>
      <c r="N69" s="33"/>
      <c r="O69" s="33"/>
      <c r="P69" s="72"/>
      <c r="Q69" s="33"/>
      <c r="R69" s="33"/>
      <c r="S69" s="33"/>
      <c r="T69" s="33"/>
      <c r="U69" s="33"/>
    </row>
    <row r="70">
      <c r="A70" s="33"/>
      <c r="B70" s="72"/>
      <c r="C70" s="33"/>
      <c r="D70" s="33"/>
      <c r="E70" s="33"/>
      <c r="F70" s="33"/>
      <c r="G70" s="33"/>
      <c r="H70" s="74"/>
      <c r="I70" s="74"/>
      <c r="J70" s="75" t="str">
        <f>IF(H70&gt;0,I70/H70,"")</f>
      </c>
      <c r="K70" s="33"/>
      <c r="L70" s="33"/>
      <c r="M70" s="33"/>
      <c r="N70" s="33"/>
      <c r="O70" s="33"/>
      <c r="P70" s="72"/>
      <c r="Q70" s="33"/>
      <c r="R70" s="33"/>
      <c r="S70" s="33"/>
      <c r="T70" s="33"/>
      <c r="U70" s="33"/>
    </row>
    <row r="71">
      <c r="A71" s="33"/>
      <c r="B71" s="72"/>
      <c r="C71" s="33"/>
      <c r="D71" s="33"/>
      <c r="E71" s="33"/>
      <c r="F71" s="33"/>
      <c r="G71" s="33"/>
      <c r="H71" s="74"/>
      <c r="I71" s="74"/>
      <c r="J71" s="75" t="str">
        <f>IF(H71&gt;0,I71/H71,"")</f>
      </c>
      <c r="K71" s="33"/>
      <c r="L71" s="33"/>
      <c r="M71" s="33"/>
      <c r="N71" s="33"/>
      <c r="O71" s="33"/>
      <c r="P71" s="72"/>
      <c r="Q71" s="33"/>
      <c r="R71" s="33"/>
      <c r="S71" s="33"/>
      <c r="T71" s="33"/>
      <c r="U71" s="33"/>
    </row>
    <row r="72">
      <c r="A72" s="33"/>
      <c r="B72" s="72"/>
      <c r="C72" s="33"/>
      <c r="D72" s="33"/>
      <c r="E72" s="33"/>
      <c r="F72" s="33"/>
      <c r="G72" s="33"/>
      <c r="H72" s="74"/>
      <c r="I72" s="74"/>
      <c r="J72" s="75" t="str">
        <f>IF(H72&gt;0,I72/H72,"")</f>
      </c>
      <c r="K72" s="33"/>
      <c r="L72" s="33"/>
      <c r="M72" s="33"/>
      <c r="N72" s="33"/>
      <c r="O72" s="33"/>
      <c r="P72" s="72"/>
      <c r="Q72" s="33"/>
      <c r="R72" s="33"/>
      <c r="S72" s="33"/>
      <c r="T72" s="33"/>
      <c r="U72" s="33"/>
    </row>
    <row r="73">
      <c r="A73" s="33"/>
      <c r="B73" s="72"/>
      <c r="C73" s="33"/>
      <c r="D73" s="33"/>
      <c r="E73" s="33"/>
      <c r="F73" s="33"/>
      <c r="G73" s="33"/>
      <c r="H73" s="74"/>
      <c r="I73" s="74"/>
      <c r="J73" s="75" t="str">
        <f>IF(H73&gt;0,I73/H73,"")</f>
      </c>
      <c r="K73" s="33"/>
      <c r="L73" s="33"/>
      <c r="M73" s="33"/>
      <c r="N73" s="33"/>
      <c r="O73" s="33"/>
      <c r="P73" s="72"/>
      <c r="Q73" s="33"/>
      <c r="R73" s="33"/>
      <c r="S73" s="33"/>
      <c r="T73" s="33"/>
      <c r="U73" s="33"/>
    </row>
    <row r="74">
      <c r="A74" s="33"/>
      <c r="B74" s="72"/>
      <c r="C74" s="33"/>
      <c r="D74" s="33"/>
      <c r="E74" s="33"/>
      <c r="F74" s="33"/>
      <c r="G74" s="33"/>
      <c r="H74" s="74"/>
      <c r="I74" s="74"/>
      <c r="J74" s="75" t="str">
        <f>IF(H74&gt;0,I74/H74,"")</f>
      </c>
      <c r="K74" s="33"/>
      <c r="L74" s="33"/>
      <c r="M74" s="33"/>
      <c r="N74" s="33"/>
      <c r="O74" s="33"/>
      <c r="P74" s="72"/>
      <c r="Q74" s="33"/>
      <c r="R74" s="33"/>
      <c r="S74" s="33"/>
      <c r="T74" s="33"/>
      <c r="U74" s="33"/>
    </row>
    <row r="75">
      <c r="A75" s="33"/>
      <c r="B75" s="72"/>
      <c r="C75" s="33"/>
      <c r="D75" s="33"/>
      <c r="E75" s="33"/>
      <c r="F75" s="33"/>
      <c r="G75" s="33"/>
      <c r="H75" s="74"/>
      <c r="I75" s="74"/>
      <c r="J75" s="75" t="str">
        <f>IF(H75&gt;0,I75/H75,"")</f>
      </c>
      <c r="K75" s="33"/>
      <c r="L75" s="33"/>
      <c r="M75" s="33"/>
      <c r="N75" s="33"/>
      <c r="O75" s="33"/>
      <c r="P75" s="72"/>
      <c r="Q75" s="33"/>
      <c r="R75" s="33"/>
      <c r="S75" s="33"/>
      <c r="T75" s="33"/>
      <c r="U75" s="33"/>
    </row>
    <row r="76">
      <c r="A76" s="33"/>
      <c r="B76" s="72"/>
      <c r="C76" s="33"/>
      <c r="D76" s="33"/>
      <c r="E76" s="33"/>
      <c r="F76" s="33"/>
      <c r="G76" s="33"/>
      <c r="H76" s="74"/>
      <c r="I76" s="74"/>
      <c r="J76" s="75" t="str">
        <f>IF(H76&gt;0,I76/H76,"")</f>
      </c>
      <c r="K76" s="33"/>
      <c r="L76" s="33"/>
      <c r="M76" s="33"/>
      <c r="N76" s="33"/>
      <c r="O76" s="33"/>
      <c r="P76" s="72"/>
      <c r="Q76" s="33"/>
      <c r="R76" s="33"/>
      <c r="S76" s="33"/>
      <c r="T76" s="33"/>
      <c r="U76" s="33"/>
    </row>
    <row r="77">
      <c r="A77" s="33"/>
      <c r="B77" s="72"/>
      <c r="C77" s="33"/>
      <c r="D77" s="33"/>
      <c r="E77" s="33"/>
      <c r="F77" s="33"/>
      <c r="G77" s="33"/>
      <c r="H77" s="74"/>
      <c r="I77" s="74"/>
      <c r="J77" s="75" t="str">
        <f>IF(H77&gt;0,I77/H77,"")</f>
      </c>
      <c r="K77" s="33"/>
      <c r="L77" s="33"/>
      <c r="M77" s="33"/>
      <c r="N77" s="33"/>
      <c r="O77" s="33"/>
      <c r="P77" s="72"/>
      <c r="Q77" s="33"/>
      <c r="R77" s="33"/>
      <c r="S77" s="33"/>
      <c r="T77" s="33"/>
      <c r="U77" s="33"/>
    </row>
    <row r="78">
      <c r="A78" s="33"/>
      <c r="B78" s="72"/>
      <c r="C78" s="33"/>
      <c r="D78" s="33"/>
      <c r="E78" s="33"/>
      <c r="F78" s="33"/>
      <c r="G78" s="33"/>
      <c r="H78" s="74"/>
      <c r="I78" s="74"/>
      <c r="J78" s="75" t="str">
        <f>IF(H78&gt;0,I78/H78,"")</f>
      </c>
      <c r="K78" s="33"/>
      <c r="L78" s="33"/>
      <c r="M78" s="33"/>
      <c r="N78" s="33"/>
      <c r="O78" s="33"/>
      <c r="P78" s="72"/>
      <c r="Q78" s="33"/>
      <c r="R78" s="33"/>
      <c r="S78" s="33"/>
      <c r="T78" s="33"/>
      <c r="U78" s="33"/>
    </row>
    <row r="79">
      <c r="A79" s="33"/>
      <c r="B79" s="72"/>
      <c r="C79" s="33"/>
      <c r="D79" s="33"/>
      <c r="E79" s="33"/>
      <c r="F79" s="33"/>
      <c r="G79" s="33"/>
      <c r="H79" s="74"/>
      <c r="I79" s="74"/>
      <c r="J79" s="75" t="str">
        <f>IF(H79&gt;0,I79/H79,"")</f>
      </c>
      <c r="K79" s="33"/>
      <c r="L79" s="33"/>
      <c r="M79" s="33"/>
      <c r="N79" s="33"/>
      <c r="O79" s="33"/>
      <c r="P79" s="72"/>
      <c r="Q79" s="33"/>
      <c r="R79" s="33"/>
      <c r="S79" s="33"/>
      <c r="T79" s="33"/>
      <c r="U79" s="33"/>
    </row>
    <row r="80">
      <c r="A80" s="33"/>
      <c r="B80" s="72"/>
      <c r="C80" s="33"/>
      <c r="D80" s="33"/>
      <c r="E80" s="33"/>
      <c r="F80" s="33"/>
      <c r="G80" s="33"/>
      <c r="H80" s="74"/>
      <c r="I80" s="74"/>
      <c r="J80" s="75" t="str">
        <f>IF(H80&gt;0,I80/H80,"")</f>
      </c>
      <c r="K80" s="33"/>
      <c r="L80" s="33"/>
      <c r="M80" s="33"/>
      <c r="N80" s="33"/>
      <c r="O80" s="33"/>
      <c r="P80" s="72"/>
      <c r="Q80" s="33"/>
      <c r="R80" s="33"/>
      <c r="S80" s="33"/>
      <c r="T80" s="33"/>
      <c r="U80" s="33"/>
    </row>
    <row r="81">
      <c r="A81" s="33"/>
      <c r="B81" s="72"/>
      <c r="C81" s="33"/>
      <c r="D81" s="33"/>
      <c r="E81" s="33"/>
      <c r="F81" s="33"/>
      <c r="G81" s="33"/>
      <c r="H81" s="74"/>
      <c r="I81" s="74"/>
      <c r="J81" s="75" t="str">
        <f>IF(H81&gt;0,I81/H81,"")</f>
      </c>
      <c r="K81" s="33"/>
      <c r="L81" s="33"/>
      <c r="M81" s="33"/>
      <c r="N81" s="33"/>
      <c r="O81" s="33"/>
      <c r="P81" s="72"/>
      <c r="Q81" s="33"/>
      <c r="R81" s="33"/>
      <c r="S81" s="33"/>
      <c r="T81" s="33"/>
      <c r="U81" s="33"/>
    </row>
    <row r="82">
      <c r="A82" s="33"/>
      <c r="B82" s="72"/>
      <c r="C82" s="33"/>
      <c r="D82" s="33"/>
      <c r="E82" s="33"/>
      <c r="F82" s="33"/>
      <c r="G82" s="33"/>
      <c r="H82" s="74"/>
      <c r="I82" s="74"/>
      <c r="J82" s="75" t="str">
        <f>IF(H82&gt;0,I82/H82,"")</f>
      </c>
      <c r="K82" s="33"/>
      <c r="L82" s="33"/>
      <c r="M82" s="33"/>
      <c r="N82" s="33"/>
      <c r="O82" s="33"/>
      <c r="P82" s="72"/>
      <c r="Q82" s="33"/>
      <c r="R82" s="33"/>
      <c r="S82" s="33"/>
      <c r="T82" s="33"/>
      <c r="U82" s="33"/>
    </row>
    <row r="83">
      <c r="A83" s="33"/>
      <c r="B83" s="72"/>
      <c r="C83" s="33"/>
      <c r="D83" s="33"/>
      <c r="E83" s="33"/>
      <c r="F83" s="33"/>
      <c r="G83" s="33"/>
      <c r="H83" s="74"/>
      <c r="I83" s="74"/>
      <c r="J83" s="75" t="str">
        <f>IF(H83&gt;0,I83/H83,"")</f>
      </c>
      <c r="K83" s="33"/>
      <c r="L83" s="33"/>
      <c r="M83" s="33"/>
      <c r="N83" s="33"/>
      <c r="O83" s="33"/>
      <c r="P83" s="72"/>
      <c r="Q83" s="33"/>
      <c r="R83" s="33"/>
      <c r="S83" s="33"/>
      <c r="T83" s="33"/>
      <c r="U83" s="33"/>
    </row>
    <row r="84">
      <c r="A84" s="33"/>
      <c r="B84" s="72"/>
      <c r="C84" s="33"/>
      <c r="D84" s="33"/>
      <c r="E84" s="33"/>
      <c r="F84" s="33"/>
      <c r="G84" s="33"/>
      <c r="H84" s="74"/>
      <c r="I84" s="74"/>
      <c r="J84" s="75" t="str">
        <f>IF(H84&gt;0,I84/H84,"")</f>
      </c>
      <c r="K84" s="33"/>
      <c r="L84" s="33"/>
      <c r="M84" s="33"/>
      <c r="N84" s="33"/>
      <c r="O84" s="33"/>
      <c r="P84" s="72"/>
      <c r="Q84" s="33"/>
      <c r="R84" s="33"/>
      <c r="S84" s="33"/>
      <c r="T84" s="33"/>
      <c r="U84" s="33"/>
    </row>
    <row r="85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</row>
    <row r="86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</row>
    <row r="87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</row>
    <row r="88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</row>
    <row r="89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</row>
    <row r="90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</row>
  </sheetData>
  <mergeCells count="2">
    <mergeCell ref="A1:U1"/>
    <mergeCell ref="A2:U2"/>
  </mergeCells>
  <conditionalFormatting sqref="J5:J84">
    <cfRule type="colorScale" priority="1">
      <colorScale>
        <cfvo type="min"/>
        <cfvo type="percentile" val="50"/>
        <cfvo type="max"/>
        <color rgb="DCFCE7"/>
        <color rgb="FEF3C7"/>
        <color rgb="FECACA"/>
      </colorScale>
    </cfRule>
  </conditionalFormatting>
  <conditionalFormatting sqref="R5:R84">
    <cfRule type="expression" dxfId="11" priority="2">
      <formula>AND(R5&lt;&gt;"",R5&lt;&gt;"无")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9">
    <dataValidation allowBlank="false" sqref="C5:C84" type="list">
      <formula1>"Turno A,Turno B,Turno C,Turno de día,Turno de noche,Turno temporal"</formula1>
    </dataValidation>
    <dataValidation allowBlank="false" sqref="D5:D84" type="list">
      <formula1>"第1线,Línea 2,第3线,Línea de embalaje,Línea mixta / compartida,Línea Subcontratada"</formula1>
    </dataValidation>
    <dataValidation allowBlank="false" sqref="F5:F84" type="list">
      <formula1>"首件,巡检,末件,抽检,返工复检,Observación de Seguridad,客户投诉"</formula1>
    </dataValidation>
    <dataValidation allowBlank="false" sqref="K5:K84" type="list">
      <formula1>"外观,尺寸,功能,混料/错料,包装,标签,污染,其他"</formula1>
    </dataValidation>
    <dataValidation allowBlank="false" sqref="L5:L84" type="list">
      <formula1>"低,中,高,停线"</formula1>
    </dataValidation>
    <dataValidation allowBlank="false" sqref="M5:M84" type="list">
      <formula1>"是,否"</formula1>
    </dataValidation>
    <dataValidation allowBlank="false" sqref="Q5:Q84" type="list">
      <formula1>"正常,关注,异常,Revisión de Parada"</formula1>
    </dataValidation>
    <dataValidation allowBlank="false" sqref="R5:R84" type="list">
      <formula1>"无,险肇,轻伤,急救,环境泄漏,火灾/烟雾,设备安全,PPE违规,其他"</formula1>
    </dataValidation>
    <dataValidation allowBlank="false" sqref="S5:S84" type="list">
      <formula1>"低,中,高,Requiere Escalada"</formula1>
    </dataValidation>
  </dataValidations>
  <pageMargins left="0.7" right="0.7" top="0.75" bottom="0.75" header="0.3" footer="0.3"/>
  <tableParts count="1">
    <tablePart r:id="Ra04888962acd4a2c"/>
  </tableParts>
</worksheet>
</file>

<file path=xl/worksheets/sheet8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9"/>
    <col customWidth="true" max="6" min="2" width="11"/>
    <col customWidth="true" max="7" min="7" width="22"/>
    <col customWidth="true" max="8" min="8" width="18"/>
    <col customWidth="true" max="14" min="9" width="11"/>
    <col customWidth="true" max="16" min="15" width="30"/>
    <col customWidth="true" max="17" min="17" width="11"/>
    <col customWidth="true" max="18" min="18" width="16"/>
    <col customWidth="true" max="19" min="19" width="11"/>
    <col customWidth="true" max="20" min="20" width="26"/>
  </cols>
  <sheetData>
    <row r="1" ht="28" customHeight="true">
      <c r="A1" s="32" t="s">
        <v>191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</row>
    <row r="2" ht="24" customHeight="true">
      <c r="A2" s="25" t="s">
        <v>391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</row>
    <row r="4" ht="28" customHeight="true">
      <c r="A4" s="27" t="s">
        <v>392</v>
      </c>
      <c r="B4" s="27" t="s">
        <v>321</v>
      </c>
      <c r="C4" s="27" t="s">
        <v>243</v>
      </c>
      <c r="D4" s="27" t="s">
        <v>322</v>
      </c>
      <c r="E4" s="27" t="s">
        <v>192</v>
      </c>
      <c r="F4" s="27" t="s">
        <v>193</v>
      </c>
      <c r="G4" s="27" t="s">
        <v>194</v>
      </c>
      <c r="H4" s="27" t="s">
        <v>195</v>
      </c>
      <c r="I4" s="27" t="s">
        <v>196</v>
      </c>
      <c r="J4" s="27" t="s">
        <v>197</v>
      </c>
      <c r="K4" s="27" t="s">
        <v>198</v>
      </c>
      <c r="L4" s="27" t="s">
        <v>199</v>
      </c>
      <c r="M4" s="27" t="s">
        <v>200</v>
      </c>
      <c r="N4" s="27" t="s">
        <v>122</v>
      </c>
      <c r="O4" s="27" t="s">
        <v>393</v>
      </c>
      <c r="P4" s="27" t="s">
        <v>394</v>
      </c>
      <c r="Q4" s="27" t="s">
        <v>381</v>
      </c>
      <c r="R4" s="27" t="s">
        <v>395</v>
      </c>
      <c r="S4" s="27" t="s">
        <v>201</v>
      </c>
      <c r="T4" s="27" t="s">
        <v>247</v>
      </c>
    </row>
    <row r="5">
      <c r="A5" s="33" t="s">
        <v>2</v>
      </c>
      <c r="B5" s="72" t="n">
        <v>46130</v>
      </c>
      <c r="C5" s="33" t="s">
        <v>311</v>
      </c>
      <c r="D5" s="33" t="s">
        <v>261</v>
      </c>
      <c r="E5" s="33" t="s">
        <v>202</v>
      </c>
      <c r="F5" s="33" t="s">
        <v>16</v>
      </c>
      <c r="G5" s="33" t="s">
        <v>203</v>
      </c>
      <c r="H5" s="33" t="s">
        <v>17</v>
      </c>
      <c r="I5" s="92" t="n">
        <v>8</v>
      </c>
      <c r="J5" s="92" t="n">
        <v>2</v>
      </c>
      <c r="K5" s="92" t="n">
        <v>3</v>
      </c>
      <c r="L5" s="92" t="n">
        <f>IF(OR(I5="",J5="",K5=""),"",I5+J5-K5)</f>
        <v>7</v>
      </c>
      <c r="M5" s="33" t="s">
        <v>396</v>
      </c>
      <c r="N5" s="33" t="s">
        <v>87</v>
      </c>
      <c r="O5" s="33" t="s">
        <v>204</v>
      </c>
      <c r="P5" s="33" t="s">
        <v>205</v>
      </c>
      <c r="Q5" s="33" t="s">
        <v>80</v>
      </c>
      <c r="R5" s="76" t="n">
        <v>46130.666666666664</v>
      </c>
      <c r="S5" s="33" t="s">
        <v>33</v>
      </c>
      <c r="T5" s="33"/>
    </row>
    <row r="6">
      <c r="A6" s="33" t="s">
        <v>11</v>
      </c>
      <c r="B6" s="72" t="n">
        <v>46131</v>
      </c>
      <c r="C6" s="33" t="s">
        <v>254</v>
      </c>
      <c r="D6" s="33" t="s">
        <v>344</v>
      </c>
      <c r="E6" s="33" t="s">
        <v>206</v>
      </c>
      <c r="F6" s="33" t="s">
        <v>18</v>
      </c>
      <c r="G6" s="33" t="s">
        <v>397</v>
      </c>
      <c r="H6" s="33" t="s">
        <v>19</v>
      </c>
      <c r="I6" s="92" t="n">
        <v>1200</v>
      </c>
      <c r="J6" s="92" t="n">
        <v>0</v>
      </c>
      <c r="K6" s="92" t="n">
        <v>600</v>
      </c>
      <c r="L6" s="92" t="str">
        <f>IF(OR(I6="",J6="",K6=""),"",I6+J6-K6)</f>
      </c>
      <c r="M6" s="33" t="s">
        <v>398</v>
      </c>
      <c r="N6" s="33" t="s">
        <v>105</v>
      </c>
      <c r="O6" s="33" t="s">
        <v>399</v>
      </c>
      <c r="P6" s="33" t="s">
        <v>400</v>
      </c>
      <c r="Q6" s="33" t="s">
        <v>75</v>
      </c>
      <c r="R6" s="76" t="n">
        <v>46132.416666666664</v>
      </c>
      <c r="S6" s="33" t="s">
        <v>93</v>
      </c>
      <c r="T6" s="33" t="s">
        <v>401</v>
      </c>
    </row>
    <row r="7">
      <c r="A7" s="33" t="s">
        <v>13</v>
      </c>
      <c r="B7" s="72" t="n">
        <v>46132</v>
      </c>
      <c r="C7" s="33" t="s">
        <v>311</v>
      </c>
      <c r="D7" s="33" t="s">
        <v>69</v>
      </c>
      <c r="E7" s="33" t="s">
        <v>189</v>
      </c>
      <c r="F7" s="33" t="s">
        <v>20</v>
      </c>
      <c r="G7" s="33" t="s">
        <v>207</v>
      </c>
      <c r="H7" s="33" t="s">
        <v>21</v>
      </c>
      <c r="I7" s="92" t="n">
        <v>1200</v>
      </c>
      <c r="J7" s="92" t="n">
        <v>500</v>
      </c>
      <c r="K7" s="92" t="n">
        <v>500</v>
      </c>
      <c r="L7" s="92" t="n">
        <f>IF(OR(I7="",J7="",K7=""),"",I7+J7-K7)</f>
        <v>1200</v>
      </c>
      <c r="M7" s="33" t="s">
        <v>402</v>
      </c>
      <c r="N7" s="33" t="s">
        <v>87</v>
      </c>
      <c r="O7" s="33" t="s">
        <v>208</v>
      </c>
      <c r="P7" s="33" t="s">
        <v>403</v>
      </c>
      <c r="Q7" s="33" t="s">
        <v>80</v>
      </c>
      <c r="R7" s="76" t="n">
        <v>46132.666666666664</v>
      </c>
      <c r="S7" s="33" t="s">
        <v>33</v>
      </c>
      <c r="T7" s="33"/>
    </row>
    <row r="8">
      <c r="A8" s="33"/>
      <c r="B8" s="72"/>
      <c r="C8" s="33"/>
      <c r="D8" s="33"/>
      <c r="E8" s="33"/>
      <c r="F8" s="33"/>
      <c r="G8" s="33"/>
      <c r="H8" s="33"/>
      <c r="I8" s="92"/>
      <c r="J8" s="92"/>
      <c r="K8" s="92"/>
      <c r="L8" s="92" t="str">
        <f>IF(OR(I8="",J8="",K8=""),"",I8+J8-K8)</f>
      </c>
      <c r="M8" s="33"/>
      <c r="N8" s="33"/>
      <c r="O8" s="33"/>
      <c r="P8" s="33"/>
      <c r="Q8" s="33"/>
      <c r="R8" s="76"/>
      <c r="S8" s="33"/>
      <c r="T8" s="33"/>
    </row>
    <row r="9">
      <c r="A9" s="33"/>
      <c r="B9" s="72"/>
      <c r="C9" s="33"/>
      <c r="D9" s="33"/>
      <c r="E9" s="33"/>
      <c r="F9" s="33"/>
      <c r="G9" s="33"/>
      <c r="H9" s="33"/>
      <c r="I9" s="92"/>
      <c r="J9" s="92"/>
      <c r="K9" s="92"/>
      <c r="L9" s="92" t="str">
        <f>IF(OR(I9="",J9="",K9=""),"",I9+J9-K9)</f>
      </c>
      <c r="M9" s="33"/>
      <c r="N9" s="33"/>
      <c r="O9" s="33"/>
      <c r="P9" s="33"/>
      <c r="Q9" s="33"/>
      <c r="R9" s="76"/>
      <c r="S9" s="33"/>
      <c r="T9" s="33"/>
    </row>
    <row r="10">
      <c r="A10" s="33"/>
      <c r="B10" s="72"/>
      <c r="C10" s="33"/>
      <c r="D10" s="33"/>
      <c r="E10" s="33"/>
      <c r="F10" s="33"/>
      <c r="G10" s="33"/>
      <c r="H10" s="33"/>
      <c r="I10" s="92"/>
      <c r="J10" s="92"/>
      <c r="K10" s="92"/>
      <c r="L10" s="92" t="str">
        <f>IF(OR(I10="",J10="",K10=""),"",I10+J10-K10)</f>
      </c>
      <c r="M10" s="33"/>
      <c r="N10" s="33"/>
      <c r="O10" s="33"/>
      <c r="P10" s="33"/>
      <c r="Q10" s="33"/>
      <c r="R10" s="76"/>
      <c r="S10" s="33"/>
      <c r="T10" s="33"/>
    </row>
    <row r="11">
      <c r="A11" s="33"/>
      <c r="B11" s="72"/>
      <c r="C11" s="33"/>
      <c r="D11" s="33"/>
      <c r="E11" s="33"/>
      <c r="F11" s="33"/>
      <c r="G11" s="33"/>
      <c r="H11" s="33"/>
      <c r="I11" s="92"/>
      <c r="J11" s="92"/>
      <c r="K11" s="92"/>
      <c r="L11" s="92" t="str">
        <f>IF(OR(I11="",J11="",K11=""),"",I11+J11-K11)</f>
      </c>
      <c r="M11" s="33"/>
      <c r="N11" s="33"/>
      <c r="O11" s="33"/>
      <c r="P11" s="33"/>
      <c r="Q11" s="33"/>
      <c r="R11" s="76"/>
      <c r="S11" s="33"/>
      <c r="T11" s="33"/>
    </row>
    <row r="12">
      <c r="A12" s="33"/>
      <c r="B12" s="72"/>
      <c r="C12" s="33"/>
      <c r="D12" s="33"/>
      <c r="E12" s="33"/>
      <c r="F12" s="33"/>
      <c r="G12" s="33"/>
      <c r="H12" s="33"/>
      <c r="I12" s="92"/>
      <c r="J12" s="92"/>
      <c r="K12" s="92"/>
      <c r="L12" s="92" t="str">
        <f>IF(OR(I12="",J12="",K12=""),"",I12+J12-K12)</f>
      </c>
      <c r="M12" s="33"/>
      <c r="N12" s="33"/>
      <c r="O12" s="33"/>
      <c r="P12" s="33"/>
      <c r="Q12" s="33"/>
      <c r="R12" s="76"/>
      <c r="S12" s="33"/>
      <c r="T12" s="33"/>
    </row>
    <row r="13">
      <c r="A13" s="33"/>
      <c r="B13" s="72"/>
      <c r="C13" s="33"/>
      <c r="D13" s="33"/>
      <c r="E13" s="33"/>
      <c r="F13" s="33"/>
      <c r="G13" s="33"/>
      <c r="H13" s="33"/>
      <c r="I13" s="92"/>
      <c r="J13" s="92"/>
      <c r="K13" s="92"/>
      <c r="L13" s="92" t="str">
        <f>IF(OR(I13="",J13="",K13=""),"",I13+J13-K13)</f>
      </c>
      <c r="M13" s="33"/>
      <c r="N13" s="33"/>
      <c r="O13" s="33"/>
      <c r="P13" s="33"/>
      <c r="Q13" s="33"/>
      <c r="R13" s="76"/>
      <c r="S13" s="33"/>
      <c r="T13" s="33"/>
    </row>
    <row r="14">
      <c r="A14" s="33"/>
      <c r="B14" s="72"/>
      <c r="C14" s="33"/>
      <c r="D14" s="33"/>
      <c r="E14" s="33"/>
      <c r="F14" s="33"/>
      <c r="G14" s="33"/>
      <c r="H14" s="33"/>
      <c r="I14" s="92"/>
      <c r="J14" s="92"/>
      <c r="K14" s="92"/>
      <c r="L14" s="92" t="str">
        <f>IF(OR(I14="",J14="",K14=""),"",I14+J14-K14)</f>
      </c>
      <c r="M14" s="33"/>
      <c r="N14" s="33"/>
      <c r="O14" s="33"/>
      <c r="P14" s="33"/>
      <c r="Q14" s="33"/>
      <c r="R14" s="76"/>
      <c r="S14" s="33"/>
      <c r="T14" s="33"/>
    </row>
    <row r="15">
      <c r="A15" s="33"/>
      <c r="B15" s="72"/>
      <c r="C15" s="33"/>
      <c r="D15" s="33"/>
      <c r="E15" s="33"/>
      <c r="F15" s="33"/>
      <c r="G15" s="33"/>
      <c r="H15" s="33"/>
      <c r="I15" s="92"/>
      <c r="J15" s="92"/>
      <c r="K15" s="92"/>
      <c r="L15" s="92" t="str">
        <f>IF(OR(I15="",J15="",K15=""),"",I15+J15-K15)</f>
      </c>
      <c r="M15" s="33"/>
      <c r="N15" s="33"/>
      <c r="O15" s="33"/>
      <c r="P15" s="33"/>
      <c r="Q15" s="33"/>
      <c r="R15" s="76"/>
      <c r="S15" s="33"/>
      <c r="T15" s="33"/>
    </row>
    <row r="16">
      <c r="A16" s="33"/>
      <c r="B16" s="72"/>
      <c r="C16" s="33"/>
      <c r="D16" s="33"/>
      <c r="E16" s="33"/>
      <c r="F16" s="33"/>
      <c r="G16" s="33"/>
      <c r="H16" s="33"/>
      <c r="I16" s="92"/>
      <c r="J16" s="92"/>
      <c r="K16" s="92"/>
      <c r="L16" s="92" t="str">
        <f>IF(OR(I16="",J16="",K16=""),"",I16+J16-K16)</f>
      </c>
      <c r="M16" s="33"/>
      <c r="N16" s="33"/>
      <c r="O16" s="33"/>
      <c r="P16" s="33"/>
      <c r="Q16" s="33"/>
      <c r="R16" s="76"/>
      <c r="S16" s="33"/>
      <c r="T16" s="33"/>
    </row>
    <row r="17">
      <c r="A17" s="33"/>
      <c r="B17" s="72"/>
      <c r="C17" s="33"/>
      <c r="D17" s="33"/>
      <c r="E17" s="33"/>
      <c r="F17" s="33"/>
      <c r="G17" s="33"/>
      <c r="H17" s="33"/>
      <c r="I17" s="92"/>
      <c r="J17" s="92"/>
      <c r="K17" s="92"/>
      <c r="L17" s="92" t="str">
        <f>IF(OR(I17="",J17="",K17=""),"",I17+J17-K17)</f>
      </c>
      <c r="M17" s="33"/>
      <c r="N17" s="33"/>
      <c r="O17" s="33"/>
      <c r="P17" s="33"/>
      <c r="Q17" s="33"/>
      <c r="R17" s="76"/>
      <c r="S17" s="33"/>
      <c r="T17" s="33"/>
    </row>
    <row r="18">
      <c r="A18" s="33"/>
      <c r="B18" s="72"/>
      <c r="C18" s="33"/>
      <c r="D18" s="33"/>
      <c r="E18" s="33"/>
      <c r="F18" s="33"/>
      <c r="G18" s="33"/>
      <c r="H18" s="33"/>
      <c r="I18" s="92"/>
      <c r="J18" s="92"/>
      <c r="K18" s="92"/>
      <c r="L18" s="92" t="str">
        <f>IF(OR(I18="",J18="",K18=""),"",I18+J18-K18)</f>
      </c>
      <c r="M18" s="33"/>
      <c r="N18" s="33"/>
      <c r="O18" s="33"/>
      <c r="P18" s="33"/>
      <c r="Q18" s="33"/>
      <c r="R18" s="76"/>
      <c r="S18" s="33"/>
      <c r="T18" s="33"/>
    </row>
    <row r="19">
      <c r="A19" s="33"/>
      <c r="B19" s="72"/>
      <c r="C19" s="33"/>
      <c r="D19" s="33"/>
      <c r="E19" s="33"/>
      <c r="F19" s="33"/>
      <c r="G19" s="33"/>
      <c r="H19" s="33"/>
      <c r="I19" s="92"/>
      <c r="J19" s="92"/>
      <c r="K19" s="92"/>
      <c r="L19" s="92" t="str">
        <f>IF(OR(I19="",J19="",K19=""),"",I19+J19-K19)</f>
      </c>
      <c r="M19" s="33"/>
      <c r="N19" s="33"/>
      <c r="O19" s="33"/>
      <c r="P19" s="33"/>
      <c r="Q19" s="33"/>
      <c r="R19" s="76"/>
      <c r="S19" s="33"/>
      <c r="T19" s="33"/>
    </row>
    <row r="20">
      <c r="A20" s="33"/>
      <c r="B20" s="72"/>
      <c r="C20" s="33"/>
      <c r="D20" s="33"/>
      <c r="E20" s="33"/>
      <c r="F20" s="33"/>
      <c r="G20" s="33"/>
      <c r="H20" s="33"/>
      <c r="I20" s="92"/>
      <c r="J20" s="92"/>
      <c r="K20" s="92"/>
      <c r="L20" s="92" t="str">
        <f>IF(OR(I20="",J20="",K20=""),"",I20+J20-K20)</f>
      </c>
      <c r="M20" s="33"/>
      <c r="N20" s="33"/>
      <c r="O20" s="33"/>
      <c r="P20" s="33"/>
      <c r="Q20" s="33"/>
      <c r="R20" s="76"/>
      <c r="S20" s="33"/>
      <c r="T20" s="33"/>
    </row>
    <row r="21">
      <c r="A21" s="33"/>
      <c r="B21" s="72"/>
      <c r="C21" s="33"/>
      <c r="D21" s="33"/>
      <c r="E21" s="33"/>
      <c r="F21" s="33"/>
      <c r="G21" s="33"/>
      <c r="H21" s="33"/>
      <c r="I21" s="92"/>
      <c r="J21" s="92"/>
      <c r="K21" s="92"/>
      <c r="L21" s="92" t="str">
        <f>IF(OR(I21="",J21="",K21=""),"",I21+J21-K21)</f>
      </c>
      <c r="M21" s="33"/>
      <c r="N21" s="33"/>
      <c r="O21" s="33"/>
      <c r="P21" s="33"/>
      <c r="Q21" s="33"/>
      <c r="R21" s="76"/>
      <c r="S21" s="33"/>
      <c r="T21" s="33"/>
    </row>
    <row r="22">
      <c r="A22" s="33"/>
      <c r="B22" s="72"/>
      <c r="C22" s="33"/>
      <c r="D22" s="33"/>
      <c r="E22" s="33"/>
      <c r="F22" s="33"/>
      <c r="G22" s="33"/>
      <c r="H22" s="33"/>
      <c r="I22" s="92"/>
      <c r="J22" s="92"/>
      <c r="K22" s="92"/>
      <c r="L22" s="92" t="str">
        <f>IF(OR(I22="",J22="",K22=""),"",I22+J22-K22)</f>
      </c>
      <c r="M22" s="33"/>
      <c r="N22" s="33"/>
      <c r="O22" s="33"/>
      <c r="P22" s="33"/>
      <c r="Q22" s="33"/>
      <c r="R22" s="76"/>
      <c r="S22" s="33"/>
      <c r="T22" s="33"/>
    </row>
    <row r="23">
      <c r="A23" s="33"/>
      <c r="B23" s="72"/>
      <c r="C23" s="33"/>
      <c r="D23" s="33"/>
      <c r="E23" s="33"/>
      <c r="F23" s="33"/>
      <c r="G23" s="33"/>
      <c r="H23" s="33"/>
      <c r="I23" s="92"/>
      <c r="J23" s="92"/>
      <c r="K23" s="92"/>
      <c r="L23" s="92" t="str">
        <f>IF(OR(I23="",J23="",K23=""),"",I23+J23-K23)</f>
      </c>
      <c r="M23" s="33"/>
      <c r="N23" s="33"/>
      <c r="O23" s="33"/>
      <c r="P23" s="33"/>
      <c r="Q23" s="33"/>
      <c r="R23" s="76"/>
      <c r="S23" s="33"/>
      <c r="T23" s="33"/>
    </row>
    <row r="24">
      <c r="A24" s="33"/>
      <c r="B24" s="72"/>
      <c r="C24" s="33"/>
      <c r="D24" s="33"/>
      <c r="E24" s="33"/>
      <c r="F24" s="33"/>
      <c r="G24" s="33"/>
      <c r="H24" s="33"/>
      <c r="I24" s="92"/>
      <c r="J24" s="92"/>
      <c r="K24" s="92"/>
      <c r="L24" s="92" t="str">
        <f>IF(OR(I24="",J24="",K24=""),"",I24+J24-K24)</f>
      </c>
      <c r="M24" s="33"/>
      <c r="N24" s="33"/>
      <c r="O24" s="33"/>
      <c r="P24" s="33"/>
      <c r="Q24" s="33"/>
      <c r="R24" s="76"/>
      <c r="S24" s="33"/>
      <c r="T24" s="33"/>
    </row>
    <row r="25">
      <c r="A25" s="33"/>
      <c r="B25" s="72"/>
      <c r="C25" s="33"/>
      <c r="D25" s="33"/>
      <c r="E25" s="33"/>
      <c r="F25" s="33"/>
      <c r="G25" s="33"/>
      <c r="H25" s="33"/>
      <c r="I25" s="92"/>
      <c r="J25" s="92"/>
      <c r="K25" s="92"/>
      <c r="L25" s="92" t="str">
        <f>IF(OR(I25="",J25="",K25=""),"",I25+J25-K25)</f>
      </c>
      <c r="M25" s="33"/>
      <c r="N25" s="33"/>
      <c r="O25" s="33"/>
      <c r="P25" s="33"/>
      <c r="Q25" s="33"/>
      <c r="R25" s="76"/>
      <c r="S25" s="33"/>
      <c r="T25" s="33"/>
    </row>
    <row r="26">
      <c r="A26" s="33"/>
      <c r="B26" s="72"/>
      <c r="C26" s="33"/>
      <c r="D26" s="33"/>
      <c r="E26" s="33"/>
      <c r="F26" s="33"/>
      <c r="G26" s="33"/>
      <c r="H26" s="33"/>
      <c r="I26" s="92"/>
      <c r="J26" s="92"/>
      <c r="K26" s="92"/>
      <c r="L26" s="92" t="str">
        <f>IF(OR(I26="",J26="",K26=""),"",I26+J26-K26)</f>
      </c>
      <c r="M26" s="33"/>
      <c r="N26" s="33"/>
      <c r="O26" s="33"/>
      <c r="P26" s="33"/>
      <c r="Q26" s="33"/>
      <c r="R26" s="76"/>
      <c r="S26" s="33"/>
      <c r="T26" s="33"/>
    </row>
    <row r="27">
      <c r="A27" s="33"/>
      <c r="B27" s="72"/>
      <c r="C27" s="33"/>
      <c r="D27" s="33"/>
      <c r="E27" s="33"/>
      <c r="F27" s="33"/>
      <c r="G27" s="33"/>
      <c r="H27" s="33"/>
      <c r="I27" s="92"/>
      <c r="J27" s="92"/>
      <c r="K27" s="92"/>
      <c r="L27" s="92" t="str">
        <f>IF(OR(I27="",J27="",K27=""),"",I27+J27-K27)</f>
      </c>
      <c r="M27" s="33"/>
      <c r="N27" s="33"/>
      <c r="O27" s="33"/>
      <c r="P27" s="33"/>
      <c r="Q27" s="33"/>
      <c r="R27" s="76"/>
      <c r="S27" s="33"/>
      <c r="T27" s="33"/>
    </row>
    <row r="28">
      <c r="A28" s="33"/>
      <c r="B28" s="72"/>
      <c r="C28" s="33"/>
      <c r="D28" s="33"/>
      <c r="E28" s="33"/>
      <c r="F28" s="33"/>
      <c r="G28" s="33"/>
      <c r="H28" s="33"/>
      <c r="I28" s="92"/>
      <c r="J28" s="92"/>
      <c r="K28" s="92"/>
      <c r="L28" s="92" t="str">
        <f>IF(OR(I28="",J28="",K28=""),"",I28+J28-K28)</f>
      </c>
      <c r="M28" s="33"/>
      <c r="N28" s="33"/>
      <c r="O28" s="33"/>
      <c r="P28" s="33"/>
      <c r="Q28" s="33"/>
      <c r="R28" s="76"/>
      <c r="S28" s="33"/>
      <c r="T28" s="33"/>
    </row>
    <row r="29">
      <c r="A29" s="33"/>
      <c r="B29" s="72"/>
      <c r="C29" s="33"/>
      <c r="D29" s="33"/>
      <c r="E29" s="33"/>
      <c r="F29" s="33"/>
      <c r="G29" s="33"/>
      <c r="H29" s="33"/>
      <c r="I29" s="92"/>
      <c r="J29" s="92"/>
      <c r="K29" s="92"/>
      <c r="L29" s="92" t="str">
        <f>IF(OR(I29="",J29="",K29=""),"",I29+J29-K29)</f>
      </c>
      <c r="M29" s="33"/>
      <c r="N29" s="33"/>
      <c r="O29" s="33"/>
      <c r="P29" s="33"/>
      <c r="Q29" s="33"/>
      <c r="R29" s="76"/>
      <c r="S29" s="33"/>
      <c r="T29" s="33"/>
    </row>
    <row r="30">
      <c r="A30" s="33"/>
      <c r="B30" s="72"/>
      <c r="C30" s="33"/>
      <c r="D30" s="33"/>
      <c r="E30" s="33"/>
      <c r="F30" s="33"/>
      <c r="G30" s="33"/>
      <c r="H30" s="33"/>
      <c r="I30" s="92"/>
      <c r="J30" s="92"/>
      <c r="K30" s="92"/>
      <c r="L30" s="92" t="str">
        <f>IF(OR(I30="",J30="",K30=""),"",I30+J30-K30)</f>
      </c>
      <c r="M30" s="33"/>
      <c r="N30" s="33"/>
      <c r="O30" s="33"/>
      <c r="P30" s="33"/>
      <c r="Q30" s="33"/>
      <c r="R30" s="76"/>
      <c r="S30" s="33"/>
      <c r="T30" s="33"/>
    </row>
    <row r="31">
      <c r="A31" s="33"/>
      <c r="B31" s="72"/>
      <c r="C31" s="33"/>
      <c r="D31" s="33"/>
      <c r="E31" s="33"/>
      <c r="F31" s="33"/>
      <c r="G31" s="33"/>
      <c r="H31" s="33"/>
      <c r="I31" s="92"/>
      <c r="J31" s="92"/>
      <c r="K31" s="92"/>
      <c r="L31" s="92" t="str">
        <f>IF(OR(I31="",J31="",K31=""),"",I31+J31-K31)</f>
      </c>
      <c r="M31" s="33"/>
      <c r="N31" s="33"/>
      <c r="O31" s="33"/>
      <c r="P31" s="33"/>
      <c r="Q31" s="33"/>
      <c r="R31" s="76"/>
      <c r="S31" s="33"/>
      <c r="T31" s="33"/>
    </row>
    <row r="32">
      <c r="A32" s="33"/>
      <c r="B32" s="72"/>
      <c r="C32" s="33"/>
      <c r="D32" s="33"/>
      <c r="E32" s="33"/>
      <c r="F32" s="33"/>
      <c r="G32" s="33"/>
      <c r="H32" s="33"/>
      <c r="I32" s="92"/>
      <c r="J32" s="92"/>
      <c r="K32" s="92"/>
      <c r="L32" s="92" t="str">
        <f>IF(OR(I32="",J32="",K32=""),"",I32+J32-K32)</f>
      </c>
      <c r="M32" s="33"/>
      <c r="N32" s="33"/>
      <c r="O32" s="33"/>
      <c r="P32" s="33"/>
      <c r="Q32" s="33"/>
      <c r="R32" s="76"/>
      <c r="S32" s="33"/>
      <c r="T32" s="33"/>
    </row>
    <row r="33">
      <c r="A33" s="33"/>
      <c r="B33" s="72"/>
      <c r="C33" s="33"/>
      <c r="D33" s="33"/>
      <c r="E33" s="33"/>
      <c r="F33" s="33"/>
      <c r="G33" s="33"/>
      <c r="H33" s="33"/>
      <c r="I33" s="92"/>
      <c r="J33" s="92"/>
      <c r="K33" s="92"/>
      <c r="L33" s="92" t="str">
        <f>IF(OR(I33="",J33="",K33=""),"",I33+J33-K33)</f>
      </c>
      <c r="M33" s="33"/>
      <c r="N33" s="33"/>
      <c r="O33" s="33"/>
      <c r="P33" s="33"/>
      <c r="Q33" s="33"/>
      <c r="R33" s="76"/>
      <c r="S33" s="33"/>
      <c r="T33" s="33"/>
    </row>
    <row r="34">
      <c r="A34" s="33"/>
      <c r="B34" s="72"/>
      <c r="C34" s="33"/>
      <c r="D34" s="33"/>
      <c r="E34" s="33"/>
      <c r="F34" s="33"/>
      <c r="G34" s="33"/>
      <c r="H34" s="33"/>
      <c r="I34" s="92"/>
      <c r="J34" s="92"/>
      <c r="K34" s="92"/>
      <c r="L34" s="92" t="str">
        <f>IF(OR(I34="",J34="",K34=""),"",I34+J34-K34)</f>
      </c>
      <c r="M34" s="33"/>
      <c r="N34" s="33"/>
      <c r="O34" s="33"/>
      <c r="P34" s="33"/>
      <c r="Q34" s="33"/>
      <c r="R34" s="76"/>
      <c r="S34" s="33"/>
      <c r="T34" s="33"/>
    </row>
    <row r="35">
      <c r="A35" s="33"/>
      <c r="B35" s="72"/>
      <c r="C35" s="33"/>
      <c r="D35" s="33"/>
      <c r="E35" s="33"/>
      <c r="F35" s="33"/>
      <c r="G35" s="33"/>
      <c r="H35" s="33"/>
      <c r="I35" s="92"/>
      <c r="J35" s="92"/>
      <c r="K35" s="92"/>
      <c r="L35" s="92" t="str">
        <f>IF(OR(I35="",J35="",K35=""),"",I35+J35-K35)</f>
      </c>
      <c r="M35" s="33"/>
      <c r="N35" s="33"/>
      <c r="O35" s="33"/>
      <c r="P35" s="33"/>
      <c r="Q35" s="33"/>
      <c r="R35" s="76"/>
      <c r="S35" s="33"/>
      <c r="T35" s="33"/>
    </row>
    <row r="36">
      <c r="A36" s="33"/>
      <c r="B36" s="72"/>
      <c r="C36" s="33"/>
      <c r="D36" s="33"/>
      <c r="E36" s="33"/>
      <c r="F36" s="33"/>
      <c r="G36" s="33"/>
      <c r="H36" s="33"/>
      <c r="I36" s="92"/>
      <c r="J36" s="92"/>
      <c r="K36" s="92"/>
      <c r="L36" s="92" t="str">
        <f>IF(OR(I36="",J36="",K36=""),"",I36+J36-K36)</f>
      </c>
      <c r="M36" s="33"/>
      <c r="N36" s="33"/>
      <c r="O36" s="33"/>
      <c r="P36" s="33"/>
      <c r="Q36" s="33"/>
      <c r="R36" s="76"/>
      <c r="S36" s="33"/>
      <c r="T36" s="33"/>
    </row>
    <row r="37">
      <c r="A37" s="33"/>
      <c r="B37" s="72"/>
      <c r="C37" s="33"/>
      <c r="D37" s="33"/>
      <c r="E37" s="33"/>
      <c r="F37" s="33"/>
      <c r="G37" s="33"/>
      <c r="H37" s="33"/>
      <c r="I37" s="92"/>
      <c r="J37" s="92"/>
      <c r="K37" s="92"/>
      <c r="L37" s="92" t="str">
        <f>IF(OR(I37="",J37="",K37=""),"",I37+J37-K37)</f>
      </c>
      <c r="M37" s="33"/>
      <c r="N37" s="33"/>
      <c r="O37" s="33"/>
      <c r="P37" s="33"/>
      <c r="Q37" s="33"/>
      <c r="R37" s="76"/>
      <c r="S37" s="33"/>
      <c r="T37" s="33"/>
    </row>
    <row r="38">
      <c r="A38" s="33"/>
      <c r="B38" s="72"/>
      <c r="C38" s="33"/>
      <c r="D38" s="33"/>
      <c r="E38" s="33"/>
      <c r="F38" s="33"/>
      <c r="G38" s="33"/>
      <c r="H38" s="33"/>
      <c r="I38" s="92"/>
      <c r="J38" s="92"/>
      <c r="K38" s="92"/>
      <c r="L38" s="92" t="str">
        <f>IF(OR(I38="",J38="",K38=""),"",I38+J38-K38)</f>
      </c>
      <c r="M38" s="33"/>
      <c r="N38" s="33"/>
      <c r="O38" s="33"/>
      <c r="P38" s="33"/>
      <c r="Q38" s="33"/>
      <c r="R38" s="76"/>
      <c r="S38" s="33"/>
      <c r="T38" s="33"/>
    </row>
    <row r="39">
      <c r="A39" s="33"/>
      <c r="B39" s="72"/>
      <c r="C39" s="33"/>
      <c r="D39" s="33"/>
      <c r="E39" s="33"/>
      <c r="F39" s="33"/>
      <c r="G39" s="33"/>
      <c r="H39" s="33"/>
      <c r="I39" s="92"/>
      <c r="J39" s="92"/>
      <c r="K39" s="92"/>
      <c r="L39" s="92" t="str">
        <f>IF(OR(I39="",J39="",K39=""),"",I39+J39-K39)</f>
      </c>
      <c r="M39" s="33"/>
      <c r="N39" s="33"/>
      <c r="O39" s="33"/>
      <c r="P39" s="33"/>
      <c r="Q39" s="33"/>
      <c r="R39" s="76"/>
      <c r="S39" s="33"/>
      <c r="T39" s="33"/>
    </row>
    <row r="40">
      <c r="A40" s="33"/>
      <c r="B40" s="72"/>
      <c r="C40" s="33"/>
      <c r="D40" s="33"/>
      <c r="E40" s="33"/>
      <c r="F40" s="33"/>
      <c r="G40" s="33"/>
      <c r="H40" s="33"/>
      <c r="I40" s="92"/>
      <c r="J40" s="92"/>
      <c r="K40" s="92"/>
      <c r="L40" s="92" t="str">
        <f>IF(OR(I40="",J40="",K40=""),"",I40+J40-K40)</f>
      </c>
      <c r="M40" s="33"/>
      <c r="N40" s="33"/>
      <c r="O40" s="33"/>
      <c r="P40" s="33"/>
      <c r="Q40" s="33"/>
      <c r="R40" s="76"/>
      <c r="S40" s="33"/>
      <c r="T40" s="33"/>
    </row>
    <row r="41">
      <c r="A41" s="33"/>
      <c r="B41" s="72"/>
      <c r="C41" s="33"/>
      <c r="D41" s="33"/>
      <c r="E41" s="33"/>
      <c r="F41" s="33"/>
      <c r="G41" s="33"/>
      <c r="H41" s="33"/>
      <c r="I41" s="92"/>
      <c r="J41" s="92"/>
      <c r="K41" s="92"/>
      <c r="L41" s="92" t="str">
        <f>IF(OR(I41="",J41="",K41=""),"",I41+J41-K41)</f>
      </c>
      <c r="M41" s="33"/>
      <c r="N41" s="33"/>
      <c r="O41" s="33"/>
      <c r="P41" s="33"/>
      <c r="Q41" s="33"/>
      <c r="R41" s="76"/>
      <c r="S41" s="33"/>
      <c r="T41" s="33"/>
    </row>
    <row r="42">
      <c r="A42" s="33"/>
      <c r="B42" s="72"/>
      <c r="C42" s="33"/>
      <c r="D42" s="33"/>
      <c r="E42" s="33"/>
      <c r="F42" s="33"/>
      <c r="G42" s="33"/>
      <c r="H42" s="33"/>
      <c r="I42" s="92"/>
      <c r="J42" s="92"/>
      <c r="K42" s="92"/>
      <c r="L42" s="92" t="str">
        <f>IF(OR(I42="",J42="",K42=""),"",I42+J42-K42)</f>
      </c>
      <c r="M42" s="33"/>
      <c r="N42" s="33"/>
      <c r="O42" s="33"/>
      <c r="P42" s="33"/>
      <c r="Q42" s="33"/>
      <c r="R42" s="76"/>
      <c r="S42" s="33"/>
      <c r="T42" s="33"/>
    </row>
    <row r="43">
      <c r="A43" s="33"/>
      <c r="B43" s="72"/>
      <c r="C43" s="33"/>
      <c r="D43" s="33"/>
      <c r="E43" s="33"/>
      <c r="F43" s="33"/>
      <c r="G43" s="33"/>
      <c r="H43" s="33"/>
      <c r="I43" s="92"/>
      <c r="J43" s="92"/>
      <c r="K43" s="92"/>
      <c r="L43" s="92" t="str">
        <f>IF(OR(I43="",J43="",K43=""),"",I43+J43-K43)</f>
      </c>
      <c r="M43" s="33"/>
      <c r="N43" s="33"/>
      <c r="O43" s="33"/>
      <c r="P43" s="33"/>
      <c r="Q43" s="33"/>
      <c r="R43" s="76"/>
      <c r="S43" s="33"/>
      <c r="T43" s="33"/>
    </row>
    <row r="44">
      <c r="A44" s="33"/>
      <c r="B44" s="72"/>
      <c r="C44" s="33"/>
      <c r="D44" s="33"/>
      <c r="E44" s="33"/>
      <c r="F44" s="33"/>
      <c r="G44" s="33"/>
      <c r="H44" s="33"/>
      <c r="I44" s="92"/>
      <c r="J44" s="92"/>
      <c r="K44" s="92"/>
      <c r="L44" s="92" t="str">
        <f>IF(OR(I44="",J44="",K44=""),"",I44+J44-K44)</f>
      </c>
      <c r="M44" s="33"/>
      <c r="N44" s="33"/>
      <c r="O44" s="33"/>
      <c r="P44" s="33"/>
      <c r="Q44" s="33"/>
      <c r="R44" s="76"/>
      <c r="S44" s="33"/>
      <c r="T44" s="33"/>
    </row>
    <row r="45">
      <c r="A45" s="33"/>
      <c r="B45" s="72"/>
      <c r="C45" s="33"/>
      <c r="D45" s="33"/>
      <c r="E45" s="33"/>
      <c r="F45" s="33"/>
      <c r="G45" s="33"/>
      <c r="H45" s="33"/>
      <c r="I45" s="92"/>
      <c r="J45" s="92"/>
      <c r="K45" s="92"/>
      <c r="L45" s="92" t="str">
        <f>IF(OR(I45="",J45="",K45=""),"",I45+J45-K45)</f>
      </c>
      <c r="M45" s="33"/>
      <c r="N45" s="33"/>
      <c r="O45" s="33"/>
      <c r="P45" s="33"/>
      <c r="Q45" s="33"/>
      <c r="R45" s="76"/>
      <c r="S45" s="33"/>
      <c r="T45" s="33"/>
    </row>
    <row r="46">
      <c r="A46" s="33"/>
      <c r="B46" s="72"/>
      <c r="C46" s="33"/>
      <c r="D46" s="33"/>
      <c r="E46" s="33"/>
      <c r="F46" s="33"/>
      <c r="G46" s="33"/>
      <c r="H46" s="33"/>
      <c r="I46" s="92"/>
      <c r="J46" s="92"/>
      <c r="K46" s="92"/>
      <c r="L46" s="92" t="str">
        <f>IF(OR(I46="",J46="",K46=""),"",I46+J46-K46)</f>
      </c>
      <c r="M46" s="33"/>
      <c r="N46" s="33"/>
      <c r="O46" s="33"/>
      <c r="P46" s="33"/>
      <c r="Q46" s="33"/>
      <c r="R46" s="76"/>
      <c r="S46" s="33"/>
      <c r="T46" s="33"/>
    </row>
    <row r="47">
      <c r="A47" s="33"/>
      <c r="B47" s="72"/>
      <c r="C47" s="33"/>
      <c r="D47" s="33"/>
      <c r="E47" s="33"/>
      <c r="F47" s="33"/>
      <c r="G47" s="33"/>
      <c r="H47" s="33"/>
      <c r="I47" s="92"/>
      <c r="J47" s="92"/>
      <c r="K47" s="92"/>
      <c r="L47" s="92" t="str">
        <f>IF(OR(I47="",J47="",K47=""),"",I47+J47-K47)</f>
      </c>
      <c r="M47" s="33"/>
      <c r="N47" s="33"/>
      <c r="O47" s="33"/>
      <c r="P47" s="33"/>
      <c r="Q47" s="33"/>
      <c r="R47" s="76"/>
      <c r="S47" s="33"/>
      <c r="T47" s="33"/>
    </row>
    <row r="48">
      <c r="A48" s="33"/>
      <c r="B48" s="72"/>
      <c r="C48" s="33"/>
      <c r="D48" s="33"/>
      <c r="E48" s="33"/>
      <c r="F48" s="33"/>
      <c r="G48" s="33"/>
      <c r="H48" s="33"/>
      <c r="I48" s="92"/>
      <c r="J48" s="92"/>
      <c r="K48" s="92"/>
      <c r="L48" s="92" t="str">
        <f>IF(OR(I48="",J48="",K48=""),"",I48+J48-K48)</f>
      </c>
      <c r="M48" s="33"/>
      <c r="N48" s="33"/>
      <c r="O48" s="33"/>
      <c r="P48" s="33"/>
      <c r="Q48" s="33"/>
      <c r="R48" s="76"/>
      <c r="S48" s="33"/>
      <c r="T48" s="33"/>
    </row>
    <row r="49">
      <c r="A49" s="33"/>
      <c r="B49" s="72"/>
      <c r="C49" s="33"/>
      <c r="D49" s="33"/>
      <c r="E49" s="33"/>
      <c r="F49" s="33"/>
      <c r="G49" s="33"/>
      <c r="H49" s="33"/>
      <c r="I49" s="92"/>
      <c r="J49" s="92"/>
      <c r="K49" s="92"/>
      <c r="L49" s="92" t="str">
        <f>IF(OR(I49="",J49="",K49=""),"",I49+J49-K49)</f>
      </c>
      <c r="M49" s="33"/>
      <c r="N49" s="33"/>
      <c r="O49" s="33"/>
      <c r="P49" s="33"/>
      <c r="Q49" s="33"/>
      <c r="R49" s="76"/>
      <c r="S49" s="33"/>
      <c r="T49" s="33"/>
    </row>
    <row r="50">
      <c r="A50" s="33"/>
      <c r="B50" s="72"/>
      <c r="C50" s="33"/>
      <c r="D50" s="33"/>
      <c r="E50" s="33"/>
      <c r="F50" s="33"/>
      <c r="G50" s="33"/>
      <c r="H50" s="33"/>
      <c r="I50" s="92"/>
      <c r="J50" s="92"/>
      <c r="K50" s="92"/>
      <c r="L50" s="92" t="str">
        <f>IF(OR(I50="",J50="",K50=""),"",I50+J50-K50)</f>
      </c>
      <c r="M50" s="33"/>
      <c r="N50" s="33"/>
      <c r="O50" s="33"/>
      <c r="P50" s="33"/>
      <c r="Q50" s="33"/>
      <c r="R50" s="76"/>
      <c r="S50" s="33"/>
      <c r="T50" s="33"/>
    </row>
    <row r="51">
      <c r="A51" s="33"/>
      <c r="B51" s="72"/>
      <c r="C51" s="33"/>
      <c r="D51" s="33"/>
      <c r="E51" s="33"/>
      <c r="F51" s="33"/>
      <c r="G51" s="33"/>
      <c r="H51" s="33"/>
      <c r="I51" s="92"/>
      <c r="J51" s="92"/>
      <c r="K51" s="92"/>
      <c r="L51" s="92" t="str">
        <f>IF(OR(I51="",J51="",K51=""),"",I51+J51-K51)</f>
      </c>
      <c r="M51" s="33"/>
      <c r="N51" s="33"/>
      <c r="O51" s="33"/>
      <c r="P51" s="33"/>
      <c r="Q51" s="33"/>
      <c r="R51" s="76"/>
      <c r="S51" s="33"/>
      <c r="T51" s="33"/>
    </row>
    <row r="52">
      <c r="A52" s="33"/>
      <c r="B52" s="72"/>
      <c r="C52" s="33"/>
      <c r="D52" s="33"/>
      <c r="E52" s="33"/>
      <c r="F52" s="33"/>
      <c r="G52" s="33"/>
      <c r="H52" s="33"/>
      <c r="I52" s="92"/>
      <c r="J52" s="92"/>
      <c r="K52" s="92"/>
      <c r="L52" s="92" t="str">
        <f>IF(OR(I52="",J52="",K52=""),"",I52+J52-K52)</f>
      </c>
      <c r="M52" s="33"/>
      <c r="N52" s="33"/>
      <c r="O52" s="33"/>
      <c r="P52" s="33"/>
      <c r="Q52" s="33"/>
      <c r="R52" s="76"/>
      <c r="S52" s="33"/>
      <c r="T52" s="33"/>
    </row>
    <row r="53">
      <c r="A53" s="33"/>
      <c r="B53" s="72"/>
      <c r="C53" s="33"/>
      <c r="D53" s="33"/>
      <c r="E53" s="33"/>
      <c r="F53" s="33"/>
      <c r="G53" s="33"/>
      <c r="H53" s="33"/>
      <c r="I53" s="92"/>
      <c r="J53" s="92"/>
      <c r="K53" s="92"/>
      <c r="L53" s="92" t="str">
        <f>IF(OR(I53="",J53="",K53=""),"",I53+J53-K53)</f>
      </c>
      <c r="M53" s="33"/>
      <c r="N53" s="33"/>
      <c r="O53" s="33"/>
      <c r="P53" s="33"/>
      <c r="Q53" s="33"/>
      <c r="R53" s="76"/>
      <c r="S53" s="33"/>
      <c r="T53" s="33"/>
    </row>
    <row r="54">
      <c r="A54" s="33"/>
      <c r="B54" s="72"/>
      <c r="C54" s="33"/>
      <c r="D54" s="33"/>
      <c r="E54" s="33"/>
      <c r="F54" s="33"/>
      <c r="G54" s="33"/>
      <c r="H54" s="33"/>
      <c r="I54" s="92"/>
      <c r="J54" s="92"/>
      <c r="K54" s="92"/>
      <c r="L54" s="92" t="str">
        <f>IF(OR(I54="",J54="",K54=""),"",I54+J54-K54)</f>
      </c>
      <c r="M54" s="33"/>
      <c r="N54" s="33"/>
      <c r="O54" s="33"/>
      <c r="P54" s="33"/>
      <c r="Q54" s="33"/>
      <c r="R54" s="76"/>
      <c r="S54" s="33"/>
      <c r="T54" s="33"/>
    </row>
    <row r="55">
      <c r="A55" s="33"/>
      <c r="B55" s="72"/>
      <c r="C55" s="33"/>
      <c r="D55" s="33"/>
      <c r="E55" s="33"/>
      <c r="F55" s="33"/>
      <c r="G55" s="33"/>
      <c r="H55" s="33"/>
      <c r="I55" s="92"/>
      <c r="J55" s="92"/>
      <c r="K55" s="92"/>
      <c r="L55" s="92" t="str">
        <f>IF(OR(I55="",J55="",K55=""),"",I55+J55-K55)</f>
      </c>
      <c r="M55" s="33"/>
      <c r="N55" s="33"/>
      <c r="O55" s="33"/>
      <c r="P55" s="33"/>
      <c r="Q55" s="33"/>
      <c r="R55" s="76"/>
      <c r="S55" s="33"/>
      <c r="T55" s="33"/>
    </row>
    <row r="56">
      <c r="A56" s="33"/>
      <c r="B56" s="72"/>
      <c r="C56" s="33"/>
      <c r="D56" s="33"/>
      <c r="E56" s="33"/>
      <c r="F56" s="33"/>
      <c r="G56" s="33"/>
      <c r="H56" s="33"/>
      <c r="I56" s="92"/>
      <c r="J56" s="92"/>
      <c r="K56" s="92"/>
      <c r="L56" s="92" t="str">
        <f>IF(OR(I56="",J56="",K56=""),"",I56+J56-K56)</f>
      </c>
      <c r="M56" s="33"/>
      <c r="N56" s="33"/>
      <c r="O56" s="33"/>
      <c r="P56" s="33"/>
      <c r="Q56" s="33"/>
      <c r="R56" s="76"/>
      <c r="S56" s="33"/>
      <c r="T56" s="33"/>
    </row>
    <row r="57">
      <c r="A57" s="33"/>
      <c r="B57" s="72"/>
      <c r="C57" s="33"/>
      <c r="D57" s="33"/>
      <c r="E57" s="33"/>
      <c r="F57" s="33"/>
      <c r="G57" s="33"/>
      <c r="H57" s="33"/>
      <c r="I57" s="92"/>
      <c r="J57" s="92"/>
      <c r="K57" s="92"/>
      <c r="L57" s="92" t="str">
        <f>IF(OR(I57="",J57="",K57=""),"",I57+J57-K57)</f>
      </c>
      <c r="M57" s="33"/>
      <c r="N57" s="33"/>
      <c r="O57" s="33"/>
      <c r="P57" s="33"/>
      <c r="Q57" s="33"/>
      <c r="R57" s="76"/>
      <c r="S57" s="33"/>
      <c r="T57" s="33"/>
    </row>
    <row r="58">
      <c r="A58" s="33"/>
      <c r="B58" s="72"/>
      <c r="C58" s="33"/>
      <c r="D58" s="33"/>
      <c r="E58" s="33"/>
      <c r="F58" s="33"/>
      <c r="G58" s="33"/>
      <c r="H58" s="33"/>
      <c r="I58" s="92"/>
      <c r="J58" s="92"/>
      <c r="K58" s="92"/>
      <c r="L58" s="92" t="str">
        <f>IF(OR(I58="",J58="",K58=""),"",I58+J58-K58)</f>
      </c>
      <c r="M58" s="33"/>
      <c r="N58" s="33"/>
      <c r="O58" s="33"/>
      <c r="P58" s="33"/>
      <c r="Q58" s="33"/>
      <c r="R58" s="76"/>
      <c r="S58" s="33"/>
      <c r="T58" s="33"/>
    </row>
    <row r="59">
      <c r="A59" s="33"/>
      <c r="B59" s="72"/>
      <c r="C59" s="33"/>
      <c r="D59" s="33"/>
      <c r="E59" s="33"/>
      <c r="F59" s="33"/>
      <c r="G59" s="33"/>
      <c r="H59" s="33"/>
      <c r="I59" s="92"/>
      <c r="J59" s="92"/>
      <c r="K59" s="92"/>
      <c r="L59" s="92" t="str">
        <f>IF(OR(I59="",J59="",K59=""),"",I59+J59-K59)</f>
      </c>
      <c r="M59" s="33"/>
      <c r="N59" s="33"/>
      <c r="O59" s="33"/>
      <c r="P59" s="33"/>
      <c r="Q59" s="33"/>
      <c r="R59" s="76"/>
      <c r="S59" s="33"/>
      <c r="T59" s="33"/>
    </row>
    <row r="60">
      <c r="A60" s="33"/>
      <c r="B60" s="72"/>
      <c r="C60" s="33"/>
      <c r="D60" s="33"/>
      <c r="E60" s="33"/>
      <c r="F60" s="33"/>
      <c r="G60" s="33"/>
      <c r="H60" s="33"/>
      <c r="I60" s="92"/>
      <c r="J60" s="92"/>
      <c r="K60" s="92"/>
      <c r="L60" s="92" t="str">
        <f>IF(OR(I60="",J60="",K60=""),"",I60+J60-K60)</f>
      </c>
      <c r="M60" s="33"/>
      <c r="N60" s="33"/>
      <c r="O60" s="33"/>
      <c r="P60" s="33"/>
      <c r="Q60" s="33"/>
      <c r="R60" s="76"/>
      <c r="S60" s="33"/>
      <c r="T60" s="33"/>
    </row>
    <row r="61">
      <c r="A61" s="33"/>
      <c r="B61" s="72"/>
      <c r="C61" s="33"/>
      <c r="D61" s="33"/>
      <c r="E61" s="33"/>
      <c r="F61" s="33"/>
      <c r="G61" s="33"/>
      <c r="H61" s="33"/>
      <c r="I61" s="92"/>
      <c r="J61" s="92"/>
      <c r="K61" s="92"/>
      <c r="L61" s="92" t="str">
        <f>IF(OR(I61="",J61="",K61=""),"",I61+J61-K61)</f>
      </c>
      <c r="M61" s="33"/>
      <c r="N61" s="33"/>
      <c r="O61" s="33"/>
      <c r="P61" s="33"/>
      <c r="Q61" s="33"/>
      <c r="R61" s="76"/>
      <c r="S61" s="33"/>
      <c r="T61" s="33"/>
    </row>
    <row r="62">
      <c r="A62" s="33"/>
      <c r="B62" s="72"/>
      <c r="C62" s="33"/>
      <c r="D62" s="33"/>
      <c r="E62" s="33"/>
      <c r="F62" s="33"/>
      <c r="G62" s="33"/>
      <c r="H62" s="33"/>
      <c r="I62" s="92"/>
      <c r="J62" s="92"/>
      <c r="K62" s="92"/>
      <c r="L62" s="92" t="str">
        <f>IF(OR(I62="",J62="",K62=""),"",I62+J62-K62)</f>
      </c>
      <c r="M62" s="33"/>
      <c r="N62" s="33"/>
      <c r="O62" s="33"/>
      <c r="P62" s="33"/>
      <c r="Q62" s="33"/>
      <c r="R62" s="76"/>
      <c r="S62" s="33"/>
      <c r="T62" s="33"/>
    </row>
    <row r="63">
      <c r="A63" s="33"/>
      <c r="B63" s="72"/>
      <c r="C63" s="33"/>
      <c r="D63" s="33"/>
      <c r="E63" s="33"/>
      <c r="F63" s="33"/>
      <c r="G63" s="33"/>
      <c r="H63" s="33"/>
      <c r="I63" s="92"/>
      <c r="J63" s="92"/>
      <c r="K63" s="92"/>
      <c r="L63" s="92" t="str">
        <f>IF(OR(I63="",J63="",K63=""),"",I63+J63-K63)</f>
      </c>
      <c r="M63" s="33"/>
      <c r="N63" s="33"/>
      <c r="O63" s="33"/>
      <c r="P63" s="33"/>
      <c r="Q63" s="33"/>
      <c r="R63" s="76"/>
      <c r="S63" s="33"/>
      <c r="T63" s="33"/>
    </row>
    <row r="64">
      <c r="A64" s="33"/>
      <c r="B64" s="72"/>
      <c r="C64" s="33"/>
      <c r="D64" s="33"/>
      <c r="E64" s="33"/>
      <c r="F64" s="33"/>
      <c r="G64" s="33"/>
      <c r="H64" s="33"/>
      <c r="I64" s="92"/>
      <c r="J64" s="92"/>
      <c r="K64" s="92"/>
      <c r="L64" s="92" t="str">
        <f>IF(OR(I64="",J64="",K64=""),"",I64+J64-K64)</f>
      </c>
      <c r="M64" s="33"/>
      <c r="N64" s="33"/>
      <c r="O64" s="33"/>
      <c r="P64" s="33"/>
      <c r="Q64" s="33"/>
      <c r="R64" s="76"/>
      <c r="S64" s="33"/>
      <c r="T64" s="33"/>
    </row>
    <row r="65">
      <c r="A65" s="33"/>
      <c r="B65" s="72"/>
      <c r="C65" s="33"/>
      <c r="D65" s="33"/>
      <c r="E65" s="33"/>
      <c r="F65" s="33"/>
      <c r="G65" s="33"/>
      <c r="H65" s="33"/>
      <c r="I65" s="92"/>
      <c r="J65" s="92"/>
      <c r="K65" s="92"/>
      <c r="L65" s="92" t="str">
        <f>IF(OR(I65="",J65="",K65=""),"",I65+J65-K65)</f>
      </c>
      <c r="M65" s="33"/>
      <c r="N65" s="33"/>
      <c r="O65" s="33"/>
      <c r="P65" s="33"/>
      <c r="Q65" s="33"/>
      <c r="R65" s="76"/>
      <c r="S65" s="33"/>
      <c r="T65" s="33"/>
    </row>
    <row r="66">
      <c r="A66" s="33"/>
      <c r="B66" s="72"/>
      <c r="C66" s="33"/>
      <c r="D66" s="33"/>
      <c r="E66" s="33"/>
      <c r="F66" s="33"/>
      <c r="G66" s="33"/>
      <c r="H66" s="33"/>
      <c r="I66" s="92"/>
      <c r="J66" s="92"/>
      <c r="K66" s="92"/>
      <c r="L66" s="92" t="str">
        <f>IF(OR(I66="",J66="",K66=""),"",I66+J66-K66)</f>
      </c>
      <c r="M66" s="33"/>
      <c r="N66" s="33"/>
      <c r="O66" s="33"/>
      <c r="P66" s="33"/>
      <c r="Q66" s="33"/>
      <c r="R66" s="76"/>
      <c r="S66" s="33"/>
      <c r="T66" s="33"/>
    </row>
    <row r="67">
      <c r="A67" s="33"/>
      <c r="B67" s="72"/>
      <c r="C67" s="33"/>
      <c r="D67" s="33"/>
      <c r="E67" s="33"/>
      <c r="F67" s="33"/>
      <c r="G67" s="33"/>
      <c r="H67" s="33"/>
      <c r="I67" s="92"/>
      <c r="J67" s="92"/>
      <c r="K67" s="92"/>
      <c r="L67" s="92" t="str">
        <f>IF(OR(I67="",J67="",K67=""),"",I67+J67-K67)</f>
      </c>
      <c r="M67" s="33"/>
      <c r="N67" s="33"/>
      <c r="O67" s="33"/>
      <c r="P67" s="33"/>
      <c r="Q67" s="33"/>
      <c r="R67" s="76"/>
      <c r="S67" s="33"/>
      <c r="T67" s="33"/>
    </row>
    <row r="68">
      <c r="A68" s="33"/>
      <c r="B68" s="72"/>
      <c r="C68" s="33"/>
      <c r="D68" s="33"/>
      <c r="E68" s="33"/>
      <c r="F68" s="33"/>
      <c r="G68" s="33"/>
      <c r="H68" s="33"/>
      <c r="I68" s="92"/>
      <c r="J68" s="92"/>
      <c r="K68" s="92"/>
      <c r="L68" s="92" t="str">
        <f>IF(OR(I68="",J68="",K68=""),"",I68+J68-K68)</f>
      </c>
      <c r="M68" s="33"/>
      <c r="N68" s="33"/>
      <c r="O68" s="33"/>
      <c r="P68" s="33"/>
      <c r="Q68" s="33"/>
      <c r="R68" s="76"/>
      <c r="S68" s="33"/>
      <c r="T68" s="33"/>
    </row>
    <row r="69">
      <c r="A69" s="33"/>
      <c r="B69" s="72"/>
      <c r="C69" s="33"/>
      <c r="D69" s="33"/>
      <c r="E69" s="33"/>
      <c r="F69" s="33"/>
      <c r="G69" s="33"/>
      <c r="H69" s="33"/>
      <c r="I69" s="92"/>
      <c r="J69" s="92"/>
      <c r="K69" s="92"/>
      <c r="L69" s="92" t="str">
        <f>IF(OR(I69="",J69="",K69=""),"",I69+J69-K69)</f>
      </c>
      <c r="M69" s="33"/>
      <c r="N69" s="33"/>
      <c r="O69" s="33"/>
      <c r="P69" s="33"/>
      <c r="Q69" s="33"/>
      <c r="R69" s="76"/>
      <c r="S69" s="33"/>
      <c r="T69" s="33"/>
    </row>
    <row r="70">
      <c r="A70" s="33"/>
      <c r="B70" s="72"/>
      <c r="C70" s="33"/>
      <c r="D70" s="33"/>
      <c r="E70" s="33"/>
      <c r="F70" s="33"/>
      <c r="G70" s="33"/>
      <c r="H70" s="33"/>
      <c r="I70" s="92"/>
      <c r="J70" s="92"/>
      <c r="K70" s="92"/>
      <c r="L70" s="92" t="str">
        <f>IF(OR(I70="",J70="",K70=""),"",I70+J70-K70)</f>
      </c>
      <c r="M70" s="33"/>
      <c r="N70" s="33"/>
      <c r="O70" s="33"/>
      <c r="P70" s="33"/>
      <c r="Q70" s="33"/>
      <c r="R70" s="76"/>
      <c r="S70" s="33"/>
      <c r="T70" s="33"/>
    </row>
    <row r="71">
      <c r="A71" s="33"/>
      <c r="B71" s="72"/>
      <c r="C71" s="33"/>
      <c r="D71" s="33"/>
      <c r="E71" s="33"/>
      <c r="F71" s="33"/>
      <c r="G71" s="33"/>
      <c r="H71" s="33"/>
      <c r="I71" s="92"/>
      <c r="J71" s="92"/>
      <c r="K71" s="92"/>
      <c r="L71" s="92" t="str">
        <f>IF(OR(I71="",J71="",K71=""),"",I71+J71-K71)</f>
      </c>
      <c r="M71" s="33"/>
      <c r="N71" s="33"/>
      <c r="O71" s="33"/>
      <c r="P71" s="33"/>
      <c r="Q71" s="33"/>
      <c r="R71" s="76"/>
      <c r="S71" s="33"/>
      <c r="T71" s="33"/>
    </row>
    <row r="72">
      <c r="A72" s="33"/>
      <c r="B72" s="72"/>
      <c r="C72" s="33"/>
      <c r="D72" s="33"/>
      <c r="E72" s="33"/>
      <c r="F72" s="33"/>
      <c r="G72" s="33"/>
      <c r="H72" s="33"/>
      <c r="I72" s="92"/>
      <c r="J72" s="92"/>
      <c r="K72" s="92"/>
      <c r="L72" s="92" t="str">
        <f>IF(OR(I72="",J72="",K72=""),"",I72+J72-K72)</f>
      </c>
      <c r="M72" s="33"/>
      <c r="N72" s="33"/>
      <c r="O72" s="33"/>
      <c r="P72" s="33"/>
      <c r="Q72" s="33"/>
      <c r="R72" s="76"/>
      <c r="S72" s="33"/>
      <c r="T72" s="33"/>
    </row>
    <row r="73">
      <c r="A73" s="33"/>
      <c r="B73" s="72"/>
      <c r="C73" s="33"/>
      <c r="D73" s="33"/>
      <c r="E73" s="33"/>
      <c r="F73" s="33"/>
      <c r="G73" s="33"/>
      <c r="H73" s="33"/>
      <c r="I73" s="92"/>
      <c r="J73" s="92"/>
      <c r="K73" s="92"/>
      <c r="L73" s="92" t="str">
        <f>IF(OR(I73="",J73="",K73=""),"",I73+J73-K73)</f>
      </c>
      <c r="M73" s="33"/>
      <c r="N73" s="33"/>
      <c r="O73" s="33"/>
      <c r="P73" s="33"/>
      <c r="Q73" s="33"/>
      <c r="R73" s="76"/>
      <c r="S73" s="33"/>
      <c r="T73" s="33"/>
    </row>
    <row r="74">
      <c r="A74" s="33"/>
      <c r="B74" s="72"/>
      <c r="C74" s="33"/>
      <c r="D74" s="33"/>
      <c r="E74" s="33"/>
      <c r="F74" s="33"/>
      <c r="G74" s="33"/>
      <c r="H74" s="33"/>
      <c r="I74" s="92"/>
      <c r="J74" s="92"/>
      <c r="K74" s="92"/>
      <c r="L74" s="92" t="str">
        <f>IF(OR(I74="",J74="",K74=""),"",I74+J74-K74)</f>
      </c>
      <c r="M74" s="33"/>
      <c r="N74" s="33"/>
      <c r="O74" s="33"/>
      <c r="P74" s="33"/>
      <c r="Q74" s="33"/>
      <c r="R74" s="76"/>
      <c r="S74" s="33"/>
      <c r="T74" s="33"/>
    </row>
    <row r="75">
      <c r="A75" s="33"/>
      <c r="B75" s="72"/>
      <c r="C75" s="33"/>
      <c r="D75" s="33"/>
      <c r="E75" s="33"/>
      <c r="F75" s="33"/>
      <c r="G75" s="33"/>
      <c r="H75" s="33"/>
      <c r="I75" s="92"/>
      <c r="J75" s="92"/>
      <c r="K75" s="92"/>
      <c r="L75" s="92" t="str">
        <f>IF(OR(I75="",J75="",K75=""),"",I75+J75-K75)</f>
      </c>
      <c r="M75" s="33"/>
      <c r="N75" s="33"/>
      <c r="O75" s="33"/>
      <c r="P75" s="33"/>
      <c r="Q75" s="33"/>
      <c r="R75" s="76"/>
      <c r="S75" s="33"/>
      <c r="T75" s="33"/>
    </row>
    <row r="76">
      <c r="A76" s="33"/>
      <c r="B76" s="72"/>
      <c r="C76" s="33"/>
      <c r="D76" s="33"/>
      <c r="E76" s="33"/>
      <c r="F76" s="33"/>
      <c r="G76" s="33"/>
      <c r="H76" s="33"/>
      <c r="I76" s="92"/>
      <c r="J76" s="92"/>
      <c r="K76" s="92"/>
      <c r="L76" s="92" t="str">
        <f>IF(OR(I76="",J76="",K76=""),"",I76+J76-K76)</f>
      </c>
      <c r="M76" s="33"/>
      <c r="N76" s="33"/>
      <c r="O76" s="33"/>
      <c r="P76" s="33"/>
      <c r="Q76" s="33"/>
      <c r="R76" s="76"/>
      <c r="S76" s="33"/>
      <c r="T76" s="33"/>
    </row>
    <row r="77">
      <c r="A77" s="33"/>
      <c r="B77" s="72"/>
      <c r="C77" s="33"/>
      <c r="D77" s="33"/>
      <c r="E77" s="33"/>
      <c r="F77" s="33"/>
      <c r="G77" s="33"/>
      <c r="H77" s="33"/>
      <c r="I77" s="92"/>
      <c r="J77" s="92"/>
      <c r="K77" s="92"/>
      <c r="L77" s="92" t="str">
        <f>IF(OR(I77="",J77="",K77=""),"",I77+J77-K77)</f>
      </c>
      <c r="M77" s="33"/>
      <c r="N77" s="33"/>
      <c r="O77" s="33"/>
      <c r="P77" s="33"/>
      <c r="Q77" s="33"/>
      <c r="R77" s="76"/>
      <c r="S77" s="33"/>
      <c r="T77" s="33"/>
    </row>
    <row r="78">
      <c r="A78" s="33"/>
      <c r="B78" s="72"/>
      <c r="C78" s="33"/>
      <c r="D78" s="33"/>
      <c r="E78" s="33"/>
      <c r="F78" s="33"/>
      <c r="G78" s="33"/>
      <c r="H78" s="33"/>
      <c r="I78" s="92"/>
      <c r="J78" s="92"/>
      <c r="K78" s="92"/>
      <c r="L78" s="92" t="str">
        <f>IF(OR(I78="",J78="",K78=""),"",I78+J78-K78)</f>
      </c>
      <c r="M78" s="33"/>
      <c r="N78" s="33"/>
      <c r="O78" s="33"/>
      <c r="P78" s="33"/>
      <c r="Q78" s="33"/>
      <c r="R78" s="76"/>
      <c r="S78" s="33"/>
      <c r="T78" s="33"/>
    </row>
    <row r="79">
      <c r="A79" s="33"/>
      <c r="B79" s="72"/>
      <c r="C79" s="33"/>
      <c r="D79" s="33"/>
      <c r="E79" s="33"/>
      <c r="F79" s="33"/>
      <c r="G79" s="33"/>
      <c r="H79" s="33"/>
      <c r="I79" s="92"/>
      <c r="J79" s="92"/>
      <c r="K79" s="92"/>
      <c r="L79" s="92" t="str">
        <f>IF(OR(I79="",J79="",K79=""),"",I79+J79-K79)</f>
      </c>
      <c r="M79" s="33"/>
      <c r="N79" s="33"/>
      <c r="O79" s="33"/>
      <c r="P79" s="33"/>
      <c r="Q79" s="33"/>
      <c r="R79" s="76"/>
      <c r="S79" s="33"/>
      <c r="T79" s="33"/>
    </row>
    <row r="80">
      <c r="A80" s="33"/>
      <c r="B80" s="72"/>
      <c r="C80" s="33"/>
      <c r="D80" s="33"/>
      <c r="E80" s="33"/>
      <c r="F80" s="33"/>
      <c r="G80" s="33"/>
      <c r="H80" s="33"/>
      <c r="I80" s="92"/>
      <c r="J80" s="92"/>
      <c r="K80" s="92"/>
      <c r="L80" s="92" t="str">
        <f>IF(OR(I80="",J80="",K80=""),"",I80+J80-K80)</f>
      </c>
      <c r="M80" s="33"/>
      <c r="N80" s="33"/>
      <c r="O80" s="33"/>
      <c r="P80" s="33"/>
      <c r="Q80" s="33"/>
      <c r="R80" s="76"/>
      <c r="S80" s="33"/>
      <c r="T80" s="33"/>
    </row>
    <row r="81">
      <c r="A81" s="33"/>
      <c r="B81" s="72"/>
      <c r="C81" s="33"/>
      <c r="D81" s="33"/>
      <c r="E81" s="33"/>
      <c r="F81" s="33"/>
      <c r="G81" s="33"/>
      <c r="H81" s="33"/>
      <c r="I81" s="92"/>
      <c r="J81" s="92"/>
      <c r="K81" s="92"/>
      <c r="L81" s="92" t="str">
        <f>IF(OR(I81="",J81="",K81=""),"",I81+J81-K81)</f>
      </c>
      <c r="M81" s="33"/>
      <c r="N81" s="33"/>
      <c r="O81" s="33"/>
      <c r="P81" s="33"/>
      <c r="Q81" s="33"/>
      <c r="R81" s="76"/>
      <c r="S81" s="33"/>
      <c r="T81" s="33"/>
    </row>
    <row r="82">
      <c r="A82" s="33"/>
      <c r="B82" s="72"/>
      <c r="C82" s="33"/>
      <c r="D82" s="33"/>
      <c r="E82" s="33"/>
      <c r="F82" s="33"/>
      <c r="G82" s="33"/>
      <c r="H82" s="33"/>
      <c r="I82" s="92"/>
      <c r="J82" s="92"/>
      <c r="K82" s="92"/>
      <c r="L82" s="92" t="str">
        <f>IF(OR(I82="",J82="",K82=""),"",I82+J82-K82)</f>
      </c>
      <c r="M82" s="33"/>
      <c r="N82" s="33"/>
      <c r="O82" s="33"/>
      <c r="P82" s="33"/>
      <c r="Q82" s="33"/>
      <c r="R82" s="76"/>
      <c r="S82" s="33"/>
      <c r="T82" s="33"/>
    </row>
    <row r="83">
      <c r="A83" s="33"/>
      <c r="B83" s="72"/>
      <c r="C83" s="33"/>
      <c r="D83" s="33"/>
      <c r="E83" s="33"/>
      <c r="F83" s="33"/>
      <c r="G83" s="33"/>
      <c r="H83" s="33"/>
      <c r="I83" s="92"/>
      <c r="J83" s="92"/>
      <c r="K83" s="92"/>
      <c r="L83" s="92" t="str">
        <f>IF(OR(I83="",J83="",K83=""),"",I83+J83-K83)</f>
      </c>
      <c r="M83" s="33"/>
      <c r="N83" s="33"/>
      <c r="O83" s="33"/>
      <c r="P83" s="33"/>
      <c r="Q83" s="33"/>
      <c r="R83" s="76"/>
      <c r="S83" s="33"/>
      <c r="T83" s="33"/>
    </row>
    <row r="84">
      <c r="A84" s="33"/>
      <c r="B84" s="72"/>
      <c r="C84" s="33"/>
      <c r="D84" s="33"/>
      <c r="E84" s="33"/>
      <c r="F84" s="33"/>
      <c r="G84" s="33"/>
      <c r="H84" s="33"/>
      <c r="I84" s="92"/>
      <c r="J84" s="92"/>
      <c r="K84" s="92"/>
      <c r="L84" s="92" t="str">
        <f>IF(OR(I84="",J84="",K84=""),"",I84+J84-K84)</f>
      </c>
      <c r="M84" s="33"/>
      <c r="N84" s="33"/>
      <c r="O84" s="33"/>
      <c r="P84" s="33"/>
      <c r="Q84" s="33"/>
      <c r="R84" s="76"/>
      <c r="S84" s="33"/>
      <c r="T84" s="33"/>
    </row>
    <row r="85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</row>
    <row r="86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</row>
    <row r="87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</row>
    <row r="88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</row>
    <row r="89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</row>
    <row r="90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</row>
  </sheetData>
  <mergeCells count="2">
    <mergeCell ref="A1:T1"/>
    <mergeCell ref="A2:T2"/>
  </mergeCells>
  <conditionalFormatting sqref="N5:N84">
    <cfRule type="expression" dxfId="4" priority="1">
      <formula>OR(N5="短缺",N5="隔离",N5="超耗")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5">
    <dataValidation allowBlank="false" sqref="C5:C84" type="list">
      <formula1>"Turno A,Turno B,Turno C,Turno de día,Turno de noche,Turno temporal"</formula1>
    </dataValidation>
    <dataValidation allowBlank="false" sqref="D5:D84" type="list">
      <formula1>"第1线,Línea 2,第3线,Línea de embalaje,Línea mixta / compartida,Línea Subcontratada"</formula1>
    </dataValidation>
    <dataValidation allowBlank="false" sqref="E5:E84" type="list">
      <formula1>"原料,半成品,成品,来料,备件,工具,文件/记录,其他"</formula1>
    </dataValidation>
    <dataValidation allowBlank="false" sqref="N5:N84" type="list">
      <formula1>"正常,短缺,待检,隔离,超耗,Requiere Reposición,已完成"</formula1>
    </dataValidation>
    <dataValidation allowBlank="false" sqref="S5:S84" type="list">
      <formula1>"未开始,En Progreso,Esperando Validación,Cerrado,搁置,已完成"</formula1>
    </dataValidation>
  </dataValidations>
  <pageMargins left="0.7" right="0.7" top="0.75" bottom="0.75" header="0.3" footer="0.3"/>
  <tableParts count="1">
    <tablePart r:id="R7c9eb9d431b24118"/>
  </tableParts>
</worksheet>
</file>

<file path=xl/worksheets/sheet9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1"/>
    <col customWidth="true" max="2" min="2" width="19"/>
    <col customWidth="true" max="7" min="3" width="11"/>
    <col customWidth="true" max="8" min="8" width="32"/>
    <col customWidth="true" max="9" min="9" width="24"/>
    <col customWidth="true" max="10" min="10" width="11"/>
    <col customWidth="true" max="11" min="11" width="24"/>
    <col customWidth="true" max="12" min="12" width="28"/>
    <col customWidth="true" max="13" min="13" width="30"/>
    <col customWidth="true" max="19" min="14" width="11"/>
    <col customWidth="true" max="20" min="20" width="30"/>
  </cols>
  <sheetData>
    <row r="1" ht="28" customHeight="true">
      <c r="A1" s="32" t="s">
        <v>209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</row>
    <row r="2" ht="24" customHeight="true">
      <c r="A2" s="25" t="s">
        <v>404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</row>
    <row r="4" ht="28" customHeight="true">
      <c r="A4" s="27" t="s">
        <v>405</v>
      </c>
      <c r="B4" s="27" t="s">
        <v>210</v>
      </c>
      <c r="C4" s="27" t="s">
        <v>211</v>
      </c>
      <c r="D4" s="27" t="s">
        <v>243</v>
      </c>
      <c r="E4" s="27" t="s">
        <v>322</v>
      </c>
      <c r="F4" s="27" t="s">
        <v>212</v>
      </c>
      <c r="G4" s="27" t="s">
        <v>85</v>
      </c>
      <c r="H4" s="27" t="s">
        <v>154</v>
      </c>
      <c r="I4" s="27" t="s">
        <v>213</v>
      </c>
      <c r="J4" s="27" t="s">
        <v>82</v>
      </c>
      <c r="K4" s="27" t="s">
        <v>214</v>
      </c>
      <c r="L4" s="27" t="s">
        <v>155</v>
      </c>
      <c r="M4" s="27" t="s">
        <v>215</v>
      </c>
      <c r="N4" s="27" t="s">
        <v>60</v>
      </c>
      <c r="O4" s="27" t="s">
        <v>216</v>
      </c>
      <c r="P4" s="27" t="s">
        <v>122</v>
      </c>
      <c r="Q4" s="27" t="s">
        <v>217</v>
      </c>
      <c r="R4" s="27" t="s">
        <v>406</v>
      </c>
      <c r="S4" s="27" t="s">
        <v>407</v>
      </c>
      <c r="T4" s="27" t="s">
        <v>218</v>
      </c>
    </row>
    <row r="5">
      <c r="A5" s="33" t="s">
        <v>22</v>
      </c>
      <c r="B5" s="33" t="s">
        <v>2</v>
      </c>
      <c r="C5" s="72" t="n">
        <v>46130</v>
      </c>
      <c r="D5" s="33" t="s">
        <v>311</v>
      </c>
      <c r="E5" s="33" t="s">
        <v>261</v>
      </c>
      <c r="F5" s="33" t="s">
        <v>126</v>
      </c>
      <c r="G5" s="33" t="s">
        <v>88</v>
      </c>
      <c r="H5" s="33" t="s">
        <v>408</v>
      </c>
      <c r="I5" s="33" t="s">
        <v>219</v>
      </c>
      <c r="J5" s="33" t="s">
        <v>285</v>
      </c>
      <c r="K5" s="33" t="s">
        <v>409</v>
      </c>
      <c r="L5" s="33" t="s">
        <v>220</v>
      </c>
      <c r="M5" s="33" t="s">
        <v>221</v>
      </c>
      <c r="N5" s="33" t="s">
        <v>71</v>
      </c>
      <c r="O5" s="72" t="n">
        <v>46132</v>
      </c>
      <c r="P5" s="72" t="s">
        <v>93</v>
      </c>
      <c r="Q5" s="72"/>
      <c r="R5" s="86" t="n">
        <f>IF(OR(O5="",P5="Cerrado"),"",MAX(0,TODAY()-O5))</f>
        <v>4</v>
      </c>
      <c r="S5" s="33" t="s">
        <v>378</v>
      </c>
      <c r="T5" s="33"/>
    </row>
    <row r="6">
      <c r="A6" s="33" t="s">
        <v>23</v>
      </c>
      <c r="B6" s="33" t="s">
        <v>11</v>
      </c>
      <c r="C6" s="72" t="n">
        <v>46131</v>
      </c>
      <c r="D6" s="33" t="s">
        <v>254</v>
      </c>
      <c r="E6" s="33" t="s">
        <v>344</v>
      </c>
      <c r="F6" s="33" t="s">
        <v>410</v>
      </c>
      <c r="G6" s="33" t="s">
        <v>274</v>
      </c>
      <c r="H6" s="33" t="s">
        <v>411</v>
      </c>
      <c r="I6" s="33" t="s">
        <v>412</v>
      </c>
      <c r="J6" s="33" t="s">
        <v>287</v>
      </c>
      <c r="K6" s="33" t="s">
        <v>413</v>
      </c>
      <c r="L6" s="33" t="s">
        <v>414</v>
      </c>
      <c r="M6" s="33" t="s">
        <v>415</v>
      </c>
      <c r="N6" s="33" t="s">
        <v>75</v>
      </c>
      <c r="O6" s="72" t="n">
        <v>46134</v>
      </c>
      <c r="P6" s="72" t="s">
        <v>416</v>
      </c>
      <c r="Q6" s="72"/>
      <c r="R6" s="86" t="n">
        <f>IF(OR(O6="",P6="Cerrado"),"",MAX(0,TODAY()-O6))</f>
        <v>2</v>
      </c>
      <c r="S6" s="33" t="s">
        <v>371</v>
      </c>
      <c r="T6" s="33"/>
    </row>
    <row r="7">
      <c r="A7" s="33" t="s">
        <v>24</v>
      </c>
      <c r="B7" s="33" t="s">
        <v>6</v>
      </c>
      <c r="C7" s="72" t="n">
        <v>46131</v>
      </c>
      <c r="D7" s="33" t="s">
        <v>66</v>
      </c>
      <c r="E7" s="33" t="s">
        <v>261</v>
      </c>
      <c r="F7" s="33" t="s">
        <v>222</v>
      </c>
      <c r="G7" s="33" t="s">
        <v>88</v>
      </c>
      <c r="H7" s="33" t="s">
        <v>223</v>
      </c>
      <c r="I7" s="33" t="s">
        <v>224</v>
      </c>
      <c r="J7" s="33" t="s">
        <v>398</v>
      </c>
      <c r="K7" s="33" t="s">
        <v>417</v>
      </c>
      <c r="L7" s="33" t="s">
        <v>418</v>
      </c>
      <c r="M7" s="33" t="s">
        <v>419</v>
      </c>
      <c r="N7" s="33" t="s">
        <v>265</v>
      </c>
      <c r="O7" s="72" t="n">
        <v>46131</v>
      </c>
      <c r="P7" s="72" t="s">
        <v>103</v>
      </c>
      <c r="Q7" s="72" t="n">
        <v>46131</v>
      </c>
      <c r="R7" s="86" t="str">
        <f>IF(OR(O7="",P7="Cerrado"),"",MAX(0,TODAY()-O7))</f>
      </c>
      <c r="S7" s="33" t="s">
        <v>378</v>
      </c>
      <c r="T7" s="33" t="s">
        <v>420</v>
      </c>
    </row>
    <row r="8">
      <c r="A8" s="33"/>
      <c r="B8" s="33"/>
      <c r="C8" s="72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72"/>
      <c r="P8" s="72"/>
      <c r="Q8" s="72"/>
      <c r="R8" s="86" t="str">
        <f>IF(OR(O8="",P8="Cerrado"),"",MAX(0,TODAY()-O8))</f>
      </c>
      <c r="S8" s="33"/>
      <c r="T8" s="33"/>
    </row>
    <row r="9">
      <c r="A9" s="33"/>
      <c r="B9" s="33"/>
      <c r="C9" s="72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72"/>
      <c r="P9" s="72"/>
      <c r="Q9" s="72"/>
      <c r="R9" s="86" t="str">
        <f>IF(OR(O9="",P9="Cerrado"),"",MAX(0,TODAY()-O9))</f>
      </c>
      <c r="S9" s="33"/>
      <c r="T9" s="33"/>
    </row>
    <row r="10">
      <c r="A10" s="33"/>
      <c r="B10" s="33"/>
      <c r="C10" s="72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72"/>
      <c r="P10" s="72"/>
      <c r="Q10" s="72"/>
      <c r="R10" s="86" t="str">
        <f>IF(OR(O10="",P10="Cerrado"),"",MAX(0,TODAY()-O10))</f>
      </c>
      <c r="S10" s="33"/>
      <c r="T10" s="33"/>
    </row>
    <row r="11">
      <c r="A11" s="33"/>
      <c r="B11" s="33"/>
      <c r="C11" s="72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72"/>
      <c r="P11" s="72"/>
      <c r="Q11" s="72"/>
      <c r="R11" s="86" t="str">
        <f>IF(OR(O11="",P11="Cerrado"),"",MAX(0,TODAY()-O11))</f>
      </c>
      <c r="S11" s="33"/>
      <c r="T11" s="33"/>
    </row>
    <row r="12">
      <c r="A12" s="33"/>
      <c r="B12" s="33"/>
      <c r="C12" s="72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72"/>
      <c r="P12" s="72"/>
      <c r="Q12" s="72"/>
      <c r="R12" s="86" t="str">
        <f>IF(OR(O12="",P12="Cerrado"),"",MAX(0,TODAY()-O12))</f>
      </c>
      <c r="S12" s="33"/>
      <c r="T12" s="33"/>
    </row>
    <row r="13">
      <c r="A13" s="33"/>
      <c r="B13" s="33"/>
      <c r="C13" s="72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72"/>
      <c r="P13" s="72"/>
      <c r="Q13" s="72"/>
      <c r="R13" s="86" t="str">
        <f>IF(OR(O13="",P13="Cerrado"),"",MAX(0,TODAY()-O13))</f>
      </c>
      <c r="S13" s="33"/>
      <c r="T13" s="33"/>
    </row>
    <row r="14">
      <c r="A14" s="33"/>
      <c r="B14" s="33"/>
      <c r="C14" s="72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72"/>
      <c r="P14" s="72"/>
      <c r="Q14" s="72"/>
      <c r="R14" s="86" t="str">
        <f>IF(OR(O14="",P14="Cerrado"),"",MAX(0,TODAY()-O14))</f>
      </c>
      <c r="S14" s="33"/>
      <c r="T14" s="33"/>
    </row>
    <row r="15">
      <c r="A15" s="33"/>
      <c r="B15" s="33"/>
      <c r="C15" s="72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72"/>
      <c r="P15" s="72"/>
      <c r="Q15" s="72"/>
      <c r="R15" s="86" t="str">
        <f>IF(OR(O15="",P15="Cerrado"),"",MAX(0,TODAY()-O15))</f>
      </c>
      <c r="S15" s="33"/>
      <c r="T15" s="33"/>
    </row>
    <row r="16">
      <c r="A16" s="33"/>
      <c r="B16" s="33"/>
      <c r="C16" s="72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72"/>
      <c r="P16" s="72"/>
      <c r="Q16" s="72"/>
      <c r="R16" s="86" t="str">
        <f>IF(OR(O16="",P16="Cerrado"),"",MAX(0,TODAY()-O16))</f>
      </c>
      <c r="S16" s="33"/>
      <c r="T16" s="33"/>
    </row>
    <row r="17">
      <c r="A17" s="33"/>
      <c r="B17" s="33"/>
      <c r="C17" s="72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72"/>
      <c r="P17" s="72"/>
      <c r="Q17" s="72"/>
      <c r="R17" s="86" t="str">
        <f>IF(OR(O17="",P17="Cerrado"),"",MAX(0,TODAY()-O17))</f>
      </c>
      <c r="S17" s="33"/>
      <c r="T17" s="33"/>
    </row>
    <row r="18">
      <c r="A18" s="33"/>
      <c r="B18" s="33"/>
      <c r="C18" s="72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72"/>
      <c r="P18" s="72"/>
      <c r="Q18" s="72"/>
      <c r="R18" s="86" t="str">
        <f>IF(OR(O18="",P18="Cerrado"),"",MAX(0,TODAY()-O18))</f>
      </c>
      <c r="S18" s="33"/>
      <c r="T18" s="33"/>
    </row>
    <row r="19">
      <c r="A19" s="33"/>
      <c r="B19" s="33"/>
      <c r="C19" s="72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72"/>
      <c r="P19" s="72"/>
      <c r="Q19" s="72"/>
      <c r="R19" s="86" t="str">
        <f>IF(OR(O19="",P19="Cerrado"),"",MAX(0,TODAY()-O19))</f>
      </c>
      <c r="S19" s="33"/>
      <c r="T19" s="33"/>
    </row>
    <row r="20">
      <c r="A20" s="33"/>
      <c r="B20" s="33"/>
      <c r="C20" s="72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72"/>
      <c r="P20" s="72"/>
      <c r="Q20" s="72"/>
      <c r="R20" s="86" t="str">
        <f>IF(OR(O20="",P20="Cerrado"),"",MAX(0,TODAY()-O20))</f>
      </c>
      <c r="S20" s="33"/>
      <c r="T20" s="33"/>
    </row>
    <row r="21">
      <c r="A21" s="33"/>
      <c r="B21" s="33"/>
      <c r="C21" s="72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72"/>
      <c r="P21" s="72"/>
      <c r="Q21" s="72"/>
      <c r="R21" s="86" t="str">
        <f>IF(OR(O21="",P21="Cerrado"),"",MAX(0,TODAY()-O21))</f>
      </c>
      <c r="S21" s="33"/>
      <c r="T21" s="33"/>
    </row>
    <row r="22">
      <c r="A22" s="33"/>
      <c r="B22" s="33"/>
      <c r="C22" s="72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72"/>
      <c r="P22" s="72"/>
      <c r="Q22" s="72"/>
      <c r="R22" s="86" t="str">
        <f>IF(OR(O22="",P22="Cerrado"),"",MAX(0,TODAY()-O22))</f>
      </c>
      <c r="S22" s="33"/>
      <c r="T22" s="33"/>
    </row>
    <row r="23">
      <c r="A23" s="33"/>
      <c r="B23" s="33"/>
      <c r="C23" s="72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72"/>
      <c r="P23" s="72"/>
      <c r="Q23" s="72"/>
      <c r="R23" s="86" t="str">
        <f>IF(OR(O23="",P23="Cerrado"),"",MAX(0,TODAY()-O23))</f>
      </c>
      <c r="S23" s="33"/>
      <c r="T23" s="33"/>
    </row>
    <row r="24">
      <c r="A24" s="33"/>
      <c r="B24" s="33"/>
      <c r="C24" s="72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72"/>
      <c r="P24" s="72"/>
      <c r="Q24" s="72"/>
      <c r="R24" s="86" t="str">
        <f>IF(OR(O24="",P24="Cerrado"),"",MAX(0,TODAY()-O24))</f>
      </c>
      <c r="S24" s="33"/>
      <c r="T24" s="33"/>
    </row>
    <row r="25">
      <c r="A25" s="33"/>
      <c r="B25" s="33"/>
      <c r="C25" s="72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72"/>
      <c r="P25" s="72"/>
      <c r="Q25" s="72"/>
      <c r="R25" s="86" t="str">
        <f>IF(OR(O25="",P25="Cerrado"),"",MAX(0,TODAY()-O25))</f>
      </c>
      <c r="S25" s="33"/>
      <c r="T25" s="33"/>
    </row>
    <row r="26">
      <c r="A26" s="33"/>
      <c r="B26" s="33"/>
      <c r="C26" s="72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72"/>
      <c r="P26" s="72"/>
      <c r="Q26" s="72"/>
      <c r="R26" s="86" t="str">
        <f>IF(OR(O26="",P26="Cerrado"),"",MAX(0,TODAY()-O26))</f>
      </c>
      <c r="S26" s="33"/>
      <c r="T26" s="33"/>
    </row>
    <row r="27">
      <c r="A27" s="33"/>
      <c r="B27" s="33"/>
      <c r="C27" s="72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72"/>
      <c r="P27" s="72"/>
      <c r="Q27" s="72"/>
      <c r="R27" s="86" t="str">
        <f>IF(OR(O27="",P27="Cerrado"),"",MAX(0,TODAY()-O27))</f>
      </c>
      <c r="S27" s="33"/>
      <c r="T27" s="33"/>
    </row>
    <row r="28">
      <c r="A28" s="33"/>
      <c r="B28" s="33"/>
      <c r="C28" s="72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72"/>
      <c r="P28" s="72"/>
      <c r="Q28" s="72"/>
      <c r="R28" s="86" t="str">
        <f>IF(OR(O28="",P28="Cerrado"),"",MAX(0,TODAY()-O28))</f>
      </c>
      <c r="S28" s="33"/>
      <c r="T28" s="33"/>
    </row>
    <row r="29">
      <c r="A29" s="33"/>
      <c r="B29" s="33"/>
      <c r="C29" s="72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72"/>
      <c r="P29" s="72"/>
      <c r="Q29" s="72"/>
      <c r="R29" s="86" t="str">
        <f>IF(OR(O29="",P29="Cerrado"),"",MAX(0,TODAY()-O29))</f>
      </c>
      <c r="S29" s="33"/>
      <c r="T29" s="33"/>
    </row>
    <row r="30">
      <c r="A30" s="33"/>
      <c r="B30" s="33"/>
      <c r="C30" s="72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72"/>
      <c r="P30" s="72"/>
      <c r="Q30" s="72"/>
      <c r="R30" s="86" t="str">
        <f>IF(OR(O30="",P30="Cerrado"),"",MAX(0,TODAY()-O30))</f>
      </c>
      <c r="S30" s="33"/>
      <c r="T30" s="33"/>
    </row>
    <row r="31">
      <c r="A31" s="33"/>
      <c r="B31" s="33"/>
      <c r="C31" s="72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72"/>
      <c r="P31" s="72"/>
      <c r="Q31" s="72"/>
      <c r="R31" s="86" t="str">
        <f>IF(OR(O31="",P31="Cerrado"),"",MAX(0,TODAY()-O31))</f>
      </c>
      <c r="S31" s="33"/>
      <c r="T31" s="33"/>
    </row>
    <row r="32">
      <c r="A32" s="33"/>
      <c r="B32" s="33"/>
      <c r="C32" s="72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72"/>
      <c r="P32" s="72"/>
      <c r="Q32" s="72"/>
      <c r="R32" s="86" t="str">
        <f>IF(OR(O32="",P32="Cerrado"),"",MAX(0,TODAY()-O32))</f>
      </c>
      <c r="S32" s="33"/>
      <c r="T32" s="33"/>
    </row>
    <row r="33">
      <c r="A33" s="33"/>
      <c r="B33" s="33"/>
      <c r="C33" s="72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72"/>
      <c r="P33" s="72"/>
      <c r="Q33" s="72"/>
      <c r="R33" s="86" t="str">
        <f>IF(OR(O33="",P33="Cerrado"),"",MAX(0,TODAY()-O33))</f>
      </c>
      <c r="S33" s="33"/>
      <c r="T33" s="33"/>
    </row>
    <row r="34">
      <c r="A34" s="33"/>
      <c r="B34" s="33"/>
      <c r="C34" s="72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72"/>
      <c r="P34" s="72"/>
      <c r="Q34" s="72"/>
      <c r="R34" s="86" t="str">
        <f>IF(OR(O34="",P34="Cerrado"),"",MAX(0,TODAY()-O34))</f>
      </c>
      <c r="S34" s="33"/>
      <c r="T34" s="33"/>
    </row>
    <row r="35">
      <c r="A35" s="33"/>
      <c r="B35" s="33"/>
      <c r="C35" s="72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72"/>
      <c r="P35" s="72"/>
      <c r="Q35" s="72"/>
      <c r="R35" s="86" t="str">
        <f>IF(OR(O35="",P35="Cerrado"),"",MAX(0,TODAY()-O35))</f>
      </c>
      <c r="S35" s="33"/>
      <c r="T35" s="33"/>
    </row>
    <row r="36">
      <c r="A36" s="33"/>
      <c r="B36" s="33"/>
      <c r="C36" s="72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72"/>
      <c r="P36" s="72"/>
      <c r="Q36" s="72"/>
      <c r="R36" s="86" t="str">
        <f>IF(OR(O36="",P36="Cerrado"),"",MAX(0,TODAY()-O36))</f>
      </c>
      <c r="S36" s="33"/>
      <c r="T36" s="33"/>
    </row>
    <row r="37">
      <c r="A37" s="33"/>
      <c r="B37" s="33"/>
      <c r="C37" s="72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72"/>
      <c r="P37" s="72"/>
      <c r="Q37" s="72"/>
      <c r="R37" s="86" t="str">
        <f>IF(OR(O37="",P37="Cerrado"),"",MAX(0,TODAY()-O37))</f>
      </c>
      <c r="S37" s="33"/>
      <c r="T37" s="33"/>
    </row>
    <row r="38">
      <c r="A38" s="33"/>
      <c r="B38" s="33"/>
      <c r="C38" s="72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72"/>
      <c r="P38" s="72"/>
      <c r="Q38" s="72"/>
      <c r="R38" s="86" t="str">
        <f>IF(OR(O38="",P38="Cerrado"),"",MAX(0,TODAY()-O38))</f>
      </c>
      <c r="S38" s="33"/>
      <c r="T38" s="33"/>
    </row>
    <row r="39">
      <c r="A39" s="33"/>
      <c r="B39" s="33"/>
      <c r="C39" s="72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72"/>
      <c r="P39" s="72"/>
      <c r="Q39" s="72"/>
      <c r="R39" s="86" t="str">
        <f>IF(OR(O39="",P39="Cerrado"),"",MAX(0,TODAY()-O39))</f>
      </c>
      <c r="S39" s="33"/>
      <c r="T39" s="33"/>
    </row>
    <row r="40">
      <c r="A40" s="33"/>
      <c r="B40" s="33"/>
      <c r="C40" s="72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72"/>
      <c r="P40" s="72"/>
      <c r="Q40" s="72"/>
      <c r="R40" s="86" t="str">
        <f>IF(OR(O40="",P40="Cerrado"),"",MAX(0,TODAY()-O40))</f>
      </c>
      <c r="S40" s="33"/>
      <c r="T40" s="33"/>
    </row>
    <row r="41">
      <c r="A41" s="33"/>
      <c r="B41" s="33"/>
      <c r="C41" s="72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72"/>
      <c r="P41" s="72"/>
      <c r="Q41" s="72"/>
      <c r="R41" s="86" t="str">
        <f>IF(OR(O41="",P41="Cerrado"),"",MAX(0,TODAY()-O41))</f>
      </c>
      <c r="S41" s="33"/>
      <c r="T41" s="33"/>
    </row>
    <row r="42">
      <c r="A42" s="33"/>
      <c r="B42" s="33"/>
      <c r="C42" s="72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72"/>
      <c r="P42" s="72"/>
      <c r="Q42" s="72"/>
      <c r="R42" s="86" t="str">
        <f>IF(OR(O42="",P42="Cerrado"),"",MAX(0,TODAY()-O42))</f>
      </c>
      <c r="S42" s="33"/>
      <c r="T42" s="33"/>
    </row>
    <row r="43">
      <c r="A43" s="33"/>
      <c r="B43" s="33"/>
      <c r="C43" s="72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72"/>
      <c r="P43" s="72"/>
      <c r="Q43" s="72"/>
      <c r="R43" s="86" t="str">
        <f>IF(OR(O43="",P43="Cerrado"),"",MAX(0,TODAY()-O43))</f>
      </c>
      <c r="S43" s="33"/>
      <c r="T43" s="33"/>
    </row>
    <row r="44">
      <c r="A44" s="33"/>
      <c r="B44" s="33"/>
      <c r="C44" s="72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72"/>
      <c r="P44" s="72"/>
      <c r="Q44" s="72"/>
      <c r="R44" s="86" t="str">
        <f>IF(OR(O44="",P44="Cerrado"),"",MAX(0,TODAY()-O44))</f>
      </c>
      <c r="S44" s="33"/>
      <c r="T44" s="33"/>
    </row>
    <row r="45">
      <c r="A45" s="33"/>
      <c r="B45" s="33"/>
      <c r="C45" s="72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72"/>
      <c r="P45" s="72"/>
      <c r="Q45" s="72"/>
      <c r="R45" s="86" t="str">
        <f>IF(OR(O45="",P45="Cerrado"),"",MAX(0,TODAY()-O45))</f>
      </c>
      <c r="S45" s="33"/>
      <c r="T45" s="33"/>
    </row>
    <row r="46">
      <c r="A46" s="33"/>
      <c r="B46" s="33"/>
      <c r="C46" s="72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72"/>
      <c r="P46" s="72"/>
      <c r="Q46" s="72"/>
      <c r="R46" s="86" t="str">
        <f>IF(OR(O46="",P46="Cerrado"),"",MAX(0,TODAY()-O46))</f>
      </c>
      <c r="S46" s="33"/>
      <c r="T46" s="33"/>
    </row>
    <row r="47">
      <c r="A47" s="33"/>
      <c r="B47" s="33"/>
      <c r="C47" s="72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72"/>
      <c r="P47" s="72"/>
      <c r="Q47" s="72"/>
      <c r="R47" s="86" t="str">
        <f>IF(OR(O47="",P47="Cerrado"),"",MAX(0,TODAY()-O47))</f>
      </c>
      <c r="S47" s="33"/>
      <c r="T47" s="33"/>
    </row>
    <row r="48">
      <c r="A48" s="33"/>
      <c r="B48" s="33"/>
      <c r="C48" s="72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72"/>
      <c r="P48" s="72"/>
      <c r="Q48" s="72"/>
      <c r="R48" s="86" t="str">
        <f>IF(OR(O48="",P48="Cerrado"),"",MAX(0,TODAY()-O48))</f>
      </c>
      <c r="S48" s="33"/>
      <c r="T48" s="33"/>
    </row>
    <row r="49">
      <c r="A49" s="33"/>
      <c r="B49" s="33"/>
      <c r="C49" s="72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72"/>
      <c r="P49" s="72"/>
      <c r="Q49" s="72"/>
      <c r="R49" s="86" t="str">
        <f>IF(OR(O49="",P49="Cerrado"),"",MAX(0,TODAY()-O49))</f>
      </c>
      <c r="S49" s="33"/>
      <c r="T49" s="33"/>
    </row>
    <row r="50">
      <c r="A50" s="33"/>
      <c r="B50" s="33"/>
      <c r="C50" s="72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72"/>
      <c r="P50" s="72"/>
      <c r="Q50" s="72"/>
      <c r="R50" s="86" t="str">
        <f>IF(OR(O50="",P50="Cerrado"),"",MAX(0,TODAY()-O50))</f>
      </c>
      <c r="S50" s="33"/>
      <c r="T50" s="33"/>
    </row>
    <row r="51">
      <c r="A51" s="33"/>
      <c r="B51" s="33"/>
      <c r="C51" s="72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72"/>
      <c r="P51" s="72"/>
      <c r="Q51" s="72"/>
      <c r="R51" s="86" t="str">
        <f>IF(OR(O51="",P51="Cerrado"),"",MAX(0,TODAY()-O51))</f>
      </c>
      <c r="S51" s="33"/>
      <c r="T51" s="33"/>
    </row>
    <row r="52">
      <c r="A52" s="33"/>
      <c r="B52" s="33"/>
      <c r="C52" s="72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72"/>
      <c r="P52" s="72"/>
      <c r="Q52" s="72"/>
      <c r="R52" s="86" t="str">
        <f>IF(OR(O52="",P52="Cerrado"),"",MAX(0,TODAY()-O52))</f>
      </c>
      <c r="S52" s="33"/>
      <c r="T52" s="33"/>
    </row>
    <row r="53">
      <c r="A53" s="33"/>
      <c r="B53" s="33"/>
      <c r="C53" s="72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72"/>
      <c r="P53" s="72"/>
      <c r="Q53" s="72"/>
      <c r="R53" s="86" t="str">
        <f>IF(OR(O53="",P53="Cerrado"),"",MAX(0,TODAY()-O53))</f>
      </c>
      <c r="S53" s="33"/>
      <c r="T53" s="33"/>
    </row>
    <row r="54">
      <c r="A54" s="33"/>
      <c r="B54" s="33"/>
      <c r="C54" s="72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72"/>
      <c r="P54" s="72"/>
      <c r="Q54" s="72"/>
      <c r="R54" s="86" t="str">
        <f>IF(OR(O54="",P54="Cerrado"),"",MAX(0,TODAY()-O54))</f>
      </c>
      <c r="S54" s="33"/>
      <c r="T54" s="33"/>
    </row>
    <row r="55">
      <c r="A55" s="33"/>
      <c r="B55" s="33"/>
      <c r="C55" s="72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72"/>
      <c r="P55" s="72"/>
      <c r="Q55" s="72"/>
      <c r="R55" s="86" t="str">
        <f>IF(OR(O55="",P55="Cerrado"),"",MAX(0,TODAY()-O55))</f>
      </c>
      <c r="S55" s="33"/>
      <c r="T55" s="33"/>
    </row>
    <row r="56">
      <c r="A56" s="33"/>
      <c r="B56" s="33"/>
      <c r="C56" s="72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72"/>
      <c r="P56" s="72"/>
      <c r="Q56" s="72"/>
      <c r="R56" s="86" t="str">
        <f>IF(OR(O56="",P56="Cerrado"),"",MAX(0,TODAY()-O56))</f>
      </c>
      <c r="S56" s="33"/>
      <c r="T56" s="33"/>
    </row>
    <row r="57">
      <c r="A57" s="33"/>
      <c r="B57" s="33"/>
      <c r="C57" s="72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72"/>
      <c r="P57" s="72"/>
      <c r="Q57" s="72"/>
      <c r="R57" s="86" t="str">
        <f>IF(OR(O57="",P57="Cerrado"),"",MAX(0,TODAY()-O57))</f>
      </c>
      <c r="S57" s="33"/>
      <c r="T57" s="33"/>
    </row>
    <row r="58">
      <c r="A58" s="33"/>
      <c r="B58" s="33"/>
      <c r="C58" s="72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72"/>
      <c r="P58" s="72"/>
      <c r="Q58" s="72"/>
      <c r="R58" s="86" t="str">
        <f>IF(OR(O58="",P58="Cerrado"),"",MAX(0,TODAY()-O58))</f>
      </c>
      <c r="S58" s="33"/>
      <c r="T58" s="33"/>
    </row>
    <row r="59">
      <c r="A59" s="33"/>
      <c r="B59" s="33"/>
      <c r="C59" s="72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72"/>
      <c r="P59" s="72"/>
      <c r="Q59" s="72"/>
      <c r="R59" s="86" t="str">
        <f>IF(OR(O59="",P59="Cerrado"),"",MAX(0,TODAY()-O59))</f>
      </c>
      <c r="S59" s="33"/>
      <c r="T59" s="33"/>
    </row>
    <row r="60">
      <c r="A60" s="33"/>
      <c r="B60" s="33"/>
      <c r="C60" s="72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72"/>
      <c r="P60" s="72"/>
      <c r="Q60" s="72"/>
      <c r="R60" s="86" t="str">
        <f>IF(OR(O60="",P60="Cerrado"),"",MAX(0,TODAY()-O60))</f>
      </c>
      <c r="S60" s="33"/>
      <c r="T60" s="33"/>
    </row>
    <row r="61">
      <c r="A61" s="33"/>
      <c r="B61" s="33"/>
      <c r="C61" s="72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72"/>
      <c r="P61" s="72"/>
      <c r="Q61" s="72"/>
      <c r="R61" s="86" t="str">
        <f>IF(OR(O61="",P61="Cerrado"),"",MAX(0,TODAY()-O61))</f>
      </c>
      <c r="S61" s="33"/>
      <c r="T61" s="33"/>
    </row>
    <row r="62">
      <c r="A62" s="33"/>
      <c r="B62" s="33"/>
      <c r="C62" s="72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72"/>
      <c r="P62" s="72"/>
      <c r="Q62" s="72"/>
      <c r="R62" s="86" t="str">
        <f>IF(OR(O62="",P62="Cerrado"),"",MAX(0,TODAY()-O62))</f>
      </c>
      <c r="S62" s="33"/>
      <c r="T62" s="33"/>
    </row>
    <row r="63">
      <c r="A63" s="33"/>
      <c r="B63" s="33"/>
      <c r="C63" s="72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72"/>
      <c r="P63" s="72"/>
      <c r="Q63" s="72"/>
      <c r="R63" s="86" t="str">
        <f>IF(OR(O63="",P63="Cerrado"),"",MAX(0,TODAY()-O63))</f>
      </c>
      <c r="S63" s="33"/>
      <c r="T63" s="33"/>
    </row>
    <row r="64">
      <c r="A64" s="33"/>
      <c r="B64" s="33"/>
      <c r="C64" s="72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72"/>
      <c r="P64" s="72"/>
      <c r="Q64" s="72"/>
      <c r="R64" s="86" t="str">
        <f>IF(OR(O64="",P64="Cerrado"),"",MAX(0,TODAY()-O64))</f>
      </c>
      <c r="S64" s="33"/>
      <c r="T64" s="33"/>
    </row>
    <row r="65">
      <c r="A65" s="33"/>
      <c r="B65" s="33"/>
      <c r="C65" s="72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72"/>
      <c r="P65" s="72"/>
      <c r="Q65" s="72"/>
      <c r="R65" s="86" t="str">
        <f>IF(OR(O65="",P65="Cerrado"),"",MAX(0,TODAY()-O65))</f>
      </c>
      <c r="S65" s="33"/>
      <c r="T65" s="33"/>
    </row>
    <row r="66">
      <c r="A66" s="33"/>
      <c r="B66" s="33"/>
      <c r="C66" s="72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72"/>
      <c r="P66" s="72"/>
      <c r="Q66" s="72"/>
      <c r="R66" s="86" t="str">
        <f>IF(OR(O66="",P66="Cerrado"),"",MAX(0,TODAY()-O66))</f>
      </c>
      <c r="S66" s="33"/>
      <c r="T66" s="33"/>
    </row>
    <row r="67">
      <c r="A67" s="33"/>
      <c r="B67" s="33"/>
      <c r="C67" s="72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72"/>
      <c r="P67" s="72"/>
      <c r="Q67" s="72"/>
      <c r="R67" s="86" t="str">
        <f>IF(OR(O67="",P67="Cerrado"),"",MAX(0,TODAY()-O67))</f>
      </c>
      <c r="S67" s="33"/>
      <c r="T67" s="33"/>
    </row>
    <row r="68">
      <c r="A68" s="33"/>
      <c r="B68" s="33"/>
      <c r="C68" s="72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72"/>
      <c r="P68" s="72"/>
      <c r="Q68" s="72"/>
      <c r="R68" s="86" t="str">
        <f>IF(OR(O68="",P68="Cerrado"),"",MAX(0,TODAY()-O68))</f>
      </c>
      <c r="S68" s="33"/>
      <c r="T68" s="33"/>
    </row>
    <row r="69">
      <c r="A69" s="33"/>
      <c r="B69" s="33"/>
      <c r="C69" s="72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72"/>
      <c r="P69" s="72"/>
      <c r="Q69" s="72"/>
      <c r="R69" s="86" t="str">
        <f>IF(OR(O69="",P69="Cerrado"),"",MAX(0,TODAY()-O69))</f>
      </c>
      <c r="S69" s="33"/>
      <c r="T69" s="33"/>
    </row>
    <row r="70">
      <c r="A70" s="33"/>
      <c r="B70" s="33"/>
      <c r="C70" s="72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72"/>
      <c r="P70" s="72"/>
      <c r="Q70" s="72"/>
      <c r="R70" s="86" t="str">
        <f>IF(OR(O70="",P70="Cerrado"),"",MAX(0,TODAY()-O70))</f>
      </c>
      <c r="S70" s="33"/>
      <c r="T70" s="33"/>
    </row>
    <row r="71">
      <c r="A71" s="33"/>
      <c r="B71" s="33"/>
      <c r="C71" s="72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72"/>
      <c r="P71" s="72"/>
      <c r="Q71" s="72"/>
      <c r="R71" s="86" t="str">
        <f>IF(OR(O71="",P71="Cerrado"),"",MAX(0,TODAY()-O71))</f>
      </c>
      <c r="S71" s="33"/>
      <c r="T71" s="33"/>
    </row>
    <row r="72">
      <c r="A72" s="33"/>
      <c r="B72" s="33"/>
      <c r="C72" s="72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72"/>
      <c r="P72" s="72"/>
      <c r="Q72" s="72"/>
      <c r="R72" s="86" t="str">
        <f>IF(OR(O72="",P72="Cerrado"),"",MAX(0,TODAY()-O72))</f>
      </c>
      <c r="S72" s="33"/>
      <c r="T72" s="33"/>
    </row>
    <row r="73">
      <c r="A73" s="33"/>
      <c r="B73" s="33"/>
      <c r="C73" s="72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72"/>
      <c r="P73" s="72"/>
      <c r="Q73" s="72"/>
      <c r="R73" s="86" t="str">
        <f>IF(OR(O73="",P73="Cerrado"),"",MAX(0,TODAY()-O73))</f>
      </c>
      <c r="S73" s="33"/>
      <c r="T73" s="33"/>
    </row>
    <row r="74">
      <c r="A74" s="33"/>
      <c r="B74" s="33"/>
      <c r="C74" s="72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72"/>
      <c r="P74" s="72"/>
      <c r="Q74" s="72"/>
      <c r="R74" s="86" t="str">
        <f>IF(OR(O74="",P74="Cerrado"),"",MAX(0,TODAY()-O74))</f>
      </c>
      <c r="S74" s="33"/>
      <c r="T74" s="33"/>
    </row>
    <row r="75">
      <c r="A75" s="33"/>
      <c r="B75" s="33"/>
      <c r="C75" s="72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72"/>
      <c r="P75" s="72"/>
      <c r="Q75" s="72"/>
      <c r="R75" s="86" t="str">
        <f>IF(OR(O75="",P75="Cerrado"),"",MAX(0,TODAY()-O75))</f>
      </c>
      <c r="S75" s="33"/>
      <c r="T75" s="33"/>
    </row>
    <row r="76">
      <c r="A76" s="33"/>
      <c r="B76" s="33"/>
      <c r="C76" s="72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72"/>
      <c r="P76" s="72"/>
      <c r="Q76" s="72"/>
      <c r="R76" s="86" t="str">
        <f>IF(OR(O76="",P76="Cerrado"),"",MAX(0,TODAY()-O76))</f>
      </c>
      <c r="S76" s="33"/>
      <c r="T76" s="33"/>
    </row>
    <row r="77">
      <c r="A77" s="33"/>
      <c r="B77" s="33"/>
      <c r="C77" s="72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72"/>
      <c r="P77" s="72"/>
      <c r="Q77" s="72"/>
      <c r="R77" s="86" t="str">
        <f>IF(OR(O77="",P77="Cerrado"),"",MAX(0,TODAY()-O77))</f>
      </c>
      <c r="S77" s="33"/>
      <c r="T77" s="33"/>
    </row>
    <row r="78">
      <c r="A78" s="33"/>
      <c r="B78" s="33"/>
      <c r="C78" s="72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72"/>
      <c r="P78" s="72"/>
      <c r="Q78" s="72"/>
      <c r="R78" s="86" t="str">
        <f>IF(OR(O78="",P78="Cerrado"),"",MAX(0,TODAY()-O78))</f>
      </c>
      <c r="S78" s="33"/>
      <c r="T78" s="33"/>
    </row>
    <row r="79">
      <c r="A79" s="33"/>
      <c r="B79" s="33"/>
      <c r="C79" s="72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72"/>
      <c r="P79" s="72"/>
      <c r="Q79" s="72"/>
      <c r="R79" s="86" t="str">
        <f>IF(OR(O79="",P79="Cerrado"),"",MAX(0,TODAY()-O79))</f>
      </c>
      <c r="S79" s="33"/>
      <c r="T79" s="33"/>
    </row>
    <row r="80">
      <c r="A80" s="33"/>
      <c r="B80" s="33"/>
      <c r="C80" s="72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72"/>
      <c r="P80" s="72"/>
      <c r="Q80" s="72"/>
      <c r="R80" s="86" t="str">
        <f>IF(OR(O80="",P80="Cerrado"),"",MAX(0,TODAY()-O80))</f>
      </c>
      <c r="S80" s="33"/>
      <c r="T80" s="33"/>
    </row>
    <row r="81">
      <c r="A81" s="33"/>
      <c r="B81" s="33"/>
      <c r="C81" s="72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72"/>
      <c r="P81" s="72"/>
      <c r="Q81" s="72"/>
      <c r="R81" s="86" t="str">
        <f>IF(OR(O81="",P81="Cerrado"),"",MAX(0,TODAY()-O81))</f>
      </c>
      <c r="S81" s="33"/>
      <c r="T81" s="33"/>
    </row>
    <row r="82">
      <c r="A82" s="33"/>
      <c r="B82" s="33"/>
      <c r="C82" s="72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72"/>
      <c r="P82" s="72"/>
      <c r="Q82" s="72"/>
      <c r="R82" s="86" t="str">
        <f>IF(OR(O82="",P82="Cerrado"),"",MAX(0,TODAY()-O82))</f>
      </c>
      <c r="S82" s="33"/>
      <c r="T82" s="33"/>
    </row>
    <row r="83">
      <c r="A83" s="33"/>
      <c r="B83" s="33"/>
      <c r="C83" s="72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72"/>
      <c r="P83" s="72"/>
      <c r="Q83" s="72"/>
      <c r="R83" s="86" t="str">
        <f>IF(OR(O83="",P83="Cerrado"),"",MAX(0,TODAY()-O83))</f>
      </c>
      <c r="S83" s="33"/>
      <c r="T83" s="33"/>
    </row>
    <row r="84">
      <c r="A84" s="33"/>
      <c r="B84" s="33"/>
      <c r="C84" s="72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72"/>
      <c r="P84" s="72"/>
      <c r="Q84" s="72"/>
      <c r="R84" s="86" t="str">
        <f>IF(OR(O84="",P84="Cerrado"),"",MAX(0,TODAY()-O84))</f>
      </c>
      <c r="S84" s="33"/>
      <c r="T84" s="33"/>
    </row>
    <row r="85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</row>
    <row r="86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</row>
    <row r="87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</row>
    <row r="88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</row>
    <row r="89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</row>
    <row r="90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</row>
  </sheetData>
  <mergeCells count="2">
    <mergeCell ref="A1:T1"/>
    <mergeCell ref="A2:T2"/>
  </mergeCells>
  <conditionalFormatting sqref="R5:R84">
    <cfRule type="cellIs" dxfId="5" priority="1" operator="greaterThan">
      <formula>0</formula>
    </cfRule>
  </conditionalFormatting>
  <conditionalFormatting sqref="P5:P84">
    <cfRule type="expression" dxfId="12" priority="2">
      <formula>AND(P5&lt;&gt;"",P5&lt;&gt;"Cerrado")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7">
    <dataValidation allowBlank="false" sqref="D5:D84" type="list">
      <formula1>"Turno A,Turno B,Turno C,Turno de día,Turno de noche,Turno temporal"</formula1>
    </dataValidation>
    <dataValidation allowBlank="false" sqref="E5:E84" type="list">
      <formula1>"第1线,Línea 2,第3线,Línea de embalaje,Línea mixta / compartida,Línea Subcontratada"</formula1>
    </dataValidation>
    <dataValidation allowBlank="false" sqref="F5:F84" type="list">
      <formula1>"交接,停机,质量,安全,物料,设备,改善,其他"</formula1>
    </dataValidation>
    <dataValidation allowBlank="false" sqref="G5:G84" type="list">
      <formula1>"低,中,高,紧急"</formula1>
    </dataValidation>
    <dataValidation allowBlank="false" sqref="J5:J84" type="list">
      <formula1>"人,机,料,法,环,测,Proveedor,未定"</formula1>
    </dataValidation>
    <dataValidation allowBlank="false" sqref="P5:P84" type="list">
      <formula1>"未开始,En Progreso,Esperando Validación,Cerrado,搁置"</formula1>
    </dataValidation>
    <dataValidation allowBlank="false" sqref="S5:S84" type="list">
      <formula1>"是,否"</formula1>
    </dataValidation>
  </dataValidations>
  <pageMargins left="0.7" right="0.7" top="0.75" bottom="0.75" header="0.3" footer="0.3"/>
  <tableParts count="1">
    <tablePart r:id="R11e0fd61b7f2422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creator>Finite Field</dc:creator>
  <dc:description>Esta plantilla de propósito general expande el flujo de trabajo de la página para el traspaso de turno, resultados de producción, verificaciones de tiempo de inactividad y manejo de incidencias en múltiples escenarios de planta.</dc:description>
  <lastModifiedBy/>
  <category>Manufacturing</category>
</coreProperties>
</file>