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使用説明" sheetId="1" state="visible" r:id="rId1"/>
    <sheet xmlns:r="http://schemas.openxmlformats.org/officeDocument/2006/relationships" name="01_基本設定" sheetId="2" state="visible" r:id="rId2"/>
    <sheet xmlns:r="http://schemas.openxmlformats.org/officeDocument/2006/relationships" name="02_日報ダッシュボード" sheetId="3" state="visible" r:id="rId3"/>
    <sheet xmlns:r="http://schemas.openxmlformats.org/officeDocument/2006/relationships" name="03_生産実績" sheetId="4" state="visible" r:id="rId4"/>
    <sheet xmlns:r="http://schemas.openxmlformats.org/officeDocument/2006/relationships" name="04_停止記録" sheetId="5" state="visible" r:id="rId5"/>
    <sheet xmlns:r="http://schemas.openxmlformats.org/officeDocument/2006/relationships" name="05_不良記録" sheetId="6" state="visible" r:id="rId6"/>
    <sheet xmlns:r="http://schemas.openxmlformats.org/officeDocument/2006/relationships" name="06_人・機・材・エネルギー" sheetId="7" state="visible" r:id="rId7"/>
    <sheet xmlns:r="http://schemas.openxmlformats.org/officeDocument/2006/relationships" name="07_引継ぎアクション" sheetId="8" state="visible" r:id="rId8"/>
    <sheet xmlns:r="http://schemas.openxmlformats.org/officeDocument/2006/relationships" name="08_履歴トレンド" sheetId="9" state="visible" r:id="rId9"/>
  </sheets>
  <definedNames/>
</workbook>
</file>

<file path=xl/styles.xml><?xml version="1.0" encoding="utf-8"?>
<styleSheet xmlns="http://schemas.openxmlformats.org/spreadsheetml/2006/main">
  <numFmts count="4">
    <numFmt numFmtId="164" formatCode="0.0%"/>
    <numFmt numFmtId="165" formatCode="yyyy-mm-dd hh:mm"/>
    <numFmt numFmtId="166" formatCode="0.0"/>
    <numFmt numFmtId="167" formatCode="yyyy-mm-dd"/>
  </numFmts>
  <fonts count="18">
    <font>
      <name val="Carlito"/>
      <sz val="11"/>
    </font>
    <font>
      <name val="Microsoft YaHei"/>
      <color rgb="001F2937"/>
      <sz val="10"/>
    </font>
    <font>
      <name val="Microsoft YaHei"/>
      <b val="1"/>
      <color rgb="001F6F78"/>
      <sz val="18"/>
    </font>
    <font>
      <name val="Microsoft YaHei"/>
      <color rgb="006B7280"/>
      <sz val="10"/>
    </font>
    <font>
      <name val="Microsoft YaHei"/>
      <b val="1"/>
      <color rgb="001F2937"/>
      <sz val="10"/>
    </font>
    <font>
      <name val="Microsoft YaHei"/>
      <b val="1"/>
      <color rgb="001F6F78"/>
      <sz val="10"/>
    </font>
    <font>
      <name val="Microsoft YaHei"/>
      <b val="1"/>
      <color rgb="001F6F78"/>
      <sz val="22"/>
    </font>
    <font>
      <name val="Microsoft YaHei"/>
      <color rgb="006B7280"/>
      <sz val="9"/>
    </font>
    <font>
      <name val="Microsoft YaHei"/>
      <b val="1"/>
      <color rgb="002F7D32"/>
      <sz val="10"/>
    </font>
    <font>
      <name val="Microsoft YaHei"/>
      <b val="1"/>
      <color rgb="002F7D32"/>
      <sz val="22"/>
    </font>
    <font>
      <name val="Microsoft YaHei"/>
      <b val="1"/>
      <color rgb="00B45309"/>
      <sz val="10"/>
    </font>
    <font>
      <name val="Microsoft YaHei"/>
      <b val="1"/>
      <color rgb="00B45309"/>
      <sz val="22"/>
    </font>
    <font>
      <name val="Microsoft YaHei"/>
      <b val="1"/>
      <color rgb="00B91C1C"/>
      <sz val="10"/>
    </font>
    <font>
      <name val="Microsoft YaHei"/>
      <b val="1"/>
      <color rgb="00B91C1C"/>
      <sz val="22"/>
    </font>
    <font>
      <name val="Microsoft YaHei"/>
      <b val="1"/>
      <color rgb="003730A3"/>
      <sz val="10"/>
    </font>
    <font>
      <name val="Microsoft YaHei"/>
      <b val="1"/>
      <color rgb="003730A3"/>
      <sz val="22"/>
    </font>
    <font>
      <name val="Microsoft YaHei"/>
      <b val="1"/>
      <color rgb="001F6F78"/>
      <sz val="11"/>
    </font>
    <font>
      <name val="Microsoft YaHei"/>
      <b val="1"/>
      <color rgb="001F6F78"/>
      <sz val="12"/>
    </font>
  </fonts>
  <fills count="12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DDEEF1"/>
      </patternFill>
    </fill>
    <fill>
      <patternFill patternType="solid">
        <fgColor rgb="00F6FBFC"/>
      </patternFill>
    </fill>
    <fill>
      <patternFill patternType="solid">
        <fgColor rgb="00EAF4FF"/>
      </patternFill>
    </fill>
    <fill>
      <patternFill patternType="solid">
        <fgColor rgb="00F3F4F6"/>
      </patternFill>
    </fill>
    <fill>
      <patternFill patternType="solid">
        <fgColor rgb="00E7F3F5"/>
      </patternFill>
    </fill>
    <fill>
      <patternFill patternType="solid">
        <fgColor rgb="00F0F7EF"/>
      </patternFill>
    </fill>
    <fill>
      <patternFill patternType="solid">
        <fgColor rgb="00FFF7E6"/>
      </patternFill>
    </fill>
    <fill>
      <patternFill patternType="solid">
        <fgColor rgb="00FCEDEE"/>
      </patternFill>
    </fill>
    <fill>
      <patternFill patternType="solid">
        <fgColor rgb="00EEF2FF"/>
      </patternFill>
    </fill>
  </fills>
  <borders count="28">
    <border/>
    <border/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top style="thin">
        <color rgb="00D1D5DB"/>
      </top>
    </border>
    <border>
      <top style="thin">
        <color rgb="00D1D5DB"/>
      </top>
    </border>
    <border>
      <right style="thin">
        <color rgb="00D1D5DB"/>
      </right>
      <top style="thin">
        <color rgb="00D1D5DB"/>
      </top>
    </border>
    <border>
      <left style="thin">
        <color rgb="00D1D5DB"/>
      </left>
    </border>
    <border>
      <right style="thin">
        <color rgb="00D1D5DB"/>
      </right>
    </border>
    <border>
      <left style="thin">
        <color rgb="00D1D5DB"/>
      </left>
      <bottom style="thin">
        <color rgb="00D1D5DB"/>
      </bottom>
    </border>
    <border>
      <bottom style="thin">
        <color rgb="00D1D5DB"/>
      </bottom>
    </border>
    <border>
      <right style="thin">
        <color rgb="00D1D5DB"/>
      </right>
      <bottom style="thin">
        <color rgb="00D1D5DB"/>
      </bottom>
    </border>
    <border>
      <left style="thin">
        <color rgb="00D1D5DB"/>
      </left>
      <top style="thin">
        <color rgb="00D1D5DB"/>
      </top>
    </border>
    <border>
      <top style="thin">
        <color rgb="00D1D5DB"/>
      </top>
    </border>
    <border>
      <right style="thin">
        <color rgb="00D1D5DB"/>
      </right>
      <top style="thin">
        <color rgb="00D1D5DB"/>
      </top>
    </border>
    <border>
      <left style="thin">
        <color rgb="00D1D5DB"/>
      </left>
    </border>
    <border>
      <right style="thin">
        <color rgb="00D1D5DB"/>
      </right>
    </border>
    <border>
      <left style="thin">
        <color rgb="00D1D5DB"/>
      </left>
      <bottom style="thin">
        <color rgb="00D1D5DB"/>
      </bottom>
    </border>
    <border>
      <bottom style="thin">
        <color rgb="00D1D5DB"/>
      </bottom>
    </border>
    <border>
      <right style="thin">
        <color rgb="00D1D5DB"/>
      </right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</border>
    <border>
      <left style="thin">
        <color rgb="00D1D5DB"/>
      </left>
      <right style="thin">
        <color rgb="00D1D5DB"/>
      </right>
    </border>
    <border>
      <left style="thin">
        <color rgb="00D1D5DB"/>
      </left>
      <right style="thin">
        <color rgb="00D1D5DB"/>
      </right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1"/>
  </cellStyleXfs>
  <cellXfs count="582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1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2" fillId="2" borderId="0" applyAlignment="1" pivotButton="0" quotePrefix="0" xfId="0">
      <alignment horizontal="left" vertical="center"/>
    </xf>
    <xf numFmtId="0" fontId="1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0" fontId="2" fillId="2" borderId="1" applyAlignment="1" pivotButton="0" quotePrefix="0" xfId="0">
      <alignment horizontal="left" vertical="center"/>
    </xf>
    <xf numFmtId="0" fontId="3" fillId="2" borderId="0" applyAlignment="1" pivotButton="0" quotePrefix="0" xfId="0">
      <alignment vertical="center"/>
    </xf>
    <xf numFmtId="0" fontId="3" fillId="2" borderId="0" applyAlignment="1" pivotButton="0" quotePrefix="0" xfId="0">
      <alignment vertical="center" wrapText="1"/>
    </xf>
    <xf numFmtId="0" fontId="3" fillId="2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vertical="center"/>
    </xf>
    <xf numFmtId="0" fontId="3" fillId="2" borderId="1" applyAlignment="1" pivotButton="0" quotePrefix="0" xfId="0">
      <alignment vertical="center" wrapText="1"/>
    </xf>
    <xf numFmtId="0" fontId="3" fillId="2" borderId="1" applyAlignment="1" pivotButton="0" quotePrefix="0" xfId="0">
      <alignment horizontal="left" vertical="center" wrapText="1"/>
    </xf>
    <xf numFmtId="0" fontId="1" fillId="3" borderId="0" applyAlignment="1" pivotButton="0" quotePrefix="0" xfId="0">
      <alignment vertical="center"/>
    </xf>
    <xf numFmtId="0" fontId="4" fillId="3" borderId="0" applyAlignment="1" pivotButton="0" quotePrefix="0" xfId="0">
      <alignment vertical="center"/>
    </xf>
    <xf numFmtId="0" fontId="4" fillId="3" borderId="2" applyAlignment="1" pivotButton="0" quotePrefix="0" xfId="0">
      <alignment vertical="center"/>
    </xf>
    <xf numFmtId="0" fontId="4" fillId="3" borderId="3" applyAlignment="1" pivotButton="0" quotePrefix="0" xfId="0">
      <alignment vertical="center"/>
    </xf>
    <xf numFmtId="0" fontId="4" fillId="3" borderId="4" applyAlignment="1" pivotButton="0" quotePrefix="0" xfId="0">
      <alignment vertical="center"/>
    </xf>
    <xf numFmtId="0" fontId="4" fillId="3" borderId="2" applyAlignment="1" pivotButton="0" quotePrefix="0" xfId="0">
      <alignment vertical="center" wrapText="1"/>
    </xf>
    <xf numFmtId="0" fontId="4" fillId="3" borderId="3" applyAlignment="1" pivotButton="0" quotePrefix="0" xfId="0">
      <alignment vertical="center" wrapText="1"/>
    </xf>
    <xf numFmtId="0" fontId="4" fillId="3" borderId="4" applyAlignment="1" pivotButton="0" quotePrefix="0" xfId="0">
      <alignment vertical="center" wrapText="1"/>
    </xf>
    <xf numFmtId="0" fontId="4" fillId="3" borderId="2" applyAlignment="1" pivotButton="0" quotePrefix="0" xfId="0">
      <alignment horizontal="center" vertical="center" wrapText="1"/>
    </xf>
    <xf numFmtId="0" fontId="4" fillId="3" borderId="3" applyAlignment="1" pivotButton="0" quotePrefix="0" xfId="0">
      <alignment horizontal="center" vertical="center" wrapText="1"/>
    </xf>
    <xf numFmtId="0" fontId="4" fillId="3" borderId="4" applyAlignment="1" pivotButton="0" quotePrefix="0" xfId="0">
      <alignment horizontal="center" vertical="center" wrapText="1"/>
    </xf>
    <xf numFmtId="0" fontId="1" fillId="3" borderId="1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4" fillId="3" borderId="5" applyAlignment="1" pivotButton="0" quotePrefix="0" xfId="0">
      <alignment vertical="center"/>
    </xf>
    <xf numFmtId="0" fontId="4" fillId="3" borderId="6" applyAlignment="1" pivotButton="0" quotePrefix="0" xfId="0">
      <alignment vertical="center"/>
    </xf>
    <xf numFmtId="0" fontId="4" fillId="3" borderId="7" applyAlignment="1" pivotButton="0" quotePrefix="0" xfId="0">
      <alignment vertical="center"/>
    </xf>
    <xf numFmtId="0" fontId="4" fillId="3" borderId="5" applyAlignment="1" pivotButton="0" quotePrefix="0" xfId="0">
      <alignment vertical="center" wrapText="1"/>
    </xf>
    <xf numFmtId="0" fontId="4" fillId="3" borderId="6" applyAlignment="1" pivotButton="0" quotePrefix="0" xfId="0">
      <alignment vertical="center" wrapText="1"/>
    </xf>
    <xf numFmtId="0" fontId="4" fillId="3" borderId="7" applyAlignment="1" pivotButton="0" quotePrefix="0" xfId="0">
      <alignment vertical="center" wrapText="1"/>
    </xf>
    <xf numFmtId="0" fontId="4" fillId="3" borderId="5" applyAlignment="1" pivotButton="0" quotePrefix="0" xfId="0">
      <alignment horizontal="center" vertical="center" wrapText="1"/>
    </xf>
    <xf numFmtId="0" fontId="4" fillId="3" borderId="6" applyAlignment="1" pivotButton="0" quotePrefix="0" xfId="0">
      <alignment horizontal="center" vertical="center" wrapText="1"/>
    </xf>
    <xf numFmtId="0" fontId="4" fillId="3" borderId="7" applyAlignment="1" pivotButton="0" quotePrefix="0" xfId="0">
      <alignment horizontal="center" vertical="center" wrapText="1"/>
    </xf>
    <xf numFmtId="0" fontId="1" fillId="4" borderId="0" applyAlignment="1" pivotButton="0" quotePrefix="0" xfId="0">
      <alignment vertical="center"/>
    </xf>
    <xf numFmtId="0" fontId="1" fillId="4" borderId="8" applyAlignment="1" pivotButton="0" quotePrefix="0" xfId="0">
      <alignment vertical="center"/>
    </xf>
    <xf numFmtId="0" fontId="1" fillId="4" borderId="9" applyAlignment="1" pivotButton="0" quotePrefix="0" xfId="0">
      <alignment vertical="center"/>
    </xf>
    <xf numFmtId="0" fontId="1" fillId="4" borderId="10" applyAlignment="1" pivotButton="0" quotePrefix="0" xfId="0">
      <alignment vertical="center"/>
    </xf>
    <xf numFmtId="0" fontId="1" fillId="4" borderId="11" applyAlignment="1" pivotButton="0" quotePrefix="0" xfId="0">
      <alignment vertical="center"/>
    </xf>
    <xf numFmtId="0" fontId="1" fillId="4" borderId="12" applyAlignment="1" pivotButton="0" quotePrefix="0" xfId="0">
      <alignment vertical="center"/>
    </xf>
    <xf numFmtId="0" fontId="1" fillId="4" borderId="13" applyAlignment="1" pivotButton="0" quotePrefix="0" xfId="0">
      <alignment vertical="center"/>
    </xf>
    <xf numFmtId="0" fontId="1" fillId="4" borderId="14" applyAlignment="1" pivotButton="0" quotePrefix="0" xfId="0">
      <alignment vertical="center"/>
    </xf>
    <xf numFmtId="0" fontId="1" fillId="4" borderId="15" applyAlignment="1" pivotButton="0" quotePrefix="0" xfId="0">
      <alignment vertical="center"/>
    </xf>
    <xf numFmtId="0" fontId="1" fillId="4" borderId="8" applyAlignment="1" pivotButton="0" quotePrefix="0" xfId="0">
      <alignment vertical="center" wrapText="1"/>
    </xf>
    <xf numFmtId="0" fontId="1" fillId="4" borderId="9" applyAlignment="1" pivotButton="0" quotePrefix="0" xfId="0">
      <alignment vertical="center" wrapText="1"/>
    </xf>
    <xf numFmtId="0" fontId="1" fillId="4" borderId="10" applyAlignment="1" pivotButton="0" quotePrefix="0" xfId="0">
      <alignment vertical="center" wrapText="1"/>
    </xf>
    <xf numFmtId="0" fontId="1" fillId="4" borderId="11" applyAlignment="1" pivotButton="0" quotePrefix="0" xfId="0">
      <alignment vertical="center" wrapText="1"/>
    </xf>
    <xf numFmtId="0" fontId="1" fillId="4" borderId="0" applyAlignment="1" pivotButton="0" quotePrefix="0" xfId="0">
      <alignment vertical="center" wrapText="1"/>
    </xf>
    <xf numFmtId="0" fontId="1" fillId="4" borderId="12" applyAlignment="1" pivotButton="0" quotePrefix="0" xfId="0">
      <alignment vertical="center" wrapText="1"/>
    </xf>
    <xf numFmtId="0" fontId="1" fillId="4" borderId="13" applyAlignment="1" pivotButton="0" quotePrefix="0" xfId="0">
      <alignment vertical="center" wrapText="1"/>
    </xf>
    <xf numFmtId="0" fontId="1" fillId="4" borderId="14" applyAlignment="1" pivotButton="0" quotePrefix="0" xfId="0">
      <alignment vertical="center" wrapText="1"/>
    </xf>
    <xf numFmtId="0" fontId="1" fillId="4" borderId="15" applyAlignment="1" pivotButton="0" quotePrefix="0" xfId="0">
      <alignment vertical="center" wrapText="1"/>
    </xf>
    <xf numFmtId="0" fontId="1" fillId="4" borderId="8" applyAlignment="1" pivotButton="0" quotePrefix="0" xfId="0">
      <alignment vertical="top" wrapText="1"/>
    </xf>
    <xf numFmtId="0" fontId="1" fillId="4" borderId="9" applyAlignment="1" pivotButton="0" quotePrefix="0" xfId="0">
      <alignment vertical="top" wrapText="1"/>
    </xf>
    <xf numFmtId="0" fontId="1" fillId="4" borderId="10" applyAlignment="1" pivotButton="0" quotePrefix="0" xfId="0">
      <alignment vertical="top" wrapText="1"/>
    </xf>
    <xf numFmtId="0" fontId="1" fillId="4" borderId="11" applyAlignment="1" pivotButton="0" quotePrefix="0" xfId="0">
      <alignment vertical="top" wrapText="1"/>
    </xf>
    <xf numFmtId="0" fontId="1" fillId="4" borderId="0" applyAlignment="1" pivotButton="0" quotePrefix="0" xfId="0">
      <alignment vertical="top" wrapText="1"/>
    </xf>
    <xf numFmtId="0" fontId="1" fillId="4" borderId="12" applyAlignment="1" pivotButton="0" quotePrefix="0" xfId="0">
      <alignment vertical="top" wrapText="1"/>
    </xf>
    <xf numFmtId="0" fontId="1" fillId="4" borderId="13" applyAlignment="1" pivotButton="0" quotePrefix="0" xfId="0">
      <alignment vertical="top" wrapText="1"/>
    </xf>
    <xf numFmtId="0" fontId="1" fillId="4" borderId="14" applyAlignment="1" pivotButton="0" quotePrefix="0" xfId="0">
      <alignment vertical="top" wrapText="1"/>
    </xf>
    <xf numFmtId="0" fontId="1" fillId="4" borderId="15" applyAlignment="1" pivotButton="0" quotePrefix="0" xfId="0">
      <alignment vertical="top" wrapText="1"/>
    </xf>
    <xf numFmtId="0" fontId="1" fillId="4" borderId="1" applyAlignment="1" pivotButton="0" quotePrefix="0" xfId="0">
      <alignment vertical="center"/>
    </xf>
    <xf numFmtId="0" fontId="1" fillId="4" borderId="16" applyAlignment="1" pivotButton="0" quotePrefix="0" xfId="0">
      <alignment vertical="center"/>
    </xf>
    <xf numFmtId="0" fontId="1" fillId="4" borderId="17" applyAlignment="1" pivotButton="0" quotePrefix="0" xfId="0">
      <alignment vertical="center"/>
    </xf>
    <xf numFmtId="0" fontId="1" fillId="4" borderId="18" applyAlignment="1" pivotButton="0" quotePrefix="0" xfId="0">
      <alignment vertical="center"/>
    </xf>
    <xf numFmtId="0" fontId="1" fillId="4" borderId="19" applyAlignment="1" pivotButton="0" quotePrefix="0" xfId="0">
      <alignment vertical="center"/>
    </xf>
    <xf numFmtId="0" fontId="1" fillId="4" borderId="20" applyAlignment="1" pivotButton="0" quotePrefix="0" xfId="0">
      <alignment vertical="center"/>
    </xf>
    <xf numFmtId="0" fontId="1" fillId="4" borderId="21" applyAlignment="1" pivotButton="0" quotePrefix="0" xfId="0">
      <alignment vertical="center"/>
    </xf>
    <xf numFmtId="0" fontId="1" fillId="4" borderId="22" applyAlignment="1" pivotButton="0" quotePrefix="0" xfId="0">
      <alignment vertical="center"/>
    </xf>
    <xf numFmtId="0" fontId="1" fillId="4" borderId="23" applyAlignment="1" pivotButton="0" quotePrefix="0" xfId="0">
      <alignment vertical="center"/>
    </xf>
    <xf numFmtId="0" fontId="1" fillId="4" borderId="16" applyAlignment="1" pivotButton="0" quotePrefix="0" xfId="0">
      <alignment vertical="center" wrapText="1"/>
    </xf>
    <xf numFmtId="0" fontId="1" fillId="4" borderId="17" applyAlignment="1" pivotButton="0" quotePrefix="0" xfId="0">
      <alignment vertical="center" wrapText="1"/>
    </xf>
    <xf numFmtId="0" fontId="1" fillId="4" borderId="18" applyAlignment="1" pivotButton="0" quotePrefix="0" xfId="0">
      <alignment vertical="center" wrapText="1"/>
    </xf>
    <xf numFmtId="0" fontId="1" fillId="4" borderId="19" applyAlignment="1" pivotButton="0" quotePrefix="0" xfId="0">
      <alignment vertical="center" wrapText="1"/>
    </xf>
    <xf numFmtId="0" fontId="1" fillId="4" borderId="1" applyAlignment="1" pivotButton="0" quotePrefix="0" xfId="0">
      <alignment vertical="center" wrapText="1"/>
    </xf>
    <xf numFmtId="0" fontId="1" fillId="4" borderId="20" applyAlignment="1" pivotButton="0" quotePrefix="0" xfId="0">
      <alignment vertical="center" wrapText="1"/>
    </xf>
    <xf numFmtId="0" fontId="1" fillId="4" borderId="21" applyAlignment="1" pivotButton="0" quotePrefix="0" xfId="0">
      <alignment vertical="center" wrapText="1"/>
    </xf>
    <xf numFmtId="0" fontId="1" fillId="4" borderId="22" applyAlignment="1" pivotButton="0" quotePrefix="0" xfId="0">
      <alignment vertical="center" wrapText="1"/>
    </xf>
    <xf numFmtId="0" fontId="1" fillId="4" borderId="23" applyAlignment="1" pivotButton="0" quotePrefix="0" xfId="0">
      <alignment vertical="center" wrapText="1"/>
    </xf>
    <xf numFmtId="0" fontId="1" fillId="4" borderId="16" applyAlignment="1" pivotButton="0" quotePrefix="0" xfId="0">
      <alignment vertical="top" wrapText="1"/>
    </xf>
    <xf numFmtId="0" fontId="1" fillId="4" borderId="17" applyAlignment="1" pivotButton="0" quotePrefix="0" xfId="0">
      <alignment vertical="top" wrapText="1"/>
    </xf>
    <xf numFmtId="0" fontId="1" fillId="4" borderId="18" applyAlignment="1" pivotButton="0" quotePrefix="0" xfId="0">
      <alignment vertical="top" wrapText="1"/>
    </xf>
    <xf numFmtId="0" fontId="1" fillId="4" borderId="19" applyAlignment="1" pivotButton="0" quotePrefix="0" xfId="0">
      <alignment vertical="top" wrapText="1"/>
    </xf>
    <xf numFmtId="0" fontId="1" fillId="4" borderId="1" applyAlignment="1" pivotButton="0" quotePrefix="0" xfId="0">
      <alignment vertical="top" wrapText="1"/>
    </xf>
    <xf numFmtId="0" fontId="1" fillId="4" borderId="20" applyAlignment="1" pivotButton="0" quotePrefix="0" xfId="0">
      <alignment vertical="top" wrapText="1"/>
    </xf>
    <xf numFmtId="0" fontId="1" fillId="4" borderId="21" applyAlignment="1" pivotButton="0" quotePrefix="0" xfId="0">
      <alignment vertical="top" wrapText="1"/>
    </xf>
    <xf numFmtId="0" fontId="1" fillId="4" borderId="22" applyAlignment="1" pivotButton="0" quotePrefix="0" xfId="0">
      <alignment vertical="top" wrapText="1"/>
    </xf>
    <xf numFmtId="0" fontId="1" fillId="4" borderId="23" applyAlignment="1" pivotButton="0" quotePrefix="0" xfId="0">
      <alignment vertical="top" wrapText="1"/>
    </xf>
    <xf numFmtId="0" fontId="1" fillId="5" borderId="0" applyAlignment="1" pivotButton="0" quotePrefix="0" xfId="0">
      <alignment vertical="center"/>
    </xf>
    <xf numFmtId="0" fontId="1" fillId="5" borderId="8" applyAlignment="1" pivotButton="0" quotePrefix="0" xfId="0">
      <alignment vertical="center"/>
    </xf>
    <xf numFmtId="0" fontId="1" fillId="5" borderId="10" applyAlignment="1" pivotButton="0" quotePrefix="0" xfId="0">
      <alignment vertical="center"/>
    </xf>
    <xf numFmtId="0" fontId="1" fillId="5" borderId="11" applyAlignment="1" pivotButton="0" quotePrefix="0" xfId="0">
      <alignment vertical="center"/>
    </xf>
    <xf numFmtId="0" fontId="1" fillId="5" borderId="12" applyAlignment="1" pivotButton="0" quotePrefix="0" xfId="0">
      <alignment vertical="center"/>
    </xf>
    <xf numFmtId="0" fontId="1" fillId="5" borderId="13" applyAlignment="1" pivotButton="0" quotePrefix="0" xfId="0">
      <alignment vertical="center"/>
    </xf>
    <xf numFmtId="0" fontId="1" fillId="5" borderId="15" applyAlignment="1" pivotButton="0" quotePrefix="0" xfId="0">
      <alignment vertical="center"/>
    </xf>
    <xf numFmtId="0" fontId="1" fillId="5" borderId="1" applyAlignment="1" pivotButton="0" quotePrefix="0" xfId="0">
      <alignment vertical="center"/>
    </xf>
    <xf numFmtId="0" fontId="1" fillId="5" borderId="16" applyAlignment="1" pivotButton="0" quotePrefix="0" xfId="0">
      <alignment vertical="center"/>
    </xf>
    <xf numFmtId="0" fontId="1" fillId="5" borderId="18" applyAlignment="1" pivotButton="0" quotePrefix="0" xfId="0">
      <alignment vertical="center"/>
    </xf>
    <xf numFmtId="0" fontId="1" fillId="5" borderId="19" applyAlignment="1" pivotButton="0" quotePrefix="0" xfId="0">
      <alignment vertical="center"/>
    </xf>
    <xf numFmtId="0" fontId="1" fillId="5" borderId="20" applyAlignment="1" pivotButton="0" quotePrefix="0" xfId="0">
      <alignment vertical="center"/>
    </xf>
    <xf numFmtId="0" fontId="1" fillId="5" borderId="21" applyAlignment="1" pivotButton="0" quotePrefix="0" xfId="0">
      <alignment vertical="center"/>
    </xf>
    <xf numFmtId="0" fontId="1" fillId="5" borderId="23" applyAlignment="1" pivotButton="0" quotePrefix="0" xfId="0">
      <alignment vertical="center"/>
    </xf>
    <xf numFmtId="164" fontId="1" fillId="5" borderId="12" applyAlignment="1" pivotButton="0" quotePrefix="0" xfId="0">
      <alignment vertical="center"/>
    </xf>
    <xf numFmtId="164" fontId="1" fillId="5" borderId="20" applyAlignment="1" pivotButton="0" quotePrefix="0" xfId="0">
      <alignment vertical="center"/>
    </xf>
    <xf numFmtId="1" fontId="1" fillId="5" borderId="12" applyAlignment="1" pivotButton="0" quotePrefix="0" xfId="0">
      <alignment vertical="center"/>
    </xf>
    <xf numFmtId="1" fontId="1" fillId="5" borderId="20" applyAlignment="1" pivotButton="0" quotePrefix="0" xfId="0">
      <alignment vertical="center"/>
    </xf>
    <xf numFmtId="165" fontId="1" fillId="5" borderId="12" applyAlignment="1" pivotButton="0" quotePrefix="0" xfId="0">
      <alignment vertical="center"/>
    </xf>
    <xf numFmtId="165" fontId="1" fillId="5" borderId="20" applyAlignment="1" pivotButton="0" quotePrefix="0" xfId="0">
      <alignment vertical="center"/>
    </xf>
    <xf numFmtId="0" fontId="1" fillId="5" borderId="9" applyAlignment="1" pivotButton="0" quotePrefix="0" xfId="0">
      <alignment vertical="center"/>
    </xf>
    <xf numFmtId="0" fontId="1" fillId="5" borderId="14" applyAlignment="1" pivotButton="0" quotePrefix="0" xfId="0">
      <alignment vertical="center"/>
    </xf>
    <xf numFmtId="0" fontId="1" fillId="5" borderId="17" applyAlignment="1" pivotButton="0" quotePrefix="0" xfId="0">
      <alignment vertical="center"/>
    </xf>
    <xf numFmtId="0" fontId="1" fillId="5" borderId="22" applyAlignment="1" pivotButton="0" quotePrefix="0" xfId="0">
      <alignment vertical="center"/>
    </xf>
    <xf numFmtId="0" fontId="1" fillId="6" borderId="9" applyAlignment="1" pivotButton="0" quotePrefix="0" xfId="0">
      <alignment vertical="center"/>
    </xf>
    <xf numFmtId="0" fontId="1" fillId="6" borderId="0" applyAlignment="1" pivotButton="0" quotePrefix="0" xfId="0">
      <alignment vertical="center"/>
    </xf>
    <xf numFmtId="0" fontId="1" fillId="6" borderId="14" applyAlignment="1" pivotButton="0" quotePrefix="0" xfId="0">
      <alignment vertical="center"/>
    </xf>
    <xf numFmtId="0" fontId="1" fillId="6" borderId="17" applyAlignment="1" pivotButton="0" quotePrefix="0" xfId="0">
      <alignment vertical="center"/>
    </xf>
    <xf numFmtId="0" fontId="1" fillId="6" borderId="1" applyAlignment="1" pivotButton="0" quotePrefix="0" xfId="0">
      <alignment vertical="center"/>
    </xf>
    <xf numFmtId="0" fontId="1" fillId="6" borderId="22" applyAlignment="1" pivotButton="0" quotePrefix="0" xfId="0">
      <alignment vertical="center"/>
    </xf>
    <xf numFmtId="3" fontId="1" fillId="5" borderId="9" applyAlignment="1" pivotButton="0" quotePrefix="0" xfId="0">
      <alignment vertical="center"/>
    </xf>
    <xf numFmtId="3" fontId="1" fillId="5" borderId="0" applyAlignment="1" pivotButton="0" quotePrefix="0" xfId="0">
      <alignment vertical="center"/>
    </xf>
    <xf numFmtId="3" fontId="1" fillId="5" borderId="14" applyAlignment="1" pivotButton="0" quotePrefix="0" xfId="0">
      <alignment vertical="center"/>
    </xf>
    <xf numFmtId="3" fontId="1" fillId="5" borderId="17" applyAlignment="1" pivotButton="0" quotePrefix="0" xfId="0">
      <alignment vertical="center"/>
    </xf>
    <xf numFmtId="3" fontId="1" fillId="5" borderId="1" applyAlignment="1" pivotButton="0" quotePrefix="0" xfId="0">
      <alignment vertical="center"/>
    </xf>
    <xf numFmtId="3" fontId="1" fillId="5" borderId="22" applyAlignment="1" pivotButton="0" quotePrefix="0" xfId="0">
      <alignment vertical="center"/>
    </xf>
    <xf numFmtId="166" fontId="1" fillId="5" borderId="9" applyAlignment="1" pivotButton="0" quotePrefix="0" xfId="0">
      <alignment vertical="center"/>
    </xf>
    <xf numFmtId="166" fontId="1" fillId="5" borderId="0" applyAlignment="1" pivotButton="0" quotePrefix="0" xfId="0">
      <alignment vertical="center"/>
    </xf>
    <xf numFmtId="166" fontId="1" fillId="5" borderId="14" applyAlignment="1" pivotButton="0" quotePrefix="0" xfId="0">
      <alignment vertical="center"/>
    </xf>
    <xf numFmtId="166" fontId="1" fillId="5" borderId="17" applyAlignment="1" pivotButton="0" quotePrefix="0" xfId="0">
      <alignment vertical="center"/>
    </xf>
    <xf numFmtId="166" fontId="1" fillId="5" borderId="1" applyAlignment="1" pivotButton="0" quotePrefix="0" xfId="0">
      <alignment vertical="center"/>
    </xf>
    <xf numFmtId="166" fontId="1" fillId="5" borderId="22" applyAlignment="1" pivotButton="0" quotePrefix="0" xfId="0">
      <alignment vertical="center"/>
    </xf>
    <xf numFmtId="1" fontId="1" fillId="5" borderId="9" applyAlignment="1" pivotButton="0" quotePrefix="0" xfId="0">
      <alignment vertical="center"/>
    </xf>
    <xf numFmtId="1" fontId="1" fillId="5" borderId="0" applyAlignment="1" pivotButton="0" quotePrefix="0" xfId="0">
      <alignment vertical="center"/>
    </xf>
    <xf numFmtId="1" fontId="1" fillId="5" borderId="14" applyAlignment="1" pivotButton="0" quotePrefix="0" xfId="0">
      <alignment vertical="center"/>
    </xf>
    <xf numFmtId="1" fontId="1" fillId="5" borderId="17" applyAlignment="1" pivotButton="0" quotePrefix="0" xfId="0">
      <alignment vertical="center"/>
    </xf>
    <xf numFmtId="1" fontId="1" fillId="5" borderId="1" applyAlignment="1" pivotButton="0" quotePrefix="0" xfId="0">
      <alignment vertical="center"/>
    </xf>
    <xf numFmtId="1" fontId="1" fillId="5" borderId="22" applyAlignment="1" pivotButton="0" quotePrefix="0" xfId="0">
      <alignment vertical="center"/>
    </xf>
    <xf numFmtId="166" fontId="1" fillId="6" borderId="9" applyAlignment="1" pivotButton="0" quotePrefix="0" xfId="0">
      <alignment vertical="center"/>
    </xf>
    <xf numFmtId="166" fontId="1" fillId="6" borderId="0" applyAlignment="1" pivotButton="0" quotePrefix="0" xfId="0">
      <alignment vertical="center"/>
    </xf>
    <xf numFmtId="166" fontId="1" fillId="6" borderId="14" applyAlignment="1" pivotButton="0" quotePrefix="0" xfId="0">
      <alignment vertical="center"/>
    </xf>
    <xf numFmtId="166" fontId="1" fillId="6" borderId="17" applyAlignment="1" pivotButton="0" quotePrefix="0" xfId="0">
      <alignment vertical="center"/>
    </xf>
    <xf numFmtId="166" fontId="1" fillId="6" borderId="1" applyAlignment="1" pivotButton="0" quotePrefix="0" xfId="0">
      <alignment vertical="center"/>
    </xf>
    <xf numFmtId="166" fontId="1" fillId="6" borderId="22" applyAlignment="1" pivotButton="0" quotePrefix="0" xfId="0">
      <alignment vertical="center"/>
    </xf>
    <xf numFmtId="164" fontId="1" fillId="6" borderId="9" applyAlignment="1" pivotButton="0" quotePrefix="0" xfId="0">
      <alignment vertical="center"/>
    </xf>
    <xf numFmtId="164" fontId="1" fillId="6" borderId="0" applyAlignment="1" pivotButton="0" quotePrefix="0" xfId="0">
      <alignment vertical="center"/>
    </xf>
    <xf numFmtId="164" fontId="1" fillId="6" borderId="14" applyAlignment="1" pivotButton="0" quotePrefix="0" xfId="0">
      <alignment vertical="center"/>
    </xf>
    <xf numFmtId="164" fontId="1" fillId="6" borderId="17" applyAlignment="1" pivotButton="0" quotePrefix="0" xfId="0">
      <alignment vertical="center"/>
    </xf>
    <xf numFmtId="164" fontId="1" fillId="6" borderId="1" applyAlignment="1" pivotButton="0" quotePrefix="0" xfId="0">
      <alignment vertical="center"/>
    </xf>
    <xf numFmtId="164" fontId="1" fillId="6" borderId="22" applyAlignment="1" pivotButton="0" quotePrefix="0" xfId="0">
      <alignment vertical="center"/>
    </xf>
    <xf numFmtId="3" fontId="1" fillId="6" borderId="9" applyAlignment="1" pivotButton="0" quotePrefix="0" xfId="0">
      <alignment vertical="center"/>
    </xf>
    <xf numFmtId="3" fontId="1" fillId="6" borderId="0" applyAlignment="1" pivotButton="0" quotePrefix="0" xfId="0">
      <alignment vertical="center"/>
    </xf>
    <xf numFmtId="3" fontId="1" fillId="6" borderId="14" applyAlignment="1" pivotButton="0" quotePrefix="0" xfId="0">
      <alignment vertical="center"/>
    </xf>
    <xf numFmtId="3" fontId="1" fillId="6" borderId="17" applyAlignment="1" pivotButton="0" quotePrefix="0" xfId="0">
      <alignment vertical="center"/>
    </xf>
    <xf numFmtId="3" fontId="1" fillId="6" borderId="1" applyAlignment="1" pivotButton="0" quotePrefix="0" xfId="0">
      <alignment vertical="center"/>
    </xf>
    <xf numFmtId="3" fontId="1" fillId="6" borderId="22" applyAlignment="1" pivotButton="0" quotePrefix="0" xfId="0">
      <alignment vertical="center"/>
    </xf>
    <xf numFmtId="167" fontId="1" fillId="5" borderId="8" applyAlignment="1" pivotButton="0" quotePrefix="0" xfId="0">
      <alignment vertical="center"/>
    </xf>
    <xf numFmtId="167" fontId="1" fillId="5" borderId="11" applyAlignment="1" pivotButton="0" quotePrefix="0" xfId="0">
      <alignment vertical="center"/>
    </xf>
    <xf numFmtId="167" fontId="1" fillId="5" borderId="13" applyAlignment="1" pivotButton="0" quotePrefix="0" xfId="0">
      <alignment vertical="center"/>
    </xf>
    <xf numFmtId="167" fontId="1" fillId="5" borderId="16" applyAlignment="1" pivotButton="0" quotePrefix="0" xfId="0">
      <alignment vertical="center"/>
    </xf>
    <xf numFmtId="167" fontId="1" fillId="5" borderId="19" applyAlignment="1" pivotButton="0" quotePrefix="0" xfId="0">
      <alignment vertical="center"/>
    </xf>
    <xf numFmtId="167" fontId="1" fillId="5" borderId="21" applyAlignment="1" pivotButton="0" quotePrefix="0" xfId="0">
      <alignment vertical="center"/>
    </xf>
    <xf numFmtId="0" fontId="1" fillId="5" borderId="9" applyAlignment="1" pivotButton="0" quotePrefix="0" xfId="0">
      <alignment vertical="center" wrapText="1"/>
    </xf>
    <xf numFmtId="0" fontId="1" fillId="5" borderId="0" applyAlignment="1" pivotButton="0" quotePrefix="0" xfId="0">
      <alignment vertical="center" wrapText="1"/>
    </xf>
    <xf numFmtId="0" fontId="1" fillId="5" borderId="14" applyAlignment="1" pivotButton="0" quotePrefix="0" xfId="0">
      <alignment vertical="center" wrapText="1"/>
    </xf>
    <xf numFmtId="0" fontId="1" fillId="5" borderId="17" applyAlignment="1" pivotButton="0" quotePrefix="0" xfId="0">
      <alignment vertical="center" wrapText="1"/>
    </xf>
    <xf numFmtId="0" fontId="1" fillId="5" borderId="1" applyAlignment="1" pivotButton="0" quotePrefix="0" xfId="0">
      <alignment vertical="center" wrapText="1"/>
    </xf>
    <xf numFmtId="0" fontId="1" fillId="5" borderId="22" applyAlignment="1" pivotButton="0" quotePrefix="0" xfId="0">
      <alignment vertical="center" wrapText="1"/>
    </xf>
    <xf numFmtId="1" fontId="1" fillId="6" borderId="9" applyAlignment="1" pivotButton="0" quotePrefix="0" xfId="0">
      <alignment vertical="center"/>
    </xf>
    <xf numFmtId="1" fontId="1" fillId="6" borderId="0" applyAlignment="1" pivotButton="0" quotePrefix="0" xfId="0">
      <alignment vertical="center"/>
    </xf>
    <xf numFmtId="1" fontId="1" fillId="6" borderId="14" applyAlignment="1" pivotButton="0" quotePrefix="0" xfId="0">
      <alignment vertical="center"/>
    </xf>
    <xf numFmtId="1" fontId="1" fillId="6" borderId="17" applyAlignment="1" pivotButton="0" quotePrefix="0" xfId="0">
      <alignment vertical="center"/>
    </xf>
    <xf numFmtId="1" fontId="1" fillId="6" borderId="1" applyAlignment="1" pivotButton="0" quotePrefix="0" xfId="0">
      <alignment vertical="center"/>
    </xf>
    <xf numFmtId="1" fontId="1" fillId="6" borderId="22" applyAlignment="1" pivotButton="0" quotePrefix="0" xfId="0">
      <alignment vertical="center"/>
    </xf>
    <xf numFmtId="165" fontId="1" fillId="5" borderId="9" applyAlignment="1" pivotButton="0" quotePrefix="0" xfId="0">
      <alignment vertical="center"/>
    </xf>
    <xf numFmtId="165" fontId="1" fillId="5" borderId="0" applyAlignment="1" pivotButton="0" quotePrefix="0" xfId="0">
      <alignment vertical="center"/>
    </xf>
    <xf numFmtId="165" fontId="1" fillId="5" borderId="14" applyAlignment="1" pivotButton="0" quotePrefix="0" xfId="0">
      <alignment vertical="center"/>
    </xf>
    <xf numFmtId="165" fontId="1" fillId="5" borderId="17" applyAlignment="1" pivotButton="0" quotePrefix="0" xfId="0">
      <alignment vertical="center"/>
    </xf>
    <xf numFmtId="165" fontId="1" fillId="5" borderId="1" applyAlignment="1" pivotButton="0" quotePrefix="0" xfId="0">
      <alignment vertical="center"/>
    </xf>
    <xf numFmtId="165" fontId="1" fillId="5" borderId="22" applyAlignment="1" pivotButton="0" quotePrefix="0" xfId="0">
      <alignment vertical="center"/>
    </xf>
    <xf numFmtId="167" fontId="1" fillId="5" borderId="9" applyAlignment="1" pivotButton="0" quotePrefix="0" xfId="0">
      <alignment vertical="center"/>
    </xf>
    <xf numFmtId="167" fontId="1" fillId="5" borderId="0" applyAlignment="1" pivotButton="0" quotePrefix="0" xfId="0">
      <alignment vertical="center"/>
    </xf>
    <xf numFmtId="167" fontId="1" fillId="5" borderId="14" applyAlignment="1" pivotButton="0" quotePrefix="0" xfId="0">
      <alignment vertical="center"/>
    </xf>
    <xf numFmtId="167" fontId="1" fillId="5" borderId="17" applyAlignment="1" pivotButton="0" quotePrefix="0" xfId="0">
      <alignment vertical="center"/>
    </xf>
    <xf numFmtId="167" fontId="1" fillId="5" borderId="1" applyAlignment="1" pivotButton="0" quotePrefix="0" xfId="0">
      <alignment vertical="center"/>
    </xf>
    <xf numFmtId="167" fontId="1" fillId="5" borderId="22" applyAlignment="1" pivotButton="0" quotePrefix="0" xfId="0">
      <alignment vertical="center"/>
    </xf>
    <xf numFmtId="0" fontId="1" fillId="5" borderId="10" applyAlignment="1" pivotButton="0" quotePrefix="0" xfId="0">
      <alignment vertical="center" wrapText="1"/>
    </xf>
    <xf numFmtId="0" fontId="1" fillId="5" borderId="12" applyAlignment="1" pivotButton="0" quotePrefix="0" xfId="0">
      <alignment vertical="center" wrapText="1"/>
    </xf>
    <xf numFmtId="0" fontId="1" fillId="5" borderId="15" applyAlignment="1" pivotButton="0" quotePrefix="0" xfId="0">
      <alignment vertical="center" wrapText="1"/>
    </xf>
    <xf numFmtId="0" fontId="1" fillId="5" borderId="18" applyAlignment="1" pivotButton="0" quotePrefix="0" xfId="0">
      <alignment vertical="center" wrapText="1"/>
    </xf>
    <xf numFmtId="0" fontId="1" fillId="5" borderId="20" applyAlignment="1" pivotButton="0" quotePrefix="0" xfId="0">
      <alignment vertical="center" wrapText="1"/>
    </xf>
    <xf numFmtId="0" fontId="1" fillId="5" borderId="23" applyAlignment="1" pivotButton="0" quotePrefix="0" xfId="0">
      <alignment vertical="center" wrapText="1"/>
    </xf>
    <xf numFmtId="0" fontId="1" fillId="6" borderId="10" applyAlignment="1" pivotButton="0" quotePrefix="0" xfId="0">
      <alignment vertical="center"/>
    </xf>
    <xf numFmtId="0" fontId="1" fillId="6" borderId="12" applyAlignment="1" pivotButton="0" quotePrefix="0" xfId="0">
      <alignment vertical="center"/>
    </xf>
    <xf numFmtId="0" fontId="1" fillId="6" borderId="15" applyAlignment="1" pivotButton="0" quotePrefix="0" xfId="0">
      <alignment vertical="center"/>
    </xf>
    <xf numFmtId="0" fontId="1" fillId="6" borderId="18" applyAlignment="1" pivotButton="0" quotePrefix="0" xfId="0">
      <alignment vertical="center"/>
    </xf>
    <xf numFmtId="0" fontId="1" fillId="6" borderId="20" applyAlignment="1" pivotButton="0" quotePrefix="0" xfId="0">
      <alignment vertical="center"/>
    </xf>
    <xf numFmtId="0" fontId="1" fillId="6" borderId="23" applyAlignment="1" pivotButton="0" quotePrefix="0" xfId="0">
      <alignment vertical="center"/>
    </xf>
    <xf numFmtId="0" fontId="5" fillId="4" borderId="8" applyAlignment="1" pivotButton="0" quotePrefix="0" xfId="0">
      <alignment vertical="center"/>
    </xf>
    <xf numFmtId="0" fontId="5" fillId="4" borderId="11" applyAlignment="1" pivotButton="0" quotePrefix="0" xfId="0">
      <alignment vertical="center"/>
    </xf>
    <xf numFmtId="0" fontId="5" fillId="4" borderId="13" applyAlignment="1" pivotButton="0" quotePrefix="0" xfId="0">
      <alignment vertical="center"/>
    </xf>
    <xf numFmtId="0" fontId="5" fillId="4" borderId="16" applyAlignment="1" pivotButton="0" quotePrefix="0" xfId="0">
      <alignment vertical="center"/>
    </xf>
    <xf numFmtId="0" fontId="5" fillId="4" borderId="19" applyAlignment="1" pivotButton="0" quotePrefix="0" xfId="0">
      <alignment vertical="center"/>
    </xf>
    <xf numFmtId="0" fontId="5" fillId="4" borderId="21" applyAlignment="1" pivotButton="0" quotePrefix="0" xfId="0">
      <alignment vertical="center"/>
    </xf>
    <xf numFmtId="0" fontId="5" fillId="4" borderId="9" applyAlignment="1" pivotButton="0" quotePrefix="0" xfId="0">
      <alignment vertical="center"/>
    </xf>
    <xf numFmtId="0" fontId="5" fillId="4" borderId="0" applyAlignment="1" pivotButton="0" quotePrefix="0" xfId="0">
      <alignment vertical="center"/>
    </xf>
    <xf numFmtId="0" fontId="5" fillId="4" borderId="17" applyAlignment="1" pivotButton="0" quotePrefix="0" xfId="0">
      <alignment vertical="center"/>
    </xf>
    <xf numFmtId="0" fontId="5" fillId="4" borderId="1" applyAlignment="1" pivotButton="0" quotePrefix="0" xfId="0">
      <alignment vertical="center"/>
    </xf>
    <xf numFmtId="167" fontId="1" fillId="4" borderId="9" applyAlignment="1" pivotButton="0" quotePrefix="0" xfId="0">
      <alignment vertical="center"/>
    </xf>
    <xf numFmtId="167" fontId="1" fillId="4" borderId="17" applyAlignment="1" pivotButton="0" quotePrefix="0" xfId="0">
      <alignment vertical="center"/>
    </xf>
    <xf numFmtId="165" fontId="1" fillId="4" borderId="0" applyAlignment="1" pivotButton="0" quotePrefix="0" xfId="0">
      <alignment vertical="center"/>
    </xf>
    <xf numFmtId="165" fontId="1" fillId="4" borderId="1" applyAlignment="1" pivotButton="0" quotePrefix="0" xfId="0">
      <alignment vertical="center"/>
    </xf>
    <xf numFmtId="0" fontId="1" fillId="7" borderId="0" applyAlignment="1" pivotButton="0" quotePrefix="0" xfId="0">
      <alignment vertical="center"/>
    </xf>
    <xf numFmtId="0" fontId="1" fillId="7" borderId="8" applyAlignment="1" pivotButton="0" quotePrefix="0" xfId="0">
      <alignment vertical="center"/>
    </xf>
    <xf numFmtId="0" fontId="1" fillId="7" borderId="10" applyAlignment="1" pivotButton="0" quotePrefix="0" xfId="0">
      <alignment vertical="center"/>
    </xf>
    <xf numFmtId="0" fontId="1" fillId="7" borderId="11" applyAlignment="1" pivotButton="0" quotePrefix="0" xfId="0">
      <alignment vertical="center"/>
    </xf>
    <xf numFmtId="0" fontId="1" fillId="7" borderId="12" applyAlignment="1" pivotButton="0" quotePrefix="0" xfId="0">
      <alignment vertical="center"/>
    </xf>
    <xf numFmtId="0" fontId="1" fillId="7" borderId="13" applyAlignment="1" pivotButton="0" quotePrefix="0" xfId="0">
      <alignment vertical="center"/>
    </xf>
    <xf numFmtId="0" fontId="1" fillId="7" borderId="15" applyAlignment="1" pivotButton="0" quotePrefix="0" xfId="0">
      <alignment vertical="center"/>
    </xf>
    <xf numFmtId="0" fontId="1" fillId="7" borderId="8" applyAlignment="1" pivotButton="0" quotePrefix="0" xfId="0">
      <alignment horizontal="center" vertical="center"/>
    </xf>
    <xf numFmtId="0" fontId="1" fillId="7" borderId="10" applyAlignment="1" pivotButton="0" quotePrefix="0" xfId="0">
      <alignment horizontal="center" vertical="center"/>
    </xf>
    <xf numFmtId="0" fontId="1" fillId="7" borderId="11" applyAlignment="1" pivotButton="0" quotePrefix="0" xfId="0">
      <alignment horizontal="center" vertical="center"/>
    </xf>
    <xf numFmtId="0" fontId="1" fillId="7" borderId="12" applyAlignment="1" pivotButton="0" quotePrefix="0" xfId="0">
      <alignment horizontal="center" vertical="center"/>
    </xf>
    <xf numFmtId="0" fontId="1" fillId="7" borderId="13" applyAlignment="1" pivotButton="0" quotePrefix="0" xfId="0">
      <alignment horizontal="center" vertical="center"/>
    </xf>
    <xf numFmtId="0" fontId="1" fillId="7" borderId="15" applyAlignment="1" pivotButton="0" quotePrefix="0" xfId="0">
      <alignment horizontal="center" vertical="center"/>
    </xf>
    <xf numFmtId="0" fontId="1" fillId="7" borderId="1" applyAlignment="1" pivotButton="0" quotePrefix="0" xfId="0">
      <alignment vertical="center"/>
    </xf>
    <xf numFmtId="0" fontId="1" fillId="7" borderId="16" applyAlignment="1" pivotButton="0" quotePrefix="0" xfId="0">
      <alignment vertical="center"/>
    </xf>
    <xf numFmtId="0" fontId="1" fillId="7" borderId="18" applyAlignment="1" pivotButton="0" quotePrefix="0" xfId="0">
      <alignment vertical="center"/>
    </xf>
    <xf numFmtId="0" fontId="1" fillId="7" borderId="19" applyAlignment="1" pivotButton="0" quotePrefix="0" xfId="0">
      <alignment vertical="center"/>
    </xf>
    <xf numFmtId="0" fontId="1" fillId="7" borderId="20" applyAlignment="1" pivotButton="0" quotePrefix="0" xfId="0">
      <alignment vertical="center"/>
    </xf>
    <xf numFmtId="0" fontId="1" fillId="7" borderId="21" applyAlignment="1" pivotButton="0" quotePrefix="0" xfId="0">
      <alignment vertical="center"/>
    </xf>
    <xf numFmtId="0" fontId="1" fillId="7" borderId="23" applyAlignment="1" pivotButton="0" quotePrefix="0" xfId="0">
      <alignment vertical="center"/>
    </xf>
    <xf numFmtId="0" fontId="1" fillId="7" borderId="16" applyAlignment="1" pivotButton="0" quotePrefix="0" xfId="0">
      <alignment horizontal="center" vertical="center"/>
    </xf>
    <xf numFmtId="0" fontId="1" fillId="7" borderId="18" applyAlignment="1" pivotButton="0" quotePrefix="0" xfId="0">
      <alignment horizontal="center" vertical="center"/>
    </xf>
    <xf numFmtId="0" fontId="1" fillId="7" borderId="19" applyAlignment="1" pivotButton="0" quotePrefix="0" xfId="0">
      <alignment horizontal="center" vertical="center"/>
    </xf>
    <xf numFmtId="0" fontId="1" fillId="7" borderId="20" applyAlignment="1" pivotButton="0" quotePrefix="0" xfId="0">
      <alignment horizontal="center" vertical="center"/>
    </xf>
    <xf numFmtId="0" fontId="1" fillId="7" borderId="21" applyAlignment="1" pivotButton="0" quotePrefix="0" xfId="0">
      <alignment horizontal="center" vertical="center"/>
    </xf>
    <xf numFmtId="0" fontId="1" fillId="7" borderId="23" applyAlignment="1" pivotButton="0" quotePrefix="0" xfId="0">
      <alignment horizontal="center" vertical="center"/>
    </xf>
    <xf numFmtId="0" fontId="5" fillId="7" borderId="8" applyAlignment="1" pivotButton="0" quotePrefix="0" xfId="0">
      <alignment horizontal="center" vertical="center"/>
    </xf>
    <xf numFmtId="0" fontId="5" fillId="7" borderId="16" applyAlignment="1" pivotButton="0" quotePrefix="0" xfId="0">
      <alignment horizontal="center" vertical="center"/>
    </xf>
    <xf numFmtId="0" fontId="6" fillId="7" borderId="11" applyAlignment="1" pivotButton="0" quotePrefix="0" xfId="0">
      <alignment horizontal="center" vertical="center"/>
    </xf>
    <xf numFmtId="0" fontId="6" fillId="7" borderId="12" applyAlignment="1" pivotButton="0" quotePrefix="0" xfId="0">
      <alignment horizontal="center" vertical="center"/>
    </xf>
    <xf numFmtId="0" fontId="6" fillId="7" borderId="19" applyAlignment="1" pivotButton="0" quotePrefix="0" xfId="0">
      <alignment horizontal="center" vertical="center"/>
    </xf>
    <xf numFmtId="0" fontId="6" fillId="7" borderId="20" applyAlignment="1" pivotButton="0" quotePrefix="0" xfId="0">
      <alignment horizontal="center" vertical="center"/>
    </xf>
    <xf numFmtId="0" fontId="7" fillId="7" borderId="13" applyAlignment="1" pivotButton="0" quotePrefix="0" xfId="0">
      <alignment horizontal="center" vertical="center"/>
    </xf>
    <xf numFmtId="0" fontId="7" fillId="7" borderId="21" applyAlignment="1" pivotButton="0" quotePrefix="0" xfId="0">
      <alignment horizontal="center" vertical="center"/>
    </xf>
    <xf numFmtId="0" fontId="1" fillId="8" borderId="0" applyAlignment="1" pivotButton="0" quotePrefix="0" xfId="0">
      <alignment vertical="center"/>
    </xf>
    <xf numFmtId="0" fontId="1" fillId="8" borderId="8" applyAlignment="1" pivotButton="0" quotePrefix="0" xfId="0">
      <alignment vertical="center"/>
    </xf>
    <xf numFmtId="0" fontId="1" fillId="8" borderId="10" applyAlignment="1" pivotButton="0" quotePrefix="0" xfId="0">
      <alignment vertical="center"/>
    </xf>
    <xf numFmtId="0" fontId="1" fillId="8" borderId="11" applyAlignment="1" pivotButton="0" quotePrefix="0" xfId="0">
      <alignment vertical="center"/>
    </xf>
    <xf numFmtId="0" fontId="1" fillId="8" borderId="12" applyAlignment="1" pivotButton="0" quotePrefix="0" xfId="0">
      <alignment vertical="center"/>
    </xf>
    <xf numFmtId="0" fontId="1" fillId="8" borderId="13" applyAlignment="1" pivotButton="0" quotePrefix="0" xfId="0">
      <alignment vertical="center"/>
    </xf>
    <xf numFmtId="0" fontId="1" fillId="8" borderId="15" applyAlignment="1" pivotButton="0" quotePrefix="0" xfId="0">
      <alignment vertical="center"/>
    </xf>
    <xf numFmtId="0" fontId="1" fillId="8" borderId="8" applyAlignment="1" pivotButton="0" quotePrefix="0" xfId="0">
      <alignment horizontal="center" vertical="center"/>
    </xf>
    <xf numFmtId="0" fontId="1" fillId="8" borderId="10" applyAlignment="1" pivotButton="0" quotePrefix="0" xfId="0">
      <alignment horizontal="center" vertical="center"/>
    </xf>
    <xf numFmtId="0" fontId="1" fillId="8" borderId="11" applyAlignment="1" pivotButton="0" quotePrefix="0" xfId="0">
      <alignment horizontal="center" vertical="center"/>
    </xf>
    <xf numFmtId="0" fontId="1" fillId="8" borderId="12" applyAlignment="1" pivotButton="0" quotePrefix="0" xfId="0">
      <alignment horizontal="center" vertical="center"/>
    </xf>
    <xf numFmtId="0" fontId="1" fillId="8" borderId="13" applyAlignment="1" pivotButton="0" quotePrefix="0" xfId="0">
      <alignment horizontal="center" vertical="center"/>
    </xf>
    <xf numFmtId="0" fontId="1" fillId="8" borderId="15" applyAlignment="1" pivotButton="0" quotePrefix="0" xfId="0">
      <alignment horizontal="center" vertical="center"/>
    </xf>
    <xf numFmtId="0" fontId="1" fillId="8" borderId="1" applyAlignment="1" pivotButton="0" quotePrefix="0" xfId="0">
      <alignment vertical="center"/>
    </xf>
    <xf numFmtId="0" fontId="1" fillId="8" borderId="16" applyAlignment="1" pivotButton="0" quotePrefix="0" xfId="0">
      <alignment vertical="center"/>
    </xf>
    <xf numFmtId="0" fontId="1" fillId="8" borderId="18" applyAlignment="1" pivotButton="0" quotePrefix="0" xfId="0">
      <alignment vertical="center"/>
    </xf>
    <xf numFmtId="0" fontId="1" fillId="8" borderId="19" applyAlignment="1" pivotButton="0" quotePrefix="0" xfId="0">
      <alignment vertical="center"/>
    </xf>
    <xf numFmtId="0" fontId="1" fillId="8" borderId="20" applyAlignment="1" pivotButton="0" quotePrefix="0" xfId="0">
      <alignment vertical="center"/>
    </xf>
    <xf numFmtId="0" fontId="1" fillId="8" borderId="21" applyAlignment="1" pivotButton="0" quotePrefix="0" xfId="0">
      <alignment vertical="center"/>
    </xf>
    <xf numFmtId="0" fontId="1" fillId="8" borderId="23" applyAlignment="1" pivotButton="0" quotePrefix="0" xfId="0">
      <alignment vertical="center"/>
    </xf>
    <xf numFmtId="0" fontId="1" fillId="8" borderId="16" applyAlignment="1" pivotButton="0" quotePrefix="0" xfId="0">
      <alignment horizontal="center" vertical="center"/>
    </xf>
    <xf numFmtId="0" fontId="1" fillId="8" borderId="18" applyAlignment="1" pivotButton="0" quotePrefix="0" xfId="0">
      <alignment horizontal="center" vertical="center"/>
    </xf>
    <xf numFmtId="0" fontId="1" fillId="8" borderId="19" applyAlignment="1" pivotButton="0" quotePrefix="0" xfId="0">
      <alignment horizontal="center" vertical="center"/>
    </xf>
    <xf numFmtId="0" fontId="1" fillId="8" borderId="20" applyAlignment="1" pivotButton="0" quotePrefix="0" xfId="0">
      <alignment horizontal="center" vertical="center"/>
    </xf>
    <xf numFmtId="0" fontId="1" fillId="8" borderId="21" applyAlignment="1" pivotButton="0" quotePrefix="0" xfId="0">
      <alignment horizontal="center" vertical="center"/>
    </xf>
    <xf numFmtId="0" fontId="1" fillId="8" borderId="23" applyAlignment="1" pivotButton="0" quotePrefix="0" xfId="0">
      <alignment horizontal="center" vertical="center"/>
    </xf>
    <xf numFmtId="0" fontId="8" fillId="8" borderId="8" applyAlignment="1" pivotButton="0" quotePrefix="0" xfId="0">
      <alignment horizontal="center" vertical="center"/>
    </xf>
    <xf numFmtId="0" fontId="8" fillId="8" borderId="16" applyAlignment="1" pivotButton="0" quotePrefix="0" xfId="0">
      <alignment horizontal="center" vertical="center"/>
    </xf>
    <xf numFmtId="0" fontId="9" fillId="8" borderId="11" applyAlignment="1" pivotButton="0" quotePrefix="0" xfId="0">
      <alignment horizontal="center" vertical="center"/>
    </xf>
    <xf numFmtId="0" fontId="9" fillId="8" borderId="12" applyAlignment="1" pivotButton="0" quotePrefix="0" xfId="0">
      <alignment horizontal="center" vertical="center"/>
    </xf>
    <xf numFmtId="0" fontId="9" fillId="8" borderId="19" applyAlignment="1" pivotButton="0" quotePrefix="0" xfId="0">
      <alignment horizontal="center" vertical="center"/>
    </xf>
    <xf numFmtId="0" fontId="9" fillId="8" borderId="20" applyAlignment="1" pivotButton="0" quotePrefix="0" xfId="0">
      <alignment horizontal="center" vertical="center"/>
    </xf>
    <xf numFmtId="0" fontId="7" fillId="8" borderId="13" applyAlignment="1" pivotButton="0" quotePrefix="0" xfId="0">
      <alignment horizontal="center" vertical="center"/>
    </xf>
    <xf numFmtId="0" fontId="7" fillId="8" borderId="21" applyAlignment="1" pivotButton="0" quotePrefix="0" xfId="0">
      <alignment horizontal="center" vertical="center"/>
    </xf>
    <xf numFmtId="0" fontId="1" fillId="9" borderId="0" applyAlignment="1" pivotButton="0" quotePrefix="0" xfId="0">
      <alignment vertical="center"/>
    </xf>
    <xf numFmtId="0" fontId="1" fillId="9" borderId="8" applyAlignment="1" pivotButton="0" quotePrefix="0" xfId="0">
      <alignment vertical="center"/>
    </xf>
    <xf numFmtId="0" fontId="1" fillId="9" borderId="10" applyAlignment="1" pivotButton="0" quotePrefix="0" xfId="0">
      <alignment vertical="center"/>
    </xf>
    <xf numFmtId="0" fontId="1" fillId="9" borderId="11" applyAlignment="1" pivotButton="0" quotePrefix="0" xfId="0">
      <alignment vertical="center"/>
    </xf>
    <xf numFmtId="0" fontId="1" fillId="9" borderId="12" applyAlignment="1" pivotButton="0" quotePrefix="0" xfId="0">
      <alignment vertical="center"/>
    </xf>
    <xf numFmtId="0" fontId="1" fillId="9" borderId="13" applyAlignment="1" pivotButton="0" quotePrefix="0" xfId="0">
      <alignment vertical="center"/>
    </xf>
    <xf numFmtId="0" fontId="1" fillId="9" borderId="15" applyAlignment="1" pivotButton="0" quotePrefix="0" xfId="0">
      <alignment vertical="center"/>
    </xf>
    <xf numFmtId="0" fontId="1" fillId="9" borderId="8" applyAlignment="1" pivotButton="0" quotePrefix="0" xfId="0">
      <alignment horizontal="center" vertical="center"/>
    </xf>
    <xf numFmtId="0" fontId="1" fillId="9" borderId="10" applyAlignment="1" pivotButton="0" quotePrefix="0" xfId="0">
      <alignment horizontal="center" vertical="center"/>
    </xf>
    <xf numFmtId="0" fontId="1" fillId="9" borderId="11" applyAlignment="1" pivotButton="0" quotePrefix="0" xfId="0">
      <alignment horizontal="center" vertical="center"/>
    </xf>
    <xf numFmtId="0" fontId="1" fillId="9" borderId="12" applyAlignment="1" pivotButton="0" quotePrefix="0" xfId="0">
      <alignment horizontal="center" vertical="center"/>
    </xf>
    <xf numFmtId="0" fontId="1" fillId="9" borderId="13" applyAlignment="1" pivotButton="0" quotePrefix="0" xfId="0">
      <alignment horizontal="center" vertical="center"/>
    </xf>
    <xf numFmtId="0" fontId="1" fillId="9" borderId="15" applyAlignment="1" pivotButton="0" quotePrefix="0" xfId="0">
      <alignment horizontal="center" vertical="center"/>
    </xf>
    <xf numFmtId="0" fontId="1" fillId="9" borderId="1" applyAlignment="1" pivotButton="0" quotePrefix="0" xfId="0">
      <alignment vertical="center"/>
    </xf>
    <xf numFmtId="0" fontId="1" fillId="9" borderId="16" applyAlignment="1" pivotButton="0" quotePrefix="0" xfId="0">
      <alignment vertical="center"/>
    </xf>
    <xf numFmtId="0" fontId="1" fillId="9" borderId="18" applyAlignment="1" pivotButton="0" quotePrefix="0" xfId="0">
      <alignment vertical="center"/>
    </xf>
    <xf numFmtId="0" fontId="1" fillId="9" borderId="19" applyAlignment="1" pivotButton="0" quotePrefix="0" xfId="0">
      <alignment vertical="center"/>
    </xf>
    <xf numFmtId="0" fontId="1" fillId="9" borderId="20" applyAlignment="1" pivotButton="0" quotePrefix="0" xfId="0">
      <alignment vertical="center"/>
    </xf>
    <xf numFmtId="0" fontId="1" fillId="9" borderId="21" applyAlignment="1" pivotButton="0" quotePrefix="0" xfId="0">
      <alignment vertical="center"/>
    </xf>
    <xf numFmtId="0" fontId="1" fillId="9" borderId="23" applyAlignment="1" pivotButton="0" quotePrefix="0" xfId="0">
      <alignment vertical="center"/>
    </xf>
    <xf numFmtId="0" fontId="1" fillId="9" borderId="16" applyAlignment="1" pivotButton="0" quotePrefix="0" xfId="0">
      <alignment horizontal="center" vertical="center"/>
    </xf>
    <xf numFmtId="0" fontId="1" fillId="9" borderId="18" applyAlignment="1" pivotButton="0" quotePrefix="0" xfId="0">
      <alignment horizontal="center" vertical="center"/>
    </xf>
    <xf numFmtId="0" fontId="1" fillId="9" borderId="19" applyAlignment="1" pivotButton="0" quotePrefix="0" xfId="0">
      <alignment horizontal="center" vertical="center"/>
    </xf>
    <xf numFmtId="0" fontId="1" fillId="9" borderId="20" applyAlignment="1" pivotButton="0" quotePrefix="0" xfId="0">
      <alignment horizontal="center" vertical="center"/>
    </xf>
    <xf numFmtId="0" fontId="1" fillId="9" borderId="21" applyAlignment="1" pivotButton="0" quotePrefix="0" xfId="0">
      <alignment horizontal="center" vertical="center"/>
    </xf>
    <xf numFmtId="0" fontId="1" fillId="9" borderId="23" applyAlignment="1" pivotButton="0" quotePrefix="0" xfId="0">
      <alignment horizontal="center" vertical="center"/>
    </xf>
    <xf numFmtId="0" fontId="10" fillId="9" borderId="8" applyAlignment="1" pivotButton="0" quotePrefix="0" xfId="0">
      <alignment horizontal="center" vertical="center"/>
    </xf>
    <xf numFmtId="0" fontId="10" fillId="9" borderId="16" applyAlignment="1" pivotButton="0" quotePrefix="0" xfId="0">
      <alignment horizontal="center" vertical="center"/>
    </xf>
    <xf numFmtId="0" fontId="11" fillId="9" borderId="11" applyAlignment="1" pivotButton="0" quotePrefix="0" xfId="0">
      <alignment horizontal="center" vertical="center"/>
    </xf>
    <xf numFmtId="0" fontId="11" fillId="9" borderId="12" applyAlignment="1" pivotButton="0" quotePrefix="0" xfId="0">
      <alignment horizontal="center" vertical="center"/>
    </xf>
    <xf numFmtId="0" fontId="11" fillId="9" borderId="19" applyAlignment="1" pivotButton="0" quotePrefix="0" xfId="0">
      <alignment horizontal="center" vertical="center"/>
    </xf>
    <xf numFmtId="0" fontId="11" fillId="9" borderId="20" applyAlignment="1" pivotButton="0" quotePrefix="0" xfId="0">
      <alignment horizontal="center" vertical="center"/>
    </xf>
    <xf numFmtId="0" fontId="7" fillId="9" borderId="13" applyAlignment="1" pivotButton="0" quotePrefix="0" xfId="0">
      <alignment horizontal="center" vertical="center"/>
    </xf>
    <xf numFmtId="0" fontId="7" fillId="9" borderId="21" applyAlignment="1" pivotButton="0" quotePrefix="0" xfId="0">
      <alignment horizontal="center" vertical="center"/>
    </xf>
    <xf numFmtId="0" fontId="1" fillId="10" borderId="0" applyAlignment="1" pivotButton="0" quotePrefix="0" xfId="0">
      <alignment vertical="center"/>
    </xf>
    <xf numFmtId="0" fontId="1" fillId="10" borderId="8" applyAlignment="1" pivotButton="0" quotePrefix="0" xfId="0">
      <alignment vertical="center"/>
    </xf>
    <xf numFmtId="0" fontId="1" fillId="10" borderId="10" applyAlignment="1" pivotButton="0" quotePrefix="0" xfId="0">
      <alignment vertical="center"/>
    </xf>
    <xf numFmtId="0" fontId="1" fillId="10" borderId="11" applyAlignment="1" pivotButton="0" quotePrefix="0" xfId="0">
      <alignment vertical="center"/>
    </xf>
    <xf numFmtId="0" fontId="1" fillId="10" borderId="12" applyAlignment="1" pivotButton="0" quotePrefix="0" xfId="0">
      <alignment vertical="center"/>
    </xf>
    <xf numFmtId="0" fontId="1" fillId="10" borderId="13" applyAlignment="1" pivotButton="0" quotePrefix="0" xfId="0">
      <alignment vertical="center"/>
    </xf>
    <xf numFmtId="0" fontId="1" fillId="10" borderId="15" applyAlignment="1" pivotButton="0" quotePrefix="0" xfId="0">
      <alignment vertical="center"/>
    </xf>
    <xf numFmtId="0" fontId="1" fillId="10" borderId="8" applyAlignment="1" pivotButton="0" quotePrefix="0" xfId="0">
      <alignment horizontal="center" vertical="center"/>
    </xf>
    <xf numFmtId="0" fontId="1" fillId="10" borderId="10" applyAlignment="1" pivotButton="0" quotePrefix="0" xfId="0">
      <alignment horizontal="center" vertical="center"/>
    </xf>
    <xf numFmtId="0" fontId="1" fillId="10" borderId="11" applyAlignment="1" pivotButton="0" quotePrefix="0" xfId="0">
      <alignment horizontal="center" vertical="center"/>
    </xf>
    <xf numFmtId="0" fontId="1" fillId="10" borderId="12" applyAlignment="1" pivotButton="0" quotePrefix="0" xfId="0">
      <alignment horizontal="center" vertical="center"/>
    </xf>
    <xf numFmtId="0" fontId="1" fillId="10" borderId="13" applyAlignment="1" pivotButton="0" quotePrefix="0" xfId="0">
      <alignment horizontal="center" vertical="center"/>
    </xf>
    <xf numFmtId="0" fontId="1" fillId="10" borderId="15" applyAlignment="1" pivotButton="0" quotePrefix="0" xfId="0">
      <alignment horizontal="center" vertical="center"/>
    </xf>
    <xf numFmtId="0" fontId="1" fillId="10" borderId="1" applyAlignment="1" pivotButton="0" quotePrefix="0" xfId="0">
      <alignment vertical="center"/>
    </xf>
    <xf numFmtId="0" fontId="1" fillId="10" borderId="16" applyAlignment="1" pivotButton="0" quotePrefix="0" xfId="0">
      <alignment vertical="center"/>
    </xf>
    <xf numFmtId="0" fontId="1" fillId="10" borderId="18" applyAlignment="1" pivotButton="0" quotePrefix="0" xfId="0">
      <alignment vertical="center"/>
    </xf>
    <xf numFmtId="0" fontId="1" fillId="10" borderId="19" applyAlignment="1" pivotButton="0" quotePrefix="0" xfId="0">
      <alignment vertical="center"/>
    </xf>
    <xf numFmtId="0" fontId="1" fillId="10" borderId="20" applyAlignment="1" pivotButton="0" quotePrefix="0" xfId="0">
      <alignment vertical="center"/>
    </xf>
    <xf numFmtId="0" fontId="1" fillId="10" borderId="21" applyAlignment="1" pivotButton="0" quotePrefix="0" xfId="0">
      <alignment vertical="center"/>
    </xf>
    <xf numFmtId="0" fontId="1" fillId="10" borderId="23" applyAlignment="1" pivotButton="0" quotePrefix="0" xfId="0">
      <alignment vertical="center"/>
    </xf>
    <xf numFmtId="0" fontId="1" fillId="10" borderId="16" applyAlignment="1" pivotButton="0" quotePrefix="0" xfId="0">
      <alignment horizontal="center" vertical="center"/>
    </xf>
    <xf numFmtId="0" fontId="1" fillId="10" borderId="18" applyAlignment="1" pivotButton="0" quotePrefix="0" xfId="0">
      <alignment horizontal="center" vertical="center"/>
    </xf>
    <xf numFmtId="0" fontId="1" fillId="10" borderId="19" applyAlignment="1" pivotButton="0" quotePrefix="0" xfId="0">
      <alignment horizontal="center" vertical="center"/>
    </xf>
    <xf numFmtId="0" fontId="1" fillId="10" borderId="20" applyAlignment="1" pivotButton="0" quotePrefix="0" xfId="0">
      <alignment horizontal="center" vertical="center"/>
    </xf>
    <xf numFmtId="0" fontId="1" fillId="10" borderId="21" applyAlignment="1" pivotButton="0" quotePrefix="0" xfId="0">
      <alignment horizontal="center" vertical="center"/>
    </xf>
    <xf numFmtId="0" fontId="1" fillId="10" borderId="23" applyAlignment="1" pivotButton="0" quotePrefix="0" xfId="0">
      <alignment horizontal="center" vertical="center"/>
    </xf>
    <xf numFmtId="0" fontId="12" fillId="10" borderId="8" applyAlignment="1" pivotButton="0" quotePrefix="0" xfId="0">
      <alignment horizontal="center" vertical="center"/>
    </xf>
    <xf numFmtId="0" fontId="12" fillId="10" borderId="16" applyAlignment="1" pivotButton="0" quotePrefix="0" xfId="0">
      <alignment horizontal="center" vertical="center"/>
    </xf>
    <xf numFmtId="0" fontId="13" fillId="10" borderId="11" applyAlignment="1" pivotButton="0" quotePrefix="0" xfId="0">
      <alignment horizontal="center" vertical="center"/>
    </xf>
    <xf numFmtId="0" fontId="13" fillId="10" borderId="12" applyAlignment="1" pivotButton="0" quotePrefix="0" xfId="0">
      <alignment horizontal="center" vertical="center"/>
    </xf>
    <xf numFmtId="0" fontId="13" fillId="10" borderId="19" applyAlignment="1" pivotButton="0" quotePrefix="0" xfId="0">
      <alignment horizontal="center" vertical="center"/>
    </xf>
    <xf numFmtId="0" fontId="13" fillId="10" borderId="20" applyAlignment="1" pivotButton="0" quotePrefix="0" xfId="0">
      <alignment horizontal="center" vertical="center"/>
    </xf>
    <xf numFmtId="0" fontId="7" fillId="10" borderId="13" applyAlignment="1" pivotButton="0" quotePrefix="0" xfId="0">
      <alignment horizontal="center" vertical="center"/>
    </xf>
    <xf numFmtId="0" fontId="7" fillId="10" borderId="21" applyAlignment="1" pivotButton="0" quotePrefix="0" xfId="0">
      <alignment horizontal="center" vertical="center"/>
    </xf>
    <xf numFmtId="0" fontId="1" fillId="11" borderId="0" applyAlignment="1" pivotButton="0" quotePrefix="0" xfId="0">
      <alignment vertical="center"/>
    </xf>
    <xf numFmtId="0" fontId="1" fillId="11" borderId="8" applyAlignment="1" pivotButton="0" quotePrefix="0" xfId="0">
      <alignment vertical="center"/>
    </xf>
    <xf numFmtId="0" fontId="1" fillId="11" borderId="10" applyAlignment="1" pivotButton="0" quotePrefix="0" xfId="0">
      <alignment vertical="center"/>
    </xf>
    <xf numFmtId="0" fontId="1" fillId="11" borderId="11" applyAlignment="1" pivotButton="0" quotePrefix="0" xfId="0">
      <alignment vertical="center"/>
    </xf>
    <xf numFmtId="0" fontId="1" fillId="11" borderId="12" applyAlignment="1" pivotButton="0" quotePrefix="0" xfId="0">
      <alignment vertical="center"/>
    </xf>
    <xf numFmtId="0" fontId="1" fillId="11" borderId="13" applyAlignment="1" pivotButton="0" quotePrefix="0" xfId="0">
      <alignment vertical="center"/>
    </xf>
    <xf numFmtId="0" fontId="1" fillId="11" borderId="15" applyAlignment="1" pivotButton="0" quotePrefix="0" xfId="0">
      <alignment vertical="center"/>
    </xf>
    <xf numFmtId="0" fontId="1" fillId="11" borderId="8" applyAlignment="1" pivotButton="0" quotePrefix="0" xfId="0">
      <alignment horizontal="center" vertical="center"/>
    </xf>
    <xf numFmtId="0" fontId="1" fillId="11" borderId="10" applyAlignment="1" pivotButton="0" quotePrefix="0" xfId="0">
      <alignment horizontal="center" vertical="center"/>
    </xf>
    <xf numFmtId="0" fontId="1" fillId="11" borderId="11" applyAlignment="1" pivotButton="0" quotePrefix="0" xfId="0">
      <alignment horizontal="center" vertical="center"/>
    </xf>
    <xf numFmtId="0" fontId="1" fillId="11" borderId="12" applyAlignment="1" pivotButton="0" quotePrefix="0" xfId="0">
      <alignment horizontal="center" vertical="center"/>
    </xf>
    <xf numFmtId="0" fontId="1" fillId="11" borderId="13" applyAlignment="1" pivotButton="0" quotePrefix="0" xfId="0">
      <alignment horizontal="center" vertical="center"/>
    </xf>
    <xf numFmtId="0" fontId="1" fillId="11" borderId="15" applyAlignment="1" pivotButton="0" quotePrefix="0" xfId="0">
      <alignment horizontal="center" vertical="center"/>
    </xf>
    <xf numFmtId="0" fontId="1" fillId="11" borderId="1" applyAlignment="1" pivotButton="0" quotePrefix="0" xfId="0">
      <alignment vertical="center"/>
    </xf>
    <xf numFmtId="0" fontId="1" fillId="11" borderId="16" applyAlignment="1" pivotButton="0" quotePrefix="0" xfId="0">
      <alignment vertical="center"/>
    </xf>
    <xf numFmtId="0" fontId="1" fillId="11" borderId="18" applyAlignment="1" pivotButton="0" quotePrefix="0" xfId="0">
      <alignment vertical="center"/>
    </xf>
    <xf numFmtId="0" fontId="1" fillId="11" borderId="19" applyAlignment="1" pivotButton="0" quotePrefix="0" xfId="0">
      <alignment vertical="center"/>
    </xf>
    <xf numFmtId="0" fontId="1" fillId="11" borderId="20" applyAlignment="1" pivotButton="0" quotePrefix="0" xfId="0">
      <alignment vertical="center"/>
    </xf>
    <xf numFmtId="0" fontId="1" fillId="11" borderId="21" applyAlignment="1" pivotButton="0" quotePrefix="0" xfId="0">
      <alignment vertical="center"/>
    </xf>
    <xf numFmtId="0" fontId="1" fillId="11" borderId="23" applyAlignment="1" pivotButton="0" quotePrefix="0" xfId="0">
      <alignment vertical="center"/>
    </xf>
    <xf numFmtId="0" fontId="1" fillId="11" borderId="16" applyAlignment="1" pivotButton="0" quotePrefix="0" xfId="0">
      <alignment horizontal="center" vertical="center"/>
    </xf>
    <xf numFmtId="0" fontId="1" fillId="11" borderId="18" applyAlignment="1" pivotButton="0" quotePrefix="0" xfId="0">
      <alignment horizontal="center" vertical="center"/>
    </xf>
    <xf numFmtId="0" fontId="1" fillId="11" borderId="19" applyAlignment="1" pivotButton="0" quotePrefix="0" xfId="0">
      <alignment horizontal="center" vertical="center"/>
    </xf>
    <xf numFmtId="0" fontId="1" fillId="11" borderId="20" applyAlignment="1" pivotButton="0" quotePrefix="0" xfId="0">
      <alignment horizontal="center" vertical="center"/>
    </xf>
    <xf numFmtId="0" fontId="1" fillId="11" borderId="21" applyAlignment="1" pivotButton="0" quotePrefix="0" xfId="0">
      <alignment horizontal="center" vertical="center"/>
    </xf>
    <xf numFmtId="0" fontId="1" fillId="11" borderId="23" applyAlignment="1" pivotButton="0" quotePrefix="0" xfId="0">
      <alignment horizontal="center" vertical="center"/>
    </xf>
    <xf numFmtId="0" fontId="14" fillId="11" borderId="8" applyAlignment="1" pivotButton="0" quotePrefix="0" xfId="0">
      <alignment horizontal="center" vertical="center"/>
    </xf>
    <xf numFmtId="0" fontId="14" fillId="11" borderId="16" applyAlignment="1" pivotButton="0" quotePrefix="0" xfId="0">
      <alignment horizontal="center" vertical="center"/>
    </xf>
    <xf numFmtId="0" fontId="15" fillId="11" borderId="11" applyAlignment="1" pivotButton="0" quotePrefix="0" xfId="0">
      <alignment horizontal="center" vertical="center"/>
    </xf>
    <xf numFmtId="0" fontId="15" fillId="11" borderId="12" applyAlignment="1" pivotButton="0" quotePrefix="0" xfId="0">
      <alignment horizontal="center" vertical="center"/>
    </xf>
    <xf numFmtId="0" fontId="15" fillId="11" borderId="19" applyAlignment="1" pivotButton="0" quotePrefix="0" xfId="0">
      <alignment horizontal="center" vertical="center"/>
    </xf>
    <xf numFmtId="0" fontId="15" fillId="11" borderId="20" applyAlignment="1" pivotButton="0" quotePrefix="0" xfId="0">
      <alignment horizontal="center" vertical="center"/>
    </xf>
    <xf numFmtId="0" fontId="7" fillId="11" borderId="13" applyAlignment="1" pivotButton="0" quotePrefix="0" xfId="0">
      <alignment horizontal="center" vertical="center"/>
    </xf>
    <xf numFmtId="0" fontId="7" fillId="11" borderId="21" applyAlignment="1" pivotButton="0" quotePrefix="0" xfId="0">
      <alignment horizontal="center" vertical="center"/>
    </xf>
    <xf numFmtId="164" fontId="9" fillId="8" borderId="11" applyAlignment="1" pivotButton="0" quotePrefix="0" xfId="0">
      <alignment horizontal="center" vertical="center"/>
    </xf>
    <xf numFmtId="164" fontId="9" fillId="8" borderId="12" applyAlignment="1" pivotButton="0" quotePrefix="0" xfId="0">
      <alignment horizontal="center" vertical="center"/>
    </xf>
    <xf numFmtId="164" fontId="9" fillId="8" borderId="19" applyAlignment="1" pivotButton="0" quotePrefix="0" xfId="0">
      <alignment horizontal="center" vertical="center"/>
    </xf>
    <xf numFmtId="164" fontId="9" fillId="8" borderId="20" applyAlignment="1" pivotButton="0" quotePrefix="0" xfId="0">
      <alignment horizontal="center" vertical="center"/>
    </xf>
    <xf numFmtId="164" fontId="13" fillId="10" borderId="11" applyAlignment="1" pivotButton="0" quotePrefix="0" xfId="0">
      <alignment horizontal="center" vertical="center"/>
    </xf>
    <xf numFmtId="164" fontId="13" fillId="10" borderId="12" applyAlignment="1" pivotButton="0" quotePrefix="0" xfId="0">
      <alignment horizontal="center" vertical="center"/>
    </xf>
    <xf numFmtId="164" fontId="13" fillId="10" borderId="19" applyAlignment="1" pivotButton="0" quotePrefix="0" xfId="0">
      <alignment horizontal="center" vertical="center"/>
    </xf>
    <xf numFmtId="164" fontId="13" fillId="10" borderId="20" applyAlignment="1" pivotButton="0" quotePrefix="0" xfId="0">
      <alignment horizontal="center" vertical="center"/>
    </xf>
    <xf numFmtId="164" fontId="15" fillId="11" borderId="11" applyAlignment="1" pivotButton="0" quotePrefix="0" xfId="0">
      <alignment horizontal="center" vertical="center"/>
    </xf>
    <xf numFmtId="164" fontId="15" fillId="11" borderId="12" applyAlignment="1" pivotButton="0" quotePrefix="0" xfId="0">
      <alignment horizontal="center" vertical="center"/>
    </xf>
    <xf numFmtId="164" fontId="15" fillId="11" borderId="19" applyAlignment="1" pivotButton="0" quotePrefix="0" xfId="0">
      <alignment horizontal="center" vertical="center"/>
    </xf>
    <xf numFmtId="164" fontId="15" fillId="11" borderId="20" applyAlignment="1" pivotButton="0" quotePrefix="0" xfId="0">
      <alignment horizontal="center" vertical="center"/>
    </xf>
    <xf numFmtId="0" fontId="1" fillId="2" borderId="8" applyAlignment="1" pivotButton="0" quotePrefix="0" xfId="0">
      <alignment vertical="center"/>
    </xf>
    <xf numFmtId="0" fontId="1" fillId="2" borderId="9" applyAlignment="1" pivotButton="0" quotePrefix="0" xfId="0">
      <alignment vertical="center"/>
    </xf>
    <xf numFmtId="0" fontId="1" fillId="2" borderId="10" applyAlignment="1" pivotButton="0" quotePrefix="0" xfId="0">
      <alignment vertical="center"/>
    </xf>
    <xf numFmtId="0" fontId="1" fillId="2" borderId="13" applyAlignment="1" pivotButton="0" quotePrefix="0" xfId="0">
      <alignment vertical="center"/>
    </xf>
    <xf numFmtId="0" fontId="1" fillId="2" borderId="14" applyAlignment="1" pivotButton="0" quotePrefix="0" xfId="0">
      <alignment vertical="center"/>
    </xf>
    <xf numFmtId="0" fontId="1" fillId="2" borderId="15" applyAlignment="1" pivotButton="0" quotePrefix="0" xfId="0">
      <alignment vertical="center"/>
    </xf>
    <xf numFmtId="0" fontId="1" fillId="2" borderId="16" applyAlignment="1" pivotButton="0" quotePrefix="0" xfId="0">
      <alignment vertical="center"/>
    </xf>
    <xf numFmtId="0" fontId="1" fillId="2" borderId="17" applyAlignment="1" pivotButton="0" quotePrefix="0" xfId="0">
      <alignment vertical="center"/>
    </xf>
    <xf numFmtId="0" fontId="1" fillId="2" borderId="18" applyAlignment="1" pivotButton="0" quotePrefix="0" xfId="0">
      <alignment vertical="center"/>
    </xf>
    <xf numFmtId="0" fontId="1" fillId="2" borderId="21" applyAlignment="1" pivotButton="0" quotePrefix="0" xfId="0">
      <alignment vertical="center"/>
    </xf>
    <xf numFmtId="0" fontId="1" fillId="2" borderId="22" applyAlignment="1" pivotButton="0" quotePrefix="0" xfId="0">
      <alignment vertical="center"/>
    </xf>
    <xf numFmtId="0" fontId="1" fillId="2" borderId="23" applyAlignment="1" pivotButton="0" quotePrefix="0" xfId="0">
      <alignment vertical="center"/>
    </xf>
    <xf numFmtId="0" fontId="5" fillId="2" borderId="8" applyAlignment="1" pivotButton="0" quotePrefix="0" xfId="0">
      <alignment vertical="center"/>
    </xf>
    <xf numFmtId="0" fontId="5" fillId="2" borderId="9" applyAlignment="1" pivotButton="0" quotePrefix="0" xfId="0">
      <alignment vertical="center"/>
    </xf>
    <xf numFmtId="0" fontId="5" fillId="2" borderId="10" applyAlignment="1" pivotButton="0" quotePrefix="0" xfId="0">
      <alignment vertical="center"/>
    </xf>
    <xf numFmtId="0" fontId="5" fillId="2" borderId="16" applyAlignment="1" pivotButton="0" quotePrefix="0" xfId="0">
      <alignment vertical="center"/>
    </xf>
    <xf numFmtId="0" fontId="5" fillId="2" borderId="17" applyAlignment="1" pivotButton="0" quotePrefix="0" xfId="0">
      <alignment vertical="center"/>
    </xf>
    <xf numFmtId="0" fontId="5" fillId="2" borderId="18" applyAlignment="1" pivotButton="0" quotePrefix="0" xfId="0">
      <alignment vertical="center"/>
    </xf>
    <xf numFmtId="164" fontId="1" fillId="2" borderId="14" applyAlignment="1" pivotButton="0" quotePrefix="0" xfId="0">
      <alignment vertical="center"/>
    </xf>
    <xf numFmtId="164" fontId="1" fillId="2" borderId="22" applyAlignment="1" pivotButton="0" quotePrefix="0" xfId="0">
      <alignment vertical="center"/>
    </xf>
    <xf numFmtId="1" fontId="1" fillId="2" borderId="13" applyAlignment="1" pivotButton="0" quotePrefix="0" xfId="0">
      <alignment vertical="center"/>
    </xf>
    <xf numFmtId="1" fontId="1" fillId="2" borderId="14" applyAlignment="1" pivotButton="0" quotePrefix="0" xfId="0">
      <alignment vertical="center"/>
    </xf>
    <xf numFmtId="1" fontId="1" fillId="2" borderId="21" applyAlignment="1" pivotButton="0" quotePrefix="0" xfId="0">
      <alignment vertical="center"/>
    </xf>
    <xf numFmtId="1" fontId="1" fillId="2" borderId="22" applyAlignment="1" pivotButton="0" quotePrefix="0" xfId="0">
      <alignment vertical="center"/>
    </xf>
    <xf numFmtId="1" fontId="1" fillId="2" borderId="15" applyAlignment="1" pivotButton="0" quotePrefix="0" xfId="0">
      <alignment vertical="center"/>
    </xf>
    <xf numFmtId="1" fontId="1" fillId="2" borderId="23" applyAlignment="1" pivotButton="0" quotePrefix="0" xfId="0">
      <alignment vertical="center"/>
    </xf>
    <xf numFmtId="0" fontId="16" fillId="7" borderId="0" applyAlignment="1" pivotButton="0" quotePrefix="0" xfId="0">
      <alignment vertical="center"/>
    </xf>
    <xf numFmtId="0" fontId="16" fillId="7" borderId="0" applyAlignment="1" pivotButton="0" quotePrefix="0" xfId="0">
      <alignment horizontal="left" vertical="center"/>
    </xf>
    <xf numFmtId="0" fontId="16" fillId="7" borderId="1" applyAlignment="1" pivotButton="0" quotePrefix="0" xfId="0">
      <alignment vertical="center"/>
    </xf>
    <xf numFmtId="0" fontId="16" fillId="7" borderId="1" applyAlignment="1" pivotButton="0" quotePrefix="0" xfId="0">
      <alignment horizontal="left" vertical="center"/>
    </xf>
    <xf numFmtId="0" fontId="1" fillId="2" borderId="11" applyAlignment="1" pivotButton="0" quotePrefix="0" xfId="0">
      <alignment vertical="center"/>
    </xf>
    <xf numFmtId="0" fontId="1" fillId="2" borderId="12" applyAlignment="1" pivotButton="0" quotePrefix="0" xfId="0">
      <alignment vertical="center"/>
    </xf>
    <xf numFmtId="0" fontId="1" fillId="2" borderId="19" applyAlignment="1" pivotButton="0" quotePrefix="0" xfId="0">
      <alignment vertical="center"/>
    </xf>
    <xf numFmtId="0" fontId="1" fillId="2" borderId="20" applyAlignment="1" pivotButton="0" quotePrefix="0" xfId="0">
      <alignment vertical="center"/>
    </xf>
    <xf numFmtId="3" fontId="1" fillId="2" borderId="9" applyAlignment="1" pivotButton="0" quotePrefix="0" xfId="0">
      <alignment vertical="center"/>
    </xf>
    <xf numFmtId="3" fontId="1" fillId="2" borderId="10" applyAlignment="1" pivotButton="0" quotePrefix="0" xfId="0">
      <alignment vertical="center"/>
    </xf>
    <xf numFmtId="3" fontId="1" fillId="2" borderId="0" applyAlignment="1" pivotButton="0" quotePrefix="0" xfId="0">
      <alignment vertical="center"/>
    </xf>
    <xf numFmtId="3" fontId="1" fillId="2" borderId="12" applyAlignment="1" pivotButton="0" quotePrefix="0" xfId="0">
      <alignment vertical="center"/>
    </xf>
    <xf numFmtId="3" fontId="1" fillId="2" borderId="14" applyAlignment="1" pivotButton="0" quotePrefix="0" xfId="0">
      <alignment vertical="center"/>
    </xf>
    <xf numFmtId="3" fontId="1" fillId="2" borderId="15" applyAlignment="1" pivotButton="0" quotePrefix="0" xfId="0">
      <alignment vertical="center"/>
    </xf>
    <xf numFmtId="3" fontId="1" fillId="2" borderId="17" applyAlignment="1" pivotButton="0" quotePrefix="0" xfId="0">
      <alignment vertical="center"/>
    </xf>
    <xf numFmtId="3" fontId="1" fillId="2" borderId="18" applyAlignment="1" pivotButton="0" quotePrefix="0" xfId="0">
      <alignment vertical="center"/>
    </xf>
    <xf numFmtId="3" fontId="1" fillId="2" borderId="1" applyAlignment="1" pivotButton="0" quotePrefix="0" xfId="0">
      <alignment vertical="center"/>
    </xf>
    <xf numFmtId="3" fontId="1" fillId="2" borderId="20" applyAlignment="1" pivotButton="0" quotePrefix="0" xfId="0">
      <alignment vertical="center"/>
    </xf>
    <xf numFmtId="3" fontId="1" fillId="2" borderId="22" applyAlignment="1" pivotButton="0" quotePrefix="0" xfId="0">
      <alignment vertical="center"/>
    </xf>
    <xf numFmtId="3" fontId="1" fillId="2" borderId="23" applyAlignment="1" pivotButton="0" quotePrefix="0" xfId="0">
      <alignment vertical="center"/>
    </xf>
    <xf numFmtId="0" fontId="17" fillId="4" borderId="0" applyAlignment="1" pivotButton="0" quotePrefix="0" xfId="0">
      <alignment vertical="center"/>
    </xf>
    <xf numFmtId="0" fontId="17" fillId="4" borderId="8" applyAlignment="1" pivotButton="0" quotePrefix="0" xfId="0">
      <alignment vertical="center"/>
    </xf>
    <xf numFmtId="0" fontId="17" fillId="4" borderId="9" applyAlignment="1" pivotButton="0" quotePrefix="0" xfId="0">
      <alignment vertical="center"/>
    </xf>
    <xf numFmtId="0" fontId="17" fillId="4" borderId="10" applyAlignment="1" pivotButton="0" quotePrefix="0" xfId="0">
      <alignment vertical="center"/>
    </xf>
    <xf numFmtId="0" fontId="17" fillId="4" borderId="11" applyAlignment="1" pivotButton="0" quotePrefix="0" xfId="0">
      <alignment vertical="center"/>
    </xf>
    <xf numFmtId="0" fontId="17" fillId="4" borderId="12" applyAlignment="1" pivotButton="0" quotePrefix="0" xfId="0">
      <alignment vertical="center"/>
    </xf>
    <xf numFmtId="0" fontId="17" fillId="4" borderId="13" applyAlignment="1" pivotButton="0" quotePrefix="0" xfId="0">
      <alignment vertical="center"/>
    </xf>
    <xf numFmtId="0" fontId="17" fillId="4" borderId="14" applyAlignment="1" pivotButton="0" quotePrefix="0" xfId="0">
      <alignment vertical="center"/>
    </xf>
    <xf numFmtId="0" fontId="17" fillId="4" borderId="15" applyAlignment="1" pivotButton="0" quotePrefix="0" xfId="0">
      <alignment vertical="center"/>
    </xf>
    <xf numFmtId="0" fontId="17" fillId="4" borderId="8" applyAlignment="1" pivotButton="0" quotePrefix="0" xfId="0">
      <alignment vertical="center" wrapText="1"/>
    </xf>
    <xf numFmtId="0" fontId="17" fillId="4" borderId="9" applyAlignment="1" pivotButton="0" quotePrefix="0" xfId="0">
      <alignment vertical="center" wrapText="1"/>
    </xf>
    <xf numFmtId="0" fontId="17" fillId="4" borderId="10" applyAlignment="1" pivotButton="0" quotePrefix="0" xfId="0">
      <alignment vertical="center" wrapText="1"/>
    </xf>
    <xf numFmtId="0" fontId="17" fillId="4" borderId="11" applyAlignment="1" pivotButton="0" quotePrefix="0" xfId="0">
      <alignment vertical="center" wrapText="1"/>
    </xf>
    <xf numFmtId="0" fontId="17" fillId="4" borderId="0" applyAlignment="1" pivotButton="0" quotePrefix="0" xfId="0">
      <alignment vertical="center" wrapText="1"/>
    </xf>
    <xf numFmtId="0" fontId="17" fillId="4" borderId="12" applyAlignment="1" pivotButton="0" quotePrefix="0" xfId="0">
      <alignment vertical="center" wrapText="1"/>
    </xf>
    <xf numFmtId="0" fontId="17" fillId="4" borderId="13" applyAlignment="1" pivotButton="0" quotePrefix="0" xfId="0">
      <alignment vertical="center" wrapText="1"/>
    </xf>
    <xf numFmtId="0" fontId="17" fillId="4" borderId="14" applyAlignment="1" pivotButton="0" quotePrefix="0" xfId="0">
      <alignment vertical="center" wrapText="1"/>
    </xf>
    <xf numFmtId="0" fontId="17" fillId="4" borderId="15" applyAlignment="1" pivotButton="0" quotePrefix="0" xfId="0">
      <alignment vertical="center" wrapText="1"/>
    </xf>
    <xf numFmtId="0" fontId="17" fillId="4" borderId="8" applyAlignment="1" pivotButton="0" quotePrefix="0" xfId="0">
      <alignment horizontal="left" vertical="center" wrapText="1"/>
    </xf>
    <xf numFmtId="0" fontId="17" fillId="4" borderId="9" applyAlignment="1" pivotButton="0" quotePrefix="0" xfId="0">
      <alignment horizontal="left" vertical="center" wrapText="1"/>
    </xf>
    <xf numFmtId="0" fontId="17" fillId="4" borderId="10" applyAlignment="1" pivotButton="0" quotePrefix="0" xfId="0">
      <alignment horizontal="left" vertical="center" wrapText="1"/>
    </xf>
    <xf numFmtId="0" fontId="17" fillId="4" borderId="11" applyAlignment="1" pivotButton="0" quotePrefix="0" xfId="0">
      <alignment horizontal="left" vertical="center" wrapText="1"/>
    </xf>
    <xf numFmtId="0" fontId="17" fillId="4" borderId="0" applyAlignment="1" pivotButton="0" quotePrefix="0" xfId="0">
      <alignment horizontal="left" vertical="center" wrapText="1"/>
    </xf>
    <xf numFmtId="0" fontId="17" fillId="4" borderId="12" applyAlignment="1" pivotButton="0" quotePrefix="0" xfId="0">
      <alignment horizontal="left" vertical="center" wrapText="1"/>
    </xf>
    <xf numFmtId="0" fontId="17" fillId="4" borderId="13" applyAlignment="1" pivotButton="0" quotePrefix="0" xfId="0">
      <alignment horizontal="left" vertical="center" wrapText="1"/>
    </xf>
    <xf numFmtId="0" fontId="17" fillId="4" borderId="14" applyAlignment="1" pivotButton="0" quotePrefix="0" xfId="0">
      <alignment horizontal="left" vertical="center" wrapText="1"/>
    </xf>
    <xf numFmtId="0" fontId="17" fillId="4" borderId="15" applyAlignment="1" pivotButton="0" quotePrefix="0" xfId="0">
      <alignment horizontal="left" vertical="center" wrapText="1"/>
    </xf>
    <xf numFmtId="0" fontId="17" fillId="4" borderId="1" applyAlignment="1" pivotButton="0" quotePrefix="0" xfId="0">
      <alignment vertical="center"/>
    </xf>
    <xf numFmtId="0" fontId="17" fillId="4" borderId="16" applyAlignment="1" pivotButton="0" quotePrefix="0" xfId="0">
      <alignment vertical="center"/>
    </xf>
    <xf numFmtId="0" fontId="17" fillId="4" borderId="17" applyAlignment="1" pivotButton="0" quotePrefix="0" xfId="0">
      <alignment vertical="center"/>
    </xf>
    <xf numFmtId="0" fontId="17" fillId="4" borderId="18" applyAlignment="1" pivotButton="0" quotePrefix="0" xfId="0">
      <alignment vertical="center"/>
    </xf>
    <xf numFmtId="0" fontId="17" fillId="4" borderId="19" applyAlignment="1" pivotButton="0" quotePrefix="0" xfId="0">
      <alignment vertical="center"/>
    </xf>
    <xf numFmtId="0" fontId="17" fillId="4" borderId="20" applyAlignment="1" pivotButton="0" quotePrefix="0" xfId="0">
      <alignment vertical="center"/>
    </xf>
    <xf numFmtId="0" fontId="17" fillId="4" borderId="21" applyAlignment="1" pivotButton="0" quotePrefix="0" xfId="0">
      <alignment vertical="center"/>
    </xf>
    <xf numFmtId="0" fontId="17" fillId="4" borderId="22" applyAlignment="1" pivotButton="0" quotePrefix="0" xfId="0">
      <alignment vertical="center"/>
    </xf>
    <xf numFmtId="0" fontId="17" fillId="4" borderId="23" applyAlignment="1" pivotButton="0" quotePrefix="0" xfId="0">
      <alignment vertical="center"/>
    </xf>
    <xf numFmtId="0" fontId="17" fillId="4" borderId="16" applyAlignment="1" pivotButton="0" quotePrefix="0" xfId="0">
      <alignment vertical="center" wrapText="1"/>
    </xf>
    <xf numFmtId="0" fontId="17" fillId="4" borderId="17" applyAlignment="1" pivotButton="0" quotePrefix="0" xfId="0">
      <alignment vertical="center" wrapText="1"/>
    </xf>
    <xf numFmtId="0" fontId="17" fillId="4" borderId="18" applyAlignment="1" pivotButton="0" quotePrefix="0" xfId="0">
      <alignment vertical="center" wrapText="1"/>
    </xf>
    <xf numFmtId="0" fontId="17" fillId="4" borderId="19" applyAlignment="1" pivotButton="0" quotePrefix="0" xfId="0">
      <alignment vertical="center" wrapText="1"/>
    </xf>
    <xf numFmtId="0" fontId="17" fillId="4" borderId="1" applyAlignment="1" pivotButton="0" quotePrefix="0" xfId="0">
      <alignment vertical="center" wrapText="1"/>
    </xf>
    <xf numFmtId="0" fontId="17" fillId="4" borderId="20" applyAlignment="1" pivotButton="0" quotePrefix="0" xfId="0">
      <alignment vertical="center" wrapText="1"/>
    </xf>
    <xf numFmtId="0" fontId="17" fillId="4" borderId="21" applyAlignment="1" pivotButton="0" quotePrefix="0" xfId="0">
      <alignment vertical="center" wrapText="1"/>
    </xf>
    <xf numFmtId="0" fontId="17" fillId="4" borderId="22" applyAlignment="1" pivotButton="0" quotePrefix="0" xfId="0">
      <alignment vertical="center" wrapText="1"/>
    </xf>
    <xf numFmtId="0" fontId="17" fillId="4" borderId="23" applyAlignment="1" pivotButton="0" quotePrefix="0" xfId="0">
      <alignment vertical="center" wrapText="1"/>
    </xf>
    <xf numFmtId="0" fontId="17" fillId="4" borderId="16" applyAlignment="1" pivotButton="0" quotePrefix="0" xfId="0">
      <alignment horizontal="left" vertical="center" wrapText="1"/>
    </xf>
    <xf numFmtId="0" fontId="17" fillId="4" borderId="17" applyAlignment="1" pivotButton="0" quotePrefix="0" xfId="0">
      <alignment horizontal="left" vertical="center" wrapText="1"/>
    </xf>
    <xf numFmtId="0" fontId="17" fillId="4" borderId="18" applyAlignment="1" pivotButton="0" quotePrefix="0" xfId="0">
      <alignment horizontal="left" vertical="center" wrapText="1"/>
    </xf>
    <xf numFmtId="0" fontId="17" fillId="4" borderId="19" applyAlignment="1" pivotButton="0" quotePrefix="0" xfId="0">
      <alignment horizontal="left" vertical="center" wrapText="1"/>
    </xf>
    <xf numFmtId="0" fontId="17" fillId="4" borderId="1" applyAlignment="1" pivotButton="0" quotePrefix="0" xfId="0">
      <alignment horizontal="left" vertical="center" wrapText="1"/>
    </xf>
    <xf numFmtId="0" fontId="17" fillId="4" borderId="20" applyAlignment="1" pivotButton="0" quotePrefix="0" xfId="0">
      <alignment horizontal="left" vertical="center" wrapText="1"/>
    </xf>
    <xf numFmtId="0" fontId="17" fillId="4" borderId="21" applyAlignment="1" pivotButton="0" quotePrefix="0" xfId="0">
      <alignment horizontal="left" vertical="center" wrapText="1"/>
    </xf>
    <xf numFmtId="0" fontId="17" fillId="4" borderId="22" applyAlignment="1" pivotButton="0" quotePrefix="0" xfId="0">
      <alignment horizontal="left" vertical="center" wrapText="1"/>
    </xf>
    <xf numFmtId="0" fontId="17" fillId="4" borderId="23" applyAlignment="1" pivotButton="0" quotePrefix="0" xfId="0">
      <alignment horizontal="left" vertical="center" wrapText="1"/>
    </xf>
    <xf numFmtId="167" fontId="1" fillId="2" borderId="8" applyAlignment="1" pivotButton="0" quotePrefix="0" xfId="0">
      <alignment vertical="center"/>
    </xf>
    <xf numFmtId="167" fontId="1" fillId="2" borderId="11" applyAlignment="1" pivotButton="0" quotePrefix="0" xfId="0">
      <alignment vertical="center"/>
    </xf>
    <xf numFmtId="167" fontId="1" fillId="2" borderId="13" applyAlignment="1" pivotButton="0" quotePrefix="0" xfId="0">
      <alignment vertical="center"/>
    </xf>
    <xf numFmtId="167" fontId="1" fillId="2" borderId="16" applyAlignment="1" pivotButton="0" quotePrefix="0" xfId="0">
      <alignment vertical="center"/>
    </xf>
    <xf numFmtId="167" fontId="1" fillId="2" borderId="19" applyAlignment="1" pivotButton="0" quotePrefix="0" xfId="0">
      <alignment vertical="center"/>
    </xf>
    <xf numFmtId="167" fontId="1" fillId="2" borderId="21" applyAlignment="1" pivotButton="0" quotePrefix="0" xfId="0">
      <alignment vertical="center"/>
    </xf>
    <xf numFmtId="164" fontId="1" fillId="2" borderId="9" applyAlignment="1" pivotButton="0" quotePrefix="0" xfId="0">
      <alignment vertical="center"/>
    </xf>
    <xf numFmtId="164" fontId="1" fillId="2" borderId="0" applyAlignment="1" pivotButton="0" quotePrefix="0" xfId="0">
      <alignment vertical="center"/>
    </xf>
    <xf numFmtId="164" fontId="1" fillId="2" borderId="17" applyAlignment="1" pivotButton="0" quotePrefix="0" xfId="0">
      <alignment vertical="center"/>
    </xf>
    <xf numFmtId="164" fontId="1" fillId="2" borderId="1" applyAlignment="1" pivotButton="0" quotePrefix="0" xfId="0">
      <alignment vertical="center"/>
    </xf>
    <xf numFmtId="165" fontId="1" fillId="5" borderId="12" applyAlignment="1" pivotButton="0" quotePrefix="0" xfId="0">
      <alignment vertical="center"/>
    </xf>
    <xf numFmtId="164" fontId="1" fillId="5" borderId="12" applyAlignment="1" pivotButton="0" quotePrefix="0" xfId="0">
      <alignment vertical="center"/>
    </xf>
    <xf numFmtId="1" fontId="1" fillId="5" borderId="12" applyAlignment="1" pivotButton="0" quotePrefix="0" xfId="0">
      <alignment vertical="center"/>
    </xf>
    <xf numFmtId="167" fontId="1" fillId="4" borderId="9" applyAlignment="1" pivotButton="0" quotePrefix="0" xfId="0">
      <alignment vertical="center"/>
    </xf>
    <xf numFmtId="165" fontId="1" fillId="4" borderId="0" applyAlignment="1" pivotButton="0" quotePrefix="0" xfId="0">
      <alignment vertical="center"/>
    </xf>
    <xf numFmtId="0" fontId="5" fillId="7" borderId="24" applyAlignment="1" pivotButton="0" quotePrefix="0" xfId="0">
      <alignment horizontal="center" vertical="center"/>
    </xf>
    <xf numFmtId="0" fontId="0" fillId="0" borderId="18" pivotButton="0" quotePrefix="0" xfId="0"/>
    <xf numFmtId="0" fontId="8" fillId="8" borderId="24" applyAlignment="1" pivotButton="0" quotePrefix="0" xfId="0">
      <alignment horizontal="center" vertical="center"/>
    </xf>
    <xf numFmtId="0" fontId="10" fillId="9" borderId="24" applyAlignment="1" pivotButton="0" quotePrefix="0" xfId="0">
      <alignment horizontal="center" vertical="center"/>
    </xf>
    <xf numFmtId="0" fontId="12" fillId="10" borderId="24" applyAlignment="1" pivotButton="0" quotePrefix="0" xfId="0">
      <alignment horizontal="center" vertical="center"/>
    </xf>
    <xf numFmtId="0" fontId="14" fillId="11" borderId="24" applyAlignment="1" pivotButton="0" quotePrefix="0" xfId="0">
      <alignment horizontal="center" vertical="center"/>
    </xf>
    <xf numFmtId="0" fontId="6" fillId="7" borderId="25" applyAlignment="1" pivotButton="0" quotePrefix="0" xfId="0">
      <alignment horizontal="center" vertical="center"/>
    </xf>
    <xf numFmtId="0" fontId="0" fillId="0" borderId="20" pivotButton="0" quotePrefix="0" xfId="0"/>
    <xf numFmtId="164" fontId="9" fillId="8" borderId="25" applyAlignment="1" pivotButton="0" quotePrefix="0" xfId="0">
      <alignment horizontal="center" vertical="center"/>
    </xf>
    <xf numFmtId="0" fontId="11" fillId="9" borderId="25" applyAlignment="1" pivotButton="0" quotePrefix="0" xfId="0">
      <alignment horizontal="center" vertical="center"/>
    </xf>
    <xf numFmtId="0" fontId="13" fillId="10" borderId="25" applyAlignment="1" pivotButton="0" quotePrefix="0" xfId="0">
      <alignment horizontal="center" vertical="center"/>
    </xf>
    <xf numFmtId="164" fontId="13" fillId="10" borderId="25" applyAlignment="1" pivotButton="0" quotePrefix="0" xfId="0">
      <alignment horizontal="center" vertical="center"/>
    </xf>
    <xf numFmtId="164" fontId="15" fillId="11" borderId="25" applyAlignment="1" pivotButton="0" quotePrefix="0" xfId="0">
      <alignment horizontal="center" vertical="center"/>
    </xf>
    <xf numFmtId="0" fontId="0" fillId="0" borderId="19" pivotButton="0" quotePrefix="0" xfId="0"/>
    <xf numFmtId="0" fontId="7" fillId="7" borderId="26" applyAlignment="1" pivotButton="0" quotePrefix="0" xfId="0">
      <alignment horizontal="center" vertical="center"/>
    </xf>
    <xf numFmtId="0" fontId="0" fillId="0" borderId="23" pivotButton="0" quotePrefix="0" xfId="0"/>
    <xf numFmtId="0" fontId="7" fillId="8" borderId="26" applyAlignment="1" pivotButton="0" quotePrefix="0" xfId="0">
      <alignment horizontal="center" vertical="center"/>
    </xf>
    <xf numFmtId="0" fontId="7" fillId="9" borderId="26" applyAlignment="1" pivotButton="0" quotePrefix="0" xfId="0">
      <alignment horizontal="center" vertical="center"/>
    </xf>
    <xf numFmtId="0" fontId="7" fillId="10" borderId="26" applyAlignment="1" pivotButton="0" quotePrefix="0" xfId="0">
      <alignment horizontal="center" vertical="center"/>
    </xf>
    <xf numFmtId="0" fontId="7" fillId="11" borderId="26" applyAlignment="1" pivotButton="0" quotePrefix="0" xfId="0">
      <alignment horizontal="center" vertical="center"/>
    </xf>
    <xf numFmtId="1" fontId="1" fillId="2" borderId="13" applyAlignment="1" pivotButton="0" quotePrefix="0" xfId="0">
      <alignment vertical="center"/>
    </xf>
    <xf numFmtId="1" fontId="1" fillId="2" borderId="14" applyAlignment="1" pivotButton="0" quotePrefix="0" xfId="0">
      <alignment vertical="center"/>
    </xf>
    <xf numFmtId="164" fontId="1" fillId="2" borderId="14" applyAlignment="1" pivotButton="0" quotePrefix="0" xfId="0">
      <alignment vertical="center"/>
    </xf>
    <xf numFmtId="1" fontId="1" fillId="2" borderId="15" applyAlignment="1" pivotButton="0" quotePrefix="0" xfId="0">
      <alignment vertical="center"/>
    </xf>
    <xf numFmtId="3" fontId="1" fillId="2" borderId="9" applyAlignment="1" pivotButton="0" quotePrefix="0" xfId="0">
      <alignment vertical="center"/>
    </xf>
    <xf numFmtId="3" fontId="1" fillId="2" borderId="10" applyAlignment="1" pivotButton="0" quotePrefix="0" xfId="0">
      <alignment vertical="center"/>
    </xf>
    <xf numFmtId="3" fontId="1" fillId="2" borderId="0" applyAlignment="1" pivotButton="0" quotePrefix="0" xfId="0">
      <alignment vertical="center"/>
    </xf>
    <xf numFmtId="3" fontId="1" fillId="2" borderId="12" applyAlignment="1" pivotButton="0" quotePrefix="0" xfId="0">
      <alignment vertical="center"/>
    </xf>
    <xf numFmtId="3" fontId="1" fillId="2" borderId="14" applyAlignment="1" pivotButton="0" quotePrefix="0" xfId="0">
      <alignment vertical="center"/>
    </xf>
    <xf numFmtId="3" fontId="1" fillId="2" borderId="15" applyAlignment="1" pivotButton="0" quotePrefix="0" xfId="0">
      <alignment vertical="center"/>
    </xf>
    <xf numFmtId="0" fontId="17" fillId="4" borderId="27" applyAlignment="1" pivotButton="0" quotePrefix="0" xfId="0">
      <alignment horizontal="left" vertical="center" wrapText="1"/>
    </xf>
    <xf numFmtId="0" fontId="0" fillId="0" borderId="17" pivotButton="0" quotePrefix="0" xfId="0"/>
    <xf numFmtId="0" fontId="0" fillId="0" borderId="21" pivotButton="0" quotePrefix="0" xfId="0"/>
    <xf numFmtId="0" fontId="0" fillId="0" borderId="22" pivotButton="0" quotePrefix="0" xfId="0"/>
    <xf numFmtId="167" fontId="1" fillId="5" borderId="8" applyAlignment="1" pivotButton="0" quotePrefix="0" xfId="0">
      <alignment vertical="center"/>
    </xf>
    <xf numFmtId="3" fontId="1" fillId="5" borderId="9" applyAlignment="1" pivotButton="0" quotePrefix="0" xfId="0">
      <alignment vertical="center"/>
    </xf>
    <xf numFmtId="166" fontId="1" fillId="5" borderId="9" applyAlignment="1" pivotButton="0" quotePrefix="0" xfId="0">
      <alignment vertical="center"/>
    </xf>
    <xf numFmtId="1" fontId="1" fillId="5" borderId="9" applyAlignment="1" pivotButton="0" quotePrefix="0" xfId="0">
      <alignment vertical="center"/>
    </xf>
    <xf numFmtId="166" fontId="1" fillId="6" borderId="9" applyAlignment="1" pivotButton="0" quotePrefix="0" xfId="0">
      <alignment vertical="center"/>
    </xf>
    <xf numFmtId="164" fontId="1" fillId="6" borderId="9" applyAlignment="1" pivotButton="0" quotePrefix="0" xfId="0">
      <alignment vertical="center"/>
    </xf>
    <xf numFmtId="3" fontId="1" fillId="6" borderId="9" applyAlignment="1" pivotButton="0" quotePrefix="0" xfId="0">
      <alignment vertical="center"/>
    </xf>
    <xf numFmtId="167" fontId="1" fillId="5" borderId="11" applyAlignment="1" pivotButton="0" quotePrefix="0" xfId="0">
      <alignment vertical="center"/>
    </xf>
    <xf numFmtId="3" fontId="1" fillId="5" borderId="0" applyAlignment="1" pivotButton="0" quotePrefix="0" xfId="0">
      <alignment vertical="center"/>
    </xf>
    <xf numFmtId="166" fontId="1" fillId="5" borderId="0" applyAlignment="1" pivotButton="0" quotePrefix="0" xfId="0">
      <alignment vertical="center"/>
    </xf>
    <xf numFmtId="1" fontId="1" fillId="5" borderId="0" applyAlignment="1" pivotButton="0" quotePrefix="0" xfId="0">
      <alignment vertical="center"/>
    </xf>
    <xf numFmtId="166" fontId="1" fillId="6" borderId="0" applyAlignment="1" pivotButton="0" quotePrefix="0" xfId="0">
      <alignment vertical="center"/>
    </xf>
    <xf numFmtId="164" fontId="1" fillId="6" borderId="0" applyAlignment="1" pivotButton="0" quotePrefix="0" xfId="0">
      <alignment vertical="center"/>
    </xf>
    <xf numFmtId="3" fontId="1" fillId="6" borderId="0" applyAlignment="1" pivotButton="0" quotePrefix="0" xfId="0">
      <alignment vertical="center"/>
    </xf>
    <xf numFmtId="167" fontId="1" fillId="5" borderId="13" applyAlignment="1" pivotButton="0" quotePrefix="0" xfId="0">
      <alignment vertical="center"/>
    </xf>
    <xf numFmtId="3" fontId="1" fillId="5" borderId="14" applyAlignment="1" pivotButton="0" quotePrefix="0" xfId="0">
      <alignment vertical="center"/>
    </xf>
    <xf numFmtId="166" fontId="1" fillId="5" borderId="14" applyAlignment="1" pivotButton="0" quotePrefix="0" xfId="0">
      <alignment vertical="center"/>
    </xf>
    <xf numFmtId="1" fontId="1" fillId="5" borderId="14" applyAlignment="1" pivotButton="0" quotePrefix="0" xfId="0">
      <alignment vertical="center"/>
    </xf>
    <xf numFmtId="166" fontId="1" fillId="6" borderId="14" applyAlignment="1" pivotButton="0" quotePrefix="0" xfId="0">
      <alignment vertical="center"/>
    </xf>
    <xf numFmtId="164" fontId="1" fillId="6" borderId="14" applyAlignment="1" pivotButton="0" quotePrefix="0" xfId="0">
      <alignment vertical="center"/>
    </xf>
    <xf numFmtId="3" fontId="1" fillId="6" borderId="14" applyAlignment="1" pivotButton="0" quotePrefix="0" xfId="0">
      <alignment vertical="center"/>
    </xf>
    <xf numFmtId="165" fontId="1" fillId="5" borderId="9" applyAlignment="1" pivotButton="0" quotePrefix="0" xfId="0">
      <alignment vertical="center"/>
    </xf>
    <xf numFmtId="1" fontId="1" fillId="6" borderId="9" applyAlignment="1" pivotButton="0" quotePrefix="0" xfId="0">
      <alignment vertical="center"/>
    </xf>
    <xf numFmtId="167" fontId="1" fillId="5" borderId="9" applyAlignment="1" pivotButton="0" quotePrefix="0" xfId="0">
      <alignment vertical="center"/>
    </xf>
    <xf numFmtId="165" fontId="1" fillId="5" borderId="0" applyAlignment="1" pivotButton="0" quotePrefix="0" xfId="0">
      <alignment vertical="center"/>
    </xf>
    <xf numFmtId="1" fontId="1" fillId="6" borderId="0" applyAlignment="1" pivotButton="0" quotePrefix="0" xfId="0">
      <alignment vertical="center"/>
    </xf>
    <xf numFmtId="167" fontId="1" fillId="5" borderId="0" applyAlignment="1" pivotButton="0" quotePrefix="0" xfId="0">
      <alignment vertical="center"/>
    </xf>
    <xf numFmtId="165" fontId="1" fillId="5" borderId="14" applyAlignment="1" pivotButton="0" quotePrefix="0" xfId="0">
      <alignment vertical="center"/>
    </xf>
    <xf numFmtId="1" fontId="1" fillId="6" borderId="14" applyAlignment="1" pivotButton="0" quotePrefix="0" xfId="0">
      <alignment vertical="center"/>
    </xf>
    <xf numFmtId="167" fontId="1" fillId="5" borderId="14" applyAlignment="1" pivotButton="0" quotePrefix="0" xfId="0">
      <alignment vertical="center"/>
    </xf>
    <xf numFmtId="167" fontId="1" fillId="2" borderId="8" applyAlignment="1" pivotButton="0" quotePrefix="0" xfId="0">
      <alignment vertical="center"/>
    </xf>
    <xf numFmtId="164" fontId="1" fillId="2" borderId="9" applyAlignment="1" pivotButton="0" quotePrefix="0" xfId="0">
      <alignment vertical="center"/>
    </xf>
    <xf numFmtId="167" fontId="1" fillId="2" borderId="11" applyAlignment="1" pivotButton="0" quotePrefix="0" xfId="0">
      <alignment vertical="center"/>
    </xf>
    <xf numFmtId="164" fontId="1" fillId="2" borderId="0" applyAlignment="1" pivotButton="0" quotePrefix="0" xfId="0">
      <alignment vertical="center"/>
    </xf>
    <xf numFmtId="167" fontId="1" fillId="2" borderId="13" applyAlignment="1" pivotButton="0" quotePrefix="0" xfId="0">
      <alignment vertical="center"/>
    </xf>
  </cellXfs>
  <cellStyles count="1">
    <cellStyle name="Normal" xfId="0"/>
  </cellStyles>
  <dxfs count="13">
    <dxf>
      <font>
        <b val="1"/>
        <color rgb="00991B1B"/>
      </font>
      <fill>
        <patternFill>
          <bgColor rgb="00FEE2E2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b val="1"/>
        <color rgb="0092400E"/>
      </font>
      <fill>
        <patternFill>
          <bgColor rgb="00FFF4D6"/>
        </patternFill>
      </fill>
    </dxf>
    <dxf>
      <font>
        <b val="1"/>
        <color rgb="00991B1B"/>
      </font>
      <fill>
        <patternFill>
          <bgColor rgb="00FEE2E2"/>
        </patternFill>
      </fill>
    </dxf>
    <dxf>
      <font>
        <b val="1"/>
        <color rgb="00991B1B"/>
      </font>
      <fill>
        <patternFill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計画 vs 実績数量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計画数量</v>
          </tx>
          <spPr>
            <a:ln xmlns:a="http://schemas.openxmlformats.org/drawingml/2006/main">
              <a:prstDash val="solid"/>
            </a:ln>
          </spPr>
          <cat>
            <strRef>
              <f>'02_日報ダッシュボード'!$A$20:$A$27</f>
              <strCache>
                <ptCount val="0"/>
              </strCache>
            </strRef>
          </cat>
          <val>
            <numRef>
              <f>'02_日報ダッシュボード'!$B$20:$B$27</f>
              <numCache>
                <formatCode>#,##0</formatCode>
                <ptCount val="0"/>
              </numCache>
            </numRef>
          </val>
        </ser>
        <ser>
          <idx val="1"/>
          <order val="1"/>
          <tx>
            <v>実績数量</v>
          </tx>
          <spPr>
            <a:ln xmlns:a="http://schemas.openxmlformats.org/drawingml/2006/main">
              <a:prstDash val="solid"/>
            </a:ln>
          </spPr>
          <cat>
            <strRef>
              <f>'02_日報ダッシュボード'!$A$20:$A$27</f>
              <strCache>
                <ptCount val="0"/>
              </strCache>
            </strRef>
          </cat>
          <val>
            <numRef>
              <f>'02_日報ダッシュボード'!$C$20:$C$27</f>
              <numCache>
                <formatCode>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月次計画と実績数量の推移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計画数量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'08_履歴トレンド'!$A$5:$A$35</f>
              <strCache>
                <ptCount val="0"/>
              </strCache>
            </strRef>
          </cat>
          <val>
            <numRef>
              <f>'08_履歴トレンド'!$B$5:$B$35</f>
              <numCache>
                <formatCode>#,##0</formatCode>
                <ptCount val="0"/>
              </numCache>
            </numRef>
          </val>
          <smooth val="0"/>
        </ser>
        <ser>
          <idx val="1"/>
          <order val="1"/>
          <tx>
            <v>実績数量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'08_履歴トレンド'!$A$5:$A$35</f>
              <strCache>
                <ptCount val="0"/>
              </strCache>
            </strRef>
          </cat>
          <val>
            <numRef>
              <f>'08_履歴トレンド'!$C$5:$C$35</f>
              <numCache>
                <formatCode>#,##0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twoCellAnchor>
    <from>
      <col>6</col>
      <colOff>0</colOff>
      <row>17</row>
      <rowOff>0</rowOff>
    </from>
    <to>
      <col>13</col>
      <colOff>0</colOff>
      <row>34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11</col>
      <colOff>0</colOff>
      <row>3</row>
      <rowOff>0</rowOff>
    </from>
    <to>
      <col>19</col>
      <colOff>0</colOff>
      <row>20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tblProduction" displayName="tblProduction" ref="A4:AB204" headerRowCount="1">
  <tableColumns count="28">
    <tableColumn id="1" name="日付"/>
    <tableColumn id="2" name="会社 / 工場"/>
    <tableColumn id="3" name="エリア"/>
    <tableColumn id="4" name="ライン"/>
    <tableColumn id="5" name="シフト"/>
    <tableColumn id="6" name="製品/型番"/>
    <tableColumn id="7" name="製番/バッチ"/>
    <tableColumn id="8" name="工程"/>
    <tableColumn id="9" name="計画数量"/>
    <tableColumn id="10" name="実績数量"/>
    <tableColumn id="11" name="良品数"/>
    <tableColumn id="12" name="不良数"/>
    <tableColumn id="13" name="手直し数"/>
    <tableColumn id="14" name="廃棄数"/>
    <tableColumn id="15" name="計画工数h"/>
    <tableColumn id="16" name="実稼働h"/>
    <tableColumn id="17" name="投入人数"/>
    <tableColumn id="18" name="標準タクト秒/個"/>
    <tableColumn id="19" name="実績タクト秒/個"/>
    <tableColumn id="20" name="生産達成率"/>
    <tableColumn id="21" name="良品率"/>
    <tableColumn id="22" name="不良品率"/>
    <tableColumn id="23" name="一人当たり生産数"/>
    <tableColumn id="24" name="OEE推定"/>
    <tableColumn id="25" name="状態"/>
    <tableColumn id="26" name="異常内容"/>
    <tableColumn id="27" name="記入者"/>
    <tableColumn id="28" name="承認状態"/>
  </tableColumns>
  <tableStyleInfo name="TableStyleMedium2" showRowStripes="1"/>
</table>
</file>

<file path=xl/tables/table2.xml><?xml version="1.0" encoding="utf-8"?>
<table xmlns="http://schemas.openxmlformats.org/spreadsheetml/2006/main" id="2" name="tblDowntime" displayName="tblDowntime" ref="A4:V204" headerRowCount="1">
  <tableColumns count="22">
    <tableColumn id="1" name="日付"/>
    <tableColumn id="2" name="会社 / 工場"/>
    <tableColumn id="3" name="エリア"/>
    <tableColumn id="4" name="ライン"/>
    <tableColumn id="5" name="シフト"/>
    <tableColumn id="6" name="設備 / 工位"/>
    <tableColumn id="7" name="停止開始"/>
    <tableColumn id="8" name="停止終了"/>
    <tableColumn id="9" name="停止分"/>
    <tableColumn id="10" name="停止区分"/>
    <tableColumn id="11" name="詳細原因"/>
    <tableColumn id="12" name="応急対応"/>
    <tableColumn id="13" name="根本原因区分"/>
    <tableColumn id="14" name="担当部門"/>
    <tableColumn id="15" name="出荷影響"/>
    <tableColumn id="16" name="損失数量"/>
    <tableColumn id="17" name="対応者"/>
    <tableColumn id="18" name="クローズ状態"/>
    <tableColumn id="19" name="目標クローズ日"/>
    <tableColumn id="20" name="クローズ日"/>
    <tableColumn id="21" name="要重要注意"/>
    <tableColumn id="22" name="備考"/>
  </tableColumns>
  <tableStyleInfo name="TableStyleMedium2" showRowStripes="1"/>
</table>
</file>

<file path=xl/tables/table3.xml><?xml version="1.0" encoding="utf-8"?>
<table xmlns="http://schemas.openxmlformats.org/spreadsheetml/2006/main" id="3" name="tblDefects" displayName="tblDefects" ref="A4:Z204" headerRowCount="1">
  <tableColumns count="26">
    <tableColumn id="1" name="日付"/>
    <tableColumn id="2" name="会社 / 工場"/>
    <tableColumn id="3" name="エリア"/>
    <tableColumn id="4" name="ライン"/>
    <tableColumn id="5" name="シフト"/>
    <tableColumn id="6" name="製品/型番"/>
    <tableColumn id="7" name="製番/バッチ"/>
    <tableColumn id="8" name="工程"/>
    <tableColumn id="9" name="不良区分"/>
    <tableColumn id="10" name="不良数量"/>
    <tableColumn id="11" name="重大度"/>
    <tableColumn id="12" name="検出点"/>
    <tableColumn id="13" name="根本原因"/>
    <tableColumn id="14" name="対応方法"/>
    <tableColumn id="15" name="担当部門"/>
    <tableColumn id="16" name="隔離済み"/>
    <tableColumn id="17" name="ロットリスク"/>
    <tableColumn id="18" name="トレースロット/バーコード"/>
    <tableColumn id="19" name="写真/証拠リンク"/>
    <tableColumn id="20" name="はい正措置"/>
    <tableColumn id="21" name="担当者"/>
    <tableColumn id="22" name="クローズ状態"/>
    <tableColumn id="23" name="目標クローズ日"/>
    <tableColumn id="24" name="クローズ日"/>
    <tableColumn id="25" name="備考"/>
    <tableColumn id="26" name="期限超過提示"/>
  </tableColumns>
  <tableStyleInfo name="TableStyleMedium2" showRowStripes="1"/>
</table>
</file>

<file path=xl/tables/table4.xml><?xml version="1.0" encoding="utf-8"?>
<table xmlns="http://schemas.openxmlformats.org/spreadsheetml/2006/main" id="4" name="tblResources" displayName="tblResources" ref="A4:U204" headerRowCount="1">
  <tableColumns count="21">
    <tableColumn id="1" name="日付"/>
    <tableColumn id="2" name="会社 / 工場"/>
    <tableColumn id="3" name="エリア"/>
    <tableColumn id="4" name="ライン"/>
    <tableColumn id="5" name="シフト"/>
    <tableColumn id="6" name="出勤人数"/>
    <tableColumn id="7" name="計画工数h"/>
    <tableColumn id="8" name="残業工数h"/>
    <tableColumn id="9" name="設備起動h"/>
    <tableColumn id="10" name="設備稼働h"/>
    <tableColumn id="11" name="計画停止min"/>
    <tableColumn id="12" name="非計画停止min"/>
    <tableColumn id="13" name="設備稼働率"/>
    <tableColumn id="14" name="電力使用量kWh"/>
    <tableColumn id="15" name="水使用量m³"/>
    <tableColumn id="16" name="ガス使用量m³"/>
    <tableColumn id="17" name="主要資材コード"/>
    <tableColumn id="18" name="投入量"/>
    <tableColumn id="19" name="損耗量"/>
    <tableColumn id="20" name="損耗率"/>
    <tableColumn id="21" name="備考"/>
  </tableColumns>
  <tableStyleInfo name="TableStyleMedium2" showRowStripes="1"/>
</table>
</file>

<file path=xl/tables/table5.xml><?xml version="1.0" encoding="utf-8"?>
<table xmlns="http://schemas.openxmlformats.org/spreadsheetml/2006/main" id="5" name="tblActions" displayName="tblActions" ref="A4:P204" headerRowCount="1">
  <tableColumns count="16">
    <tableColumn id="1" name="日付"/>
    <tableColumn id="2" name="会社 / 工場"/>
    <tableColumn id="3" name="エリア"/>
    <tableColumn id="4" name="ライン"/>
    <tableColumn id="5" name="シフト"/>
    <tableColumn id="6" name="区分"/>
    <tableColumn id="7" name="項目説明"/>
    <tableColumn id="8" name="影響度"/>
    <tableColumn id="9" name="次のアクション"/>
    <tableColumn id="10" name="担当者"/>
    <tableColumn id="11" name="協力部門"/>
    <tableColumn id="12" name="期限日"/>
    <tableColumn id="13" name="状態"/>
    <tableColumn id="14" name="クローズ日"/>
    <tableColumn id="15" name="エスカレーション/期限超過"/>
    <tableColumn id="16" name="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0"/>
  <sheetViews>
    <sheetView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70" customWidth="1" min="3" max="3"/>
    <col width="42" customWidth="1" min="4" max="4"/>
  </cols>
  <sheetData>
    <row r="1" ht="30" customHeight="1">
      <c r="A1" s="11" t="inlineStr">
        <is>
          <t>製造生産ライン日報テンプレート｜汎用版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17" t="inlineStr">
        <is>
          <t>Webページの「ライン実績、停止時間、不良記録、引継ぎ備考」という4つの中核内容をもとに、複数会社・複数ライン・複数シフト・複数業務の場面に対応した日報ワークブックへ拡張しています。</t>
        </is>
      </c>
      <c r="B2" s="1" t="n"/>
      <c r="C2" s="1" t="n"/>
      <c r="D2" s="1" t="n"/>
      <c r="E2" s="1" t="n"/>
      <c r="F2" s="1" t="n"/>
      <c r="G2" s="1" t="n"/>
      <c r="H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 ht="28" customHeight="1">
      <c r="A4" s="26" t="inlineStr">
        <is>
          <t>分類</t>
        </is>
      </c>
      <c r="B4" s="27" t="inlineStr">
        <is>
          <t>番号</t>
        </is>
      </c>
      <c r="C4" s="27" t="inlineStr">
        <is>
          <t>説明</t>
        </is>
      </c>
      <c r="D4" s="28" t="inlineStr">
        <is>
          <t>備考</t>
        </is>
      </c>
      <c r="E4" s="4" t="n"/>
      <c r="F4" s="4" t="n"/>
      <c r="G4" s="4" t="n"/>
      <c r="H4" s="4" t="n"/>
    </row>
    <row r="5" ht="42" customHeight="1">
      <c r="A5" s="58" t="inlineStr">
        <is>
          <t>使い方</t>
        </is>
      </c>
      <c r="B5" s="59" t="inlineStr">
        <is>
          <t>1</t>
        </is>
      </c>
      <c r="C5" s="59" t="inlineStr">
        <is>
          <t>まず「01_基本設定」で会社/工場、エリア、ライン、シフト、製品、しきい値を管理します。</t>
        </is>
      </c>
      <c r="D5" s="60" t="n"/>
      <c r="E5" s="4" t="n"/>
      <c r="F5" s="4" t="n"/>
      <c r="G5" s="4" t="n"/>
      <c r="H5" s="4" t="n"/>
    </row>
    <row r="6" ht="42" customHeight="1">
      <c r="A6" s="61" t="inlineStr">
        <is>
          <t>使い方</t>
        </is>
      </c>
      <c r="B6" s="62" t="inlineStr">
        <is>
          <t>2</t>
        </is>
      </c>
      <c r="C6" s="62" t="inlineStr">
        <is>
          <t>毎日または各シフトで「03_生産実績」「04_停止記録」「05_不良記録」「06_人・機・材・エネルギー」「07_引継ぎアクション」にデータを入力します。</t>
        </is>
      </c>
      <c r="D6" s="63" t="n"/>
      <c r="E6" s="4" t="n"/>
      <c r="F6" s="4" t="n"/>
      <c r="G6" s="4" t="n"/>
      <c r="H6" s="4" t="n"/>
    </row>
    <row r="7" ht="42" customHeight="1">
      <c r="A7" s="61" t="inlineStr">
        <is>
          <t>使い方</t>
        </is>
      </c>
      <c r="B7" s="62" t="inlineStr">
        <is>
          <t>3</t>
        </is>
      </c>
      <c r="C7" s="62" t="inlineStr">
        <is>
          <t>「02_日報ダッシュボード」で報告日、会社/工場、ライン、シフトを選び、生産量、停止、不良、OEE などの指標を確認します。</t>
        </is>
      </c>
      <c r="D7" s="63" t="n"/>
      <c r="E7" s="4" t="n"/>
      <c r="F7" s="4" t="n"/>
      <c r="G7" s="4" t="n"/>
      <c r="H7" s="4" t="n"/>
    </row>
    <row r="8" ht="42" customHeight="1">
      <c r="A8" s="61" t="inlineStr">
        <is>
          <t>使い方</t>
        </is>
      </c>
      <c r="B8" s="62" t="inlineStr">
        <is>
          <t>4</t>
        </is>
      </c>
      <c r="C8" s="62" t="inlineStr">
        <is>
          <t>「08_履歴トレンド」で月次トレンドを確認し、班会・朝礼・週次会議・管理レビューに活用します。</t>
        </is>
      </c>
      <c r="D8" s="63" t="n"/>
      <c r="E8" s="4" t="n"/>
      <c r="F8" s="4" t="n"/>
      <c r="G8" s="4" t="n"/>
      <c r="H8" s="4" t="n"/>
    </row>
    <row r="9" ht="42" customHeight="1">
      <c r="A9" s="61" t="inlineStr">
        <is>
          <t>適用シーン</t>
        </is>
      </c>
      <c r="B9" s="62" t="inlineStr">
        <is>
          <t>A</t>
        </is>
      </c>
      <c r="C9" s="62" t="inlineStr">
        <is>
          <t>小規模ライン：Excel で記録を残し、生産日報、引継ぎ、課題の解消を素早く回せます。</t>
        </is>
      </c>
      <c r="D9" s="63" t="n"/>
      <c r="E9" s="4" t="n"/>
      <c r="F9" s="4" t="n"/>
      <c r="G9" s="4" t="n"/>
      <c r="H9" s="4" t="n"/>
    </row>
    <row r="10" ht="42" customHeight="1">
      <c r="A10" s="61" t="inlineStr">
        <is>
          <t>適用シーン</t>
        </is>
      </c>
      <c r="B10" s="62" t="inlineStr">
        <is>
          <t>B</t>
        </is>
      </c>
      <c r="C10" s="62" t="inlineStr">
        <is>
          <t>多ライン同時運用：会社/工場、エリア、ライン、シフトで絞り込み、テンプレートの記録ルールを統一します。</t>
        </is>
      </c>
      <c r="D10" s="63" t="n"/>
      <c r="E10" s="4" t="n"/>
      <c r="F10" s="4" t="n"/>
      <c r="G10" s="4" t="n"/>
      <c r="H10" s="4" t="n"/>
    </row>
    <row r="11" ht="42" customHeight="1">
      <c r="A11" s="61" t="inlineStr">
        <is>
          <t>適用シーン</t>
        </is>
      </c>
      <c r="B11" s="62" t="inlineStr">
        <is>
          <t>C</t>
        </is>
      </c>
      <c r="C11" s="62" t="inlineStr">
        <is>
          <t>品質トレーサビリティ：不良区分、工程、ロット、写真リンク、はい正措置をまとめて記録します。</t>
        </is>
      </c>
      <c r="D11" s="63" t="n"/>
      <c r="E11" s="4" t="n"/>
      <c r="F11" s="4" t="n"/>
      <c r="G11" s="4" t="n"/>
      <c r="H11" s="4" t="n"/>
    </row>
    <row r="12" ht="42" customHeight="1">
      <c r="A12" s="61" t="inlineStr">
        <is>
          <t>適用シーン</t>
        </is>
      </c>
      <c r="B12" s="62" t="inlineStr">
        <is>
          <t>D</t>
        </is>
      </c>
      <c r="C12" s="62" t="inlineStr">
        <is>
          <t>設備・停止分析：停止時間、原因区分、担当部門、クローズ状況を自動集計します。</t>
        </is>
      </c>
      <c r="D12" s="63" t="n"/>
      <c r="E12" s="4" t="n"/>
      <c r="F12" s="4" t="n"/>
      <c r="G12" s="4" t="n"/>
      <c r="H12" s="4" t="n"/>
    </row>
    <row r="13" ht="42" customHeight="1">
      <c r="A13" s="61" t="inlineStr">
        <is>
          <t>適用シーン</t>
        </is>
      </c>
      <c r="B13" s="62" t="inlineStr">
        <is>
          <t>E</t>
        </is>
      </c>
      <c r="C13" s="62" t="inlineStr">
        <is>
          <t>人・機・材・エネルギー効率では、人数、設備稼働、エネルギー消費、材料損耗を記録し、生産日報を補完します。</t>
        </is>
      </c>
      <c r="D13" s="63" t="n"/>
      <c r="E13" s="4" t="n"/>
      <c r="F13" s="4" t="n"/>
      <c r="G13" s="4" t="n"/>
      <c r="H13" s="4" t="n"/>
    </row>
    <row r="14" ht="42" customHeight="1">
      <c r="A14" s="61" t="inlineStr">
        <is>
          <t>色分けルール</t>
        </is>
      </c>
      <c r="B14" s="62" t="inlineStr">
        <is>
          <t>入力</t>
        </is>
      </c>
      <c r="C14" s="62" t="inlineStr">
        <is>
          <t>薄い青色のセルは入力推奨欄です。</t>
        </is>
      </c>
      <c r="D14" s="63" t="n"/>
      <c r="E14" s="4" t="n"/>
      <c r="F14" s="4" t="n"/>
      <c r="G14" s="4" t="n"/>
      <c r="H14" s="4" t="n"/>
    </row>
    <row r="15" ht="42" customHeight="1">
      <c r="A15" s="61" t="inlineStr">
        <is>
          <t>色分けルール</t>
        </is>
      </c>
      <c r="B15" s="62" t="inlineStr">
        <is>
          <t>公式</t>
        </is>
      </c>
      <c r="C15" s="62" t="inlineStr">
        <is>
          <t>薄いグレーのセルは自動計算項目です。上書きしないでください。</t>
        </is>
      </c>
      <c r="D15" s="63" t="n"/>
      <c r="E15" s="4" t="n"/>
      <c r="F15" s="4" t="n"/>
      <c r="G15" s="4" t="n"/>
      <c r="H15" s="4" t="n"/>
    </row>
    <row r="16" ht="42" customHeight="1">
      <c r="A16" s="61" t="inlineStr">
        <is>
          <t>色分けルール</t>
        </is>
      </c>
      <c r="B16" s="62" t="inlineStr">
        <is>
          <t>注意</t>
        </is>
      </c>
      <c r="C16" s="62" t="inlineStr">
        <is>
          <t>薄い赤 / 薄い黄のセルは、未達成、期限超過、または注意が必要な項目です。</t>
        </is>
      </c>
      <c r="D16" s="63" t="n"/>
      <c r="E16" s="4" t="n"/>
      <c r="F16" s="4" t="n"/>
      <c r="G16" s="4" t="n"/>
      <c r="H16" s="4" t="n"/>
    </row>
    <row r="17" ht="42" customHeight="1">
      <c r="A17" s="61" t="inlineStr">
        <is>
          <t>参照ページ</t>
        </is>
      </c>
      <c r="B17" s="62" t="inlineStr">
        <is>
          <t>URL</t>
        </is>
      </c>
      <c r="C17" s="62" t="inlineStr">
        <is>
          <t>https://finitefield.org/excel-templates/manufacturing/production-line-daily-report/</t>
        </is>
      </c>
      <c r="D17" s="63" t="inlineStr">
        <is>
          <t>この参照リンクは、テンプレート設計の根拠を追跡できるよう残してください。</t>
        </is>
      </c>
      <c r="E17" s="4" t="n"/>
      <c r="F17" s="4" t="n"/>
      <c r="G17" s="4" t="n"/>
      <c r="H17" s="4" t="n"/>
    </row>
    <row r="18" ht="42" customHeight="1">
      <c r="A18" s="61" t="inlineStr">
        <is>
          <t>ページの主な内容</t>
        </is>
      </c>
      <c r="B18" s="62" t="inlineStr">
        <is>
          <t>1</t>
        </is>
      </c>
      <c r="C18" s="62" t="inlineStr">
        <is>
          <t>このページでは、ライン実績、停止時間、不良記録、引継ぎ備考を1つのワークブックにまとめることを強調しています。</t>
        </is>
      </c>
      <c r="D18" s="63" t="n"/>
      <c r="E18" s="4" t="n"/>
      <c r="F18" s="4" t="n"/>
      <c r="G18" s="4" t="n"/>
      <c r="H18" s="4" t="n"/>
    </row>
    <row r="19" ht="42" customHeight="1">
      <c r="A19" s="61" t="inlineStr">
        <is>
          <t>ページの主な内容</t>
        </is>
      </c>
      <c r="B19" s="62" t="inlineStr">
        <is>
          <t>2</t>
        </is>
      </c>
      <c r="C19" s="62" t="inlineStr">
        <is>
          <t>まずライン名、報告時刻、担当者などの基本情報を合わせるよう案内しています。</t>
        </is>
      </c>
      <c r="D19" s="63" t="n"/>
      <c r="E19" s="4" t="n"/>
      <c r="F19" s="4" t="n"/>
      <c r="G19" s="4" t="n"/>
      <c r="H19" s="4" t="n"/>
    </row>
    <row r="20" ht="42" customHeight="1">
      <c r="A20" s="64" t="inlineStr">
        <is>
          <t>ページの主な内容</t>
        </is>
      </c>
      <c r="B20" s="65" t="inlineStr">
        <is>
          <t>3</t>
        </is>
      </c>
      <c r="C20" s="65" t="inlineStr">
        <is>
          <t>ページでは、生産量、停止記録、不良記録、引継ぎ備考をそれぞれ日報ダッシュボード、停止分析、不良トレンド、引継ぎボードに対応づけています。</t>
        </is>
      </c>
      <c r="D20" s="66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</row>
  </sheetData>
  <mergeCells count="2">
    <mergeCell ref="A2:H2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8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2" customWidth="1" min="4" max="4"/>
    <col width="20" customWidth="1" min="5" max="5"/>
    <col width="12" customWidth="1" min="6" max="6"/>
    <col width="18" customWidth="1" min="7" max="7"/>
    <col width="18" customWidth="1" min="8" max="8"/>
    <col width="14" customWidth="1" min="9" max="9"/>
    <col width="14" customWidth="1" min="10" max="10"/>
    <col width="12" customWidth="1" min="11" max="11"/>
    <col width="16" customWidth="1" min="12" max="12"/>
  </cols>
  <sheetData>
    <row r="1" ht="30" customHeight="1">
      <c r="A1" s="11" t="inlineStr">
        <is>
          <t>基本設定とデータ辞書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1">
      <c r="A2" s="17" t="inlineStr">
        <is>
          <t>会社、工場、エリア、ライン、シフト、しきい値、ドロップダウン項目を管理します。会社ごとに自社のマスタデータへ差し替えできます。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</row>
    <row r="4" ht="28" customHeight="1">
      <c r="A4" s="26" t="inlineStr">
        <is>
          <t>設定項目</t>
        </is>
      </c>
      <c r="B4" s="28" t="inlineStr">
        <is>
          <t>初期値 / 目標</t>
        </is>
      </c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5" t="inlineStr">
        <is>
          <t>会社名</t>
        </is>
      </c>
      <c r="B5" s="96" t="inlineStr">
        <is>
          <t>サンプルグループ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97" t="inlineStr">
        <is>
          <t>工場 / 拠点</t>
        </is>
      </c>
      <c r="B6" s="98" t="inlineStr">
        <is>
          <t>青葉製造</t>
        </is>
      </c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>
      <c r="A7" s="97" t="inlineStr">
        <is>
          <t>部門/エリア</t>
        </is>
      </c>
      <c r="B7" s="98" t="inlineStr">
        <is>
          <t>総組立エリア</t>
        </is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>
      <c r="A8" s="97" t="inlineStr">
        <is>
          <t>レポート版</t>
        </is>
      </c>
      <c r="B8" s="98" t="inlineStr">
        <is>
          <t>V1.0 汎用版</t>
        </is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97" t="inlineStr">
        <is>
          <t>タイムゾーン/シフト制</t>
        </is>
      </c>
      <c r="B9" s="98" t="inlineStr">
        <is>
          <t>現地時間 / 複数シフト</t>
        </is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>
      <c r="A10" s="97" t="inlineStr">
        <is>
          <t>日報日付の既定値</t>
        </is>
      </c>
      <c r="B10" s="508" t="n">
        <v>46130</v>
      </c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97" t="inlineStr">
        <is>
          <t>報告時刻の既定値</t>
        </is>
      </c>
      <c r="B11" s="508" t="n">
        <v>46130.35416666666</v>
      </c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>
      <c r="A12" s="97" t="n"/>
      <c r="B12" s="98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97" t="inlineStr">
        <is>
          <t>生産達成率目標</t>
        </is>
      </c>
      <c r="B13" s="509" t="n">
        <v>0.95</v>
      </c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>
      <c r="A14" s="97" t="inlineStr">
        <is>
          <t>良品率目標</t>
        </is>
      </c>
      <c r="B14" s="509" t="n">
        <v>0.98</v>
      </c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97" t="inlineStr">
        <is>
          <t>OEE目標</t>
        </is>
      </c>
      <c r="B15" s="509" t="n">
        <v>0.85</v>
      </c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>
      <c r="A16" s="97" t="inlineStr">
        <is>
          <t>不良品率上限</t>
        </is>
      </c>
      <c r="B16" s="509" t="n">
        <v>0.02</v>
      </c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97" t="inlineStr">
        <is>
          <t>1回あたり停止分の注目ライン</t>
        </is>
      </c>
      <c r="B17" s="510" t="n">
        <v>30</v>
      </c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</row>
    <row r="18">
      <c r="A18" s="99" t="inlineStr">
        <is>
          <t>アクション項目の既定クローズ日数</t>
        </is>
      </c>
      <c r="B18" s="100" t="n">
        <v>3</v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8" customHeight="1">
      <c r="A20" s="26" t="inlineStr">
        <is>
          <t>会社 / 工場</t>
        </is>
      </c>
      <c r="B20" s="27" t="inlineStr">
        <is>
          <t>エリア</t>
        </is>
      </c>
      <c r="C20" s="27" t="inlineStr">
        <is>
          <t>ライン</t>
        </is>
      </c>
      <c r="D20" s="27" t="inlineStr">
        <is>
          <t>シフト</t>
        </is>
      </c>
      <c r="E20" s="27" t="inlineStr">
        <is>
          <t>製品/型番</t>
        </is>
      </c>
      <c r="F20" s="27" t="inlineStr">
        <is>
          <t>工程</t>
        </is>
      </c>
      <c r="G20" s="27" t="inlineStr">
        <is>
          <t>停止区分</t>
        </is>
      </c>
      <c r="H20" s="27" t="inlineStr">
        <is>
          <t>不良区分</t>
        </is>
      </c>
      <c r="I20" s="27" t="inlineStr">
        <is>
          <t>担当部門</t>
        </is>
      </c>
      <c r="J20" s="27" t="inlineStr">
        <is>
          <t>クローズ状態</t>
        </is>
      </c>
      <c r="K20" s="27" t="inlineStr">
        <is>
          <t>影響度</t>
        </is>
      </c>
      <c r="L20" s="28" t="inlineStr">
        <is>
          <t>対応方法</t>
        </is>
      </c>
    </row>
    <row r="21">
      <c r="A21" s="41" t="inlineStr">
        <is>
          <t>青葉製造</t>
        </is>
      </c>
      <c r="B21" s="42" t="inlineStr">
        <is>
          <t>総組立エリア</t>
        </is>
      </c>
      <c r="C21" s="42" t="inlineStr">
        <is>
          <t>第1ライン</t>
        </is>
      </c>
      <c r="D21" s="42" t="inlineStr">
        <is>
          <t>早番</t>
        </is>
      </c>
      <c r="E21" s="42" t="inlineStr">
        <is>
          <t>X100 コントローラ</t>
        </is>
      </c>
      <c r="F21" s="42" t="inlineStr">
        <is>
          <t>投料</t>
        </is>
      </c>
      <c r="G21" s="42" t="inlineStr">
        <is>
          <t>設備故障</t>
        </is>
      </c>
      <c r="H21" s="42" t="inlineStr">
        <is>
          <t>外観不良</t>
        </is>
      </c>
      <c r="I21" s="42" t="inlineStr">
        <is>
          <t>生産</t>
        </is>
      </c>
      <c r="J21" s="42" t="inlineStr">
        <is>
          <t>未着手</t>
        </is>
      </c>
      <c r="K21" s="42" t="inlineStr">
        <is>
          <t>低</t>
        </is>
      </c>
      <c r="L21" s="43" t="inlineStr">
        <is>
          <t>手直し</t>
        </is>
      </c>
    </row>
    <row r="22">
      <c r="A22" s="44" t="inlineStr">
        <is>
          <t>横浜総組立工場</t>
        </is>
      </c>
      <c r="B22" s="40" t="inlineStr">
        <is>
          <t>加工エリア</t>
        </is>
      </c>
      <c r="C22" s="40" t="inlineStr">
        <is>
          <t>第2ライン</t>
        </is>
      </c>
      <c r="D22" s="40" t="inlineStr">
        <is>
          <t>中番</t>
        </is>
      </c>
      <c r="E22" s="40" t="inlineStr">
        <is>
          <t>X200 センサー</t>
        </is>
      </c>
      <c r="F22" s="40" t="inlineStr">
        <is>
          <t>加工</t>
        </is>
      </c>
      <c r="G22" s="40" t="inlineStr">
        <is>
          <t>段取り替え/金型替え</t>
        </is>
      </c>
      <c r="H22" s="40" t="inlineStr">
        <is>
          <t>寸法偏差</t>
        </is>
      </c>
      <c r="I22" s="40" t="inlineStr">
        <is>
          <t>設備</t>
        </is>
      </c>
      <c r="J22" s="40" t="inlineStr">
        <is>
          <t>進行中</t>
        </is>
      </c>
      <c r="K22" s="40" t="inlineStr">
        <is>
          <t>中</t>
        </is>
      </c>
      <c r="L22" s="45" t="inlineStr">
        <is>
          <t>廃棄</t>
        </is>
      </c>
    </row>
    <row r="23">
      <c r="A23" s="44" t="inlineStr">
        <is>
          <t>大阪電子工場</t>
        </is>
      </c>
      <c r="B23" s="40" t="inlineStr">
        <is>
          <t>試験エリア</t>
        </is>
      </c>
      <c r="C23" s="40" t="inlineStr">
        <is>
          <t>第3ライン</t>
        </is>
      </c>
      <c r="D23" s="40" t="inlineStr">
        <is>
          <t>夜番</t>
        </is>
      </c>
      <c r="E23" s="40" t="inlineStr">
        <is>
          <t>A10 モジュール</t>
        </is>
      </c>
      <c r="F23" s="40" t="inlineStr">
        <is>
          <t>総組立</t>
        </is>
      </c>
      <c r="G23" s="40" t="inlineStr">
        <is>
          <t>材料待ち</t>
        </is>
      </c>
      <c r="H23" s="40" t="inlineStr">
        <is>
          <t>機能不良</t>
        </is>
      </c>
      <c r="I23" s="40" t="inlineStr">
        <is>
          <t>品質</t>
        </is>
      </c>
      <c r="J23" s="40" t="inlineStr">
        <is>
          <t>クローズ済み</t>
        </is>
      </c>
      <c r="K23" s="40" t="inlineStr">
        <is>
          <t>高</t>
        </is>
      </c>
      <c r="L23" s="45" t="inlineStr">
        <is>
          <t>特採受入</t>
        </is>
      </c>
    </row>
    <row r="24">
      <c r="A24" s="44" t="inlineStr">
        <is>
          <t>大阪包装工場</t>
        </is>
      </c>
      <c r="B24" s="40" t="inlineStr">
        <is>
          <t>包装エリア</t>
        </is>
      </c>
      <c r="C24" s="40" t="inlineStr">
        <is>
          <t>組立ライン</t>
        </is>
      </c>
      <c r="D24" s="40" t="inlineStr">
        <is>
          <t>日勤</t>
        </is>
      </c>
      <c r="E24" s="40" t="inlineStr">
        <is>
          <t>B20 ハウジング</t>
        </is>
      </c>
      <c r="F24" s="40" t="inlineStr">
        <is>
          <t>試験</t>
        </is>
      </c>
      <c r="G24" s="40" t="inlineStr">
        <is>
          <t>品質異常</t>
        </is>
      </c>
      <c r="H24" s="40" t="inlineStr">
        <is>
          <t>組立不良</t>
        </is>
      </c>
      <c r="I24" s="40" t="inlineStr">
        <is>
          <t>工程</t>
        </is>
      </c>
      <c r="J24" s="40" t="inlineStr">
        <is>
          <t>保留</t>
        </is>
      </c>
      <c r="K24" s="40" t="inlineStr">
        <is>
          <t>重大</t>
        </is>
      </c>
      <c r="L24" s="45" t="inlineStr">
        <is>
          <t>隔離して判定待ち</t>
        </is>
      </c>
    </row>
    <row r="25">
      <c r="A25" s="44" t="n"/>
      <c r="B25" s="40" t="inlineStr">
        <is>
          <t>射出成形エリア</t>
        </is>
      </c>
      <c r="C25" s="40" t="inlineStr">
        <is>
          <t>包装ライン</t>
        </is>
      </c>
      <c r="D25" s="40" t="inlineStr">
        <is>
          <t>残業</t>
        </is>
      </c>
      <c r="E25" s="40" t="inlineStr">
        <is>
          <t>C30 包装キット</t>
        </is>
      </c>
      <c r="F25" s="40" t="inlineStr">
        <is>
          <t>包装</t>
        </is>
      </c>
      <c r="G25" s="40" t="inlineStr">
        <is>
          <t>計画保养</t>
        </is>
      </c>
      <c r="H25" s="40" t="inlineStr">
        <is>
          <t>包装不良</t>
        </is>
      </c>
      <c r="I25" s="40" t="inlineStr">
        <is>
          <t>倉庫</t>
        </is>
      </c>
      <c r="J25" s="40" t="n"/>
      <c r="K25" s="40" t="n"/>
      <c r="L25" s="45" t="inlineStr">
        <is>
          <t>仕入先返却</t>
        </is>
      </c>
    </row>
    <row r="26">
      <c r="A26" s="44" t="n"/>
      <c r="B26" s="40" t="inlineStr">
        <is>
          <t>打抜きエリア</t>
        </is>
      </c>
      <c r="C26" s="40" t="inlineStr">
        <is>
          <t>試験ライン</t>
        </is>
      </c>
      <c r="D26" s="40" t="n"/>
      <c r="E26" s="40" t="inlineStr">
        <is>
          <t>カスタム部品</t>
        </is>
      </c>
      <c r="F26" s="40" t="inlineStr">
        <is>
          <t>入庫</t>
        </is>
      </c>
      <c r="G26" s="40" t="inlineStr">
        <is>
          <t>人員待ち</t>
        </is>
      </c>
      <c r="H26" s="40" t="inlineStr">
        <is>
          <t>ラベル/バーコード誤り</t>
        </is>
      </c>
      <c r="I26" s="40" t="inlineStr">
        <is>
          <t>計画</t>
        </is>
      </c>
      <c r="J26" s="40" t="n"/>
      <c r="K26" s="40" t="n"/>
      <c r="L26" s="45" t="inlineStr">
        <is>
          <t>再検査合格</t>
        </is>
      </c>
    </row>
    <row r="27">
      <c r="A27" s="44" t="n"/>
      <c r="B27" s="40" t="n"/>
      <c r="C27" s="40" t="inlineStr">
        <is>
          <t>充填ライン</t>
        </is>
      </c>
      <c r="D27" s="40" t="n"/>
      <c r="E27" s="40" t="n"/>
      <c r="F27" s="40" t="n"/>
      <c r="G27" s="40" t="inlineStr">
        <is>
          <t>安全インシデント</t>
        </is>
      </c>
      <c r="H27" s="40" t="inlineStr">
        <is>
          <t>混入/誤投入</t>
        </is>
      </c>
      <c r="I27" s="40" t="inlineStr">
        <is>
          <t>購買</t>
        </is>
      </c>
      <c r="J27" s="40" t="n"/>
      <c r="K27" s="40" t="n"/>
      <c r="L27" s="45" t="inlineStr">
        <is>
          <t>その他</t>
        </is>
      </c>
    </row>
    <row r="28">
      <c r="A28" s="44" t="n"/>
      <c r="B28" s="40" t="n"/>
      <c r="C28" s="40" t="inlineStr">
        <is>
          <t>打抜きライン</t>
        </is>
      </c>
      <c r="D28" s="40" t="n"/>
      <c r="E28" s="40" t="n"/>
      <c r="F28" s="40" t="n"/>
      <c r="G28" s="40" t="inlineStr">
        <is>
          <t>エネルギー/ユーティリティ</t>
        </is>
      </c>
      <c r="H28" s="40" t="inlineStr">
        <is>
          <t>その他</t>
        </is>
      </c>
      <c r="I28" s="40" t="inlineStr">
        <is>
          <t>サプライヤー</t>
        </is>
      </c>
      <c r="J28" s="40" t="n"/>
      <c r="K28" s="40" t="n"/>
      <c r="L28" s="45" t="n"/>
    </row>
    <row r="29">
      <c r="A29" s="46" t="n"/>
      <c r="B29" s="47" t="n"/>
      <c r="C29" s="47" t="n"/>
      <c r="D29" s="47" t="n"/>
      <c r="E29" s="47" t="n"/>
      <c r="F29" s="47" t="n"/>
      <c r="G29" s="47" t="inlineStr">
        <is>
          <t>その他</t>
        </is>
      </c>
      <c r="H29" s="47" t="n"/>
      <c r="I29" s="47" t="inlineStr">
        <is>
          <t>EHS</t>
        </is>
      </c>
      <c r="J29" s="47" t="n"/>
      <c r="K29" s="47" t="n"/>
      <c r="L29" s="48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</sheetData>
  <mergeCells count="2">
    <mergeCell ref="A2:L2"/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6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" customWidth="1" min="3" max="3"/>
    <col width="12" customWidth="1" min="4" max="4"/>
    <col width="14" customWidth="1" min="5" max="5"/>
    <col width="2" customWidth="1" min="6" max="6"/>
    <col width="12" customWidth="1" min="7" max="7"/>
    <col width="14" customWidth="1" min="8" max="8"/>
    <col width="2" customWidth="1" min="9" max="9"/>
    <col width="12" customWidth="1" min="10" max="10"/>
    <col width="14" customWidth="1" min="11" max="11"/>
    <col width="2" customWidth="1" min="12" max="12"/>
    <col width="12" customWidth="1" min="13" max="13"/>
  </cols>
  <sheetData>
    <row r="1" ht="30" customHeight="1">
      <c r="A1" s="11" t="inlineStr">
        <is>
          <t>製造生産ライン日報ダッシュボード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>
      <c r="A2" s="17" t="inlineStr">
        <is>
          <t>日付、会社/工場、ライン、シフトを選ぶと、生産量、停止、不良、効率、アクション項目を自動集計します。サンプル値はWebページの 800 件、18 分、4 件に対応しています。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</row>
    <row r="4">
      <c r="A4" s="202" t="inlineStr">
        <is>
          <t>報告日</t>
        </is>
      </c>
      <c r="B4" s="511" t="n">
        <v>46130</v>
      </c>
      <c r="C4" s="42" t="n"/>
      <c r="D4" s="208" t="inlineStr">
        <is>
          <t>会社 / 工場</t>
        </is>
      </c>
      <c r="E4" s="42" t="inlineStr">
        <is>
          <t>青葉製造</t>
        </is>
      </c>
      <c r="F4" s="42" t="n"/>
      <c r="G4" s="208" t="inlineStr">
        <is>
          <t>ライン</t>
        </is>
      </c>
      <c r="H4" s="42" t="inlineStr">
        <is>
          <t>第3ライン</t>
        </is>
      </c>
      <c r="I4" s="42" t="n"/>
      <c r="J4" s="208" t="inlineStr">
        <is>
          <t>シフト</t>
        </is>
      </c>
      <c r="K4" s="42" t="inlineStr">
        <is>
          <t>早番</t>
        </is>
      </c>
      <c r="L4" s="43" t="str"/>
      <c r="M4" s="4" t="n"/>
    </row>
    <row r="5">
      <c r="A5" s="203" t="inlineStr">
        <is>
          <t>報告者</t>
        </is>
      </c>
      <c r="B5" s="40" t="inlineStr">
        <is>
          <t>中村 由美</t>
        </is>
      </c>
      <c r="C5" s="40" t="n"/>
      <c r="D5" s="209" t="inlineStr">
        <is>
          <t>エリア</t>
        </is>
      </c>
      <c r="E5" s="40" t="inlineStr">
        <is>
          <t>総組立エリア</t>
        </is>
      </c>
      <c r="F5" s="40" t="n"/>
      <c r="G5" s="209" t="inlineStr">
        <is>
          <t>報告時刻</t>
        </is>
      </c>
      <c r="H5" s="512" t="n">
        <v>46130.35416666666</v>
      </c>
      <c r="I5" s="40" t="n"/>
      <c r="J5" s="209" t="inlineStr">
        <is>
          <t>データ状態</t>
        </is>
      </c>
      <c r="K5" s="40" t="inlineStr">
        <is>
          <t>正常</t>
        </is>
      </c>
      <c r="L5" s="45" t="str"/>
      <c r="M5" s="4" t="n"/>
    </row>
    <row r="6">
      <c r="A6" s="204" t="inlineStr">
        <is>
          <t>フィルタ説明</t>
        </is>
      </c>
      <c r="B6" s="47" t="inlineStr">
        <is>
          <t>会社 / ライン / シフトを「すべて」にすると、より広い範囲の集計を確認できます。</t>
        </is>
      </c>
      <c r="C6" s="47" t="n"/>
      <c r="D6" s="47" t="n"/>
      <c r="E6" s="47" t="n"/>
      <c r="F6" s="47" t="n"/>
      <c r="G6" s="47" t="n"/>
      <c r="H6" s="47" t="n"/>
      <c r="I6" s="47" t="n"/>
      <c r="J6" s="47" t="n"/>
      <c r="K6" s="47" t="n"/>
      <c r="L6" s="48" t="str"/>
      <c r="M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</row>
    <row r="9" ht="24" customHeight="1">
      <c r="A9" s="513" t="inlineStr">
        <is>
          <t>実績数量</t>
        </is>
      </c>
      <c r="B9" s="514" t="n"/>
      <c r="C9" s="515" t="inlineStr">
        <is>
          <t>生産達成率</t>
        </is>
      </c>
      <c r="D9" s="514" t="n"/>
      <c r="E9" s="516" t="inlineStr">
        <is>
          <t>停止時間</t>
        </is>
      </c>
      <c r="F9" s="514" t="n"/>
      <c r="G9" s="517" t="inlineStr">
        <is>
          <t>不良数量</t>
        </is>
      </c>
      <c r="H9" s="514" t="n"/>
      <c r="I9" s="517" t="inlineStr">
        <is>
          <t>不良品率</t>
        </is>
      </c>
      <c r="J9" s="514" t="n"/>
      <c r="K9" s="518" t="inlineStr">
        <is>
          <t>OEE推定</t>
        </is>
      </c>
      <c r="L9" s="514" t="n"/>
      <c r="M9" s="4" t="n"/>
    </row>
    <row r="10" ht="24" customHeight="1">
      <c r="A10" s="519" t="n">
        <v>800</v>
      </c>
      <c r="B10" s="520" t="n"/>
      <c r="C10" s="521" t="n">
        <v>0.975609756097561</v>
      </c>
      <c r="D10" s="520" t="n"/>
      <c r="E10" s="522" t="n">
        <v>17.99999999580905</v>
      </c>
      <c r="F10" s="520" t="n"/>
      <c r="G10" s="523" t="n">
        <v>4</v>
      </c>
      <c r="H10" s="520" t="n"/>
      <c r="I10" s="524" t="n">
        <v>0.005</v>
      </c>
      <c r="J10" s="520" t="n"/>
      <c r="K10" s="525" t="n">
        <v>0.9397222222222222</v>
      </c>
      <c r="L10" s="520" t="n"/>
      <c r="M10" s="4" t="n"/>
    </row>
    <row r="11" ht="24" customHeight="1">
      <c r="A11" s="526" t="n"/>
      <c r="B11" s="520" t="n"/>
      <c r="C11" s="526" t="n"/>
      <c r="D11" s="520" t="n"/>
      <c r="E11" s="526" t="n"/>
      <c r="F11" s="520" t="n"/>
      <c r="G11" s="526" t="n"/>
      <c r="H11" s="520" t="n"/>
      <c r="I11" s="526" t="n"/>
      <c r="J11" s="520" t="n"/>
      <c r="K11" s="526" t="n"/>
      <c r="L11" s="520" t="n"/>
      <c r="M11" s="4" t="n"/>
    </row>
    <row r="12" ht="24" customHeight="1">
      <c r="A12" s="527" t="inlineStr">
        <is>
          <t>件</t>
        </is>
      </c>
      <c r="B12" s="528" t="n"/>
      <c r="C12" s="529" t="inlineStr">
        <is>
          <t>目標 &gt;= 95%</t>
        </is>
      </c>
      <c r="D12" s="528" t="n"/>
      <c r="E12" s="530" t="inlineStr">
        <is>
          <t>分</t>
        </is>
      </c>
      <c r="F12" s="528" t="n"/>
      <c r="G12" s="531" t="inlineStr">
        <is>
          <t>件</t>
        </is>
      </c>
      <c r="H12" s="528" t="n"/>
      <c r="I12" s="531" t="inlineStr">
        <is>
          <t>上限 ≤2%</t>
        </is>
      </c>
      <c r="J12" s="528" t="n"/>
      <c r="K12" s="532" t="inlineStr">
        <is>
          <t>目標 &gt;= 85%</t>
        </is>
      </c>
      <c r="L12" s="528" t="n"/>
      <c r="M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</row>
    <row r="14">
      <c r="A14" s="410" t="inlineStr">
        <is>
          <t>未クローズのアクション</t>
        </is>
      </c>
      <c r="B14" s="411" t="n"/>
      <c r="C14" s="411" t="inlineStr">
        <is>
          <t>期限超過アクション</t>
        </is>
      </c>
      <c r="D14" s="411" t="n"/>
      <c r="E14" s="411" t="inlineStr">
        <is>
          <t>設備稼働率</t>
        </is>
      </c>
      <c r="F14" s="411" t="n"/>
      <c r="G14" s="411" t="inlineStr">
        <is>
          <t>良品率</t>
        </is>
      </c>
      <c r="H14" s="411" t="n"/>
      <c r="I14" s="411" t="inlineStr">
        <is>
          <t>廃棄数</t>
        </is>
      </c>
      <c r="J14" s="411" t="n"/>
      <c r="K14" s="411" t="inlineStr">
        <is>
          <t>停止回数</t>
        </is>
      </c>
      <c r="L14" s="412" t="str"/>
      <c r="M14" s="4" t="n"/>
    </row>
    <row r="15">
      <c r="A15" s="533" t="n">
        <v>1</v>
      </c>
      <c r="B15" s="534" t="n"/>
      <c r="C15" s="534" t="n">
        <v>0</v>
      </c>
      <c r="D15" s="534" t="n"/>
      <c r="E15" s="535" t="n">
        <v>0.9625</v>
      </c>
      <c r="F15" s="535" t="n"/>
      <c r="G15" s="535" t="n">
        <v>0.995</v>
      </c>
      <c r="H15" s="535" t="n"/>
      <c r="I15" s="534" t="n">
        <v>1</v>
      </c>
      <c r="J15" s="534" t="n"/>
      <c r="K15" s="534" t="n">
        <v>1</v>
      </c>
      <c r="L15" s="536" t="str"/>
      <c r="M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</row>
    <row r="18">
      <c r="A18" s="427" t="inlineStr">
        <is>
          <t>ライン別集計（選択した日付 / 会社 / シフト）</t>
        </is>
      </c>
      <c r="B18" s="1" t="n"/>
      <c r="C18" s="1" t="n"/>
      <c r="D18" s="1" t="n"/>
      <c r="E18" s="1" t="n"/>
      <c r="F18" s="4" t="n"/>
      <c r="G18" s="4" t="n"/>
      <c r="H18" s="4" t="n"/>
      <c r="I18" s="4" t="n"/>
      <c r="J18" s="4" t="n"/>
      <c r="K18" s="4" t="n"/>
      <c r="L18" s="4" t="n"/>
      <c r="M18" s="4" t="n"/>
    </row>
    <row r="19" ht="28" customHeight="1">
      <c r="A19" s="26" t="inlineStr">
        <is>
          <t>ライン</t>
        </is>
      </c>
      <c r="B19" s="27" t="inlineStr">
        <is>
          <t>計画数量</t>
        </is>
      </c>
      <c r="C19" s="27" t="inlineStr">
        <is>
          <t>実績数量</t>
        </is>
      </c>
      <c r="D19" s="27" t="inlineStr">
        <is>
          <t>停止分</t>
        </is>
      </c>
      <c r="E19" s="28" t="inlineStr">
        <is>
          <t>不良数</t>
        </is>
      </c>
      <c r="F19" s="4" t="n"/>
      <c r="G19" s="4" t="n"/>
      <c r="H19" s="4" t="n"/>
      <c r="I19" s="4" t="n"/>
      <c r="J19" s="4" t="n"/>
      <c r="K19" s="4" t="n"/>
      <c r="L19" s="4" t="n"/>
      <c r="M19" s="4" t="n"/>
    </row>
    <row r="20">
      <c r="A20" s="398" t="inlineStr">
        <is>
          <t>第1ライン</t>
        </is>
      </c>
      <c r="B20" s="537" t="n">
        <v>0</v>
      </c>
      <c r="C20" s="537" t="n">
        <v>0</v>
      </c>
      <c r="D20" s="537" t="n">
        <v>0</v>
      </c>
      <c r="E20" s="538" t="n">
        <v>0</v>
      </c>
      <c r="F20" s="4" t="n"/>
      <c r="G20" s="4" t="n"/>
      <c r="H20" s="4" t="n"/>
      <c r="I20" s="4" t="n"/>
      <c r="J20" s="4" t="n"/>
      <c r="K20" s="4" t="n"/>
      <c r="L20" s="4" t="n"/>
      <c r="M20" s="4" t="n"/>
    </row>
    <row r="21">
      <c r="A21" s="428" t="inlineStr">
        <is>
          <t>第2ライン</t>
        </is>
      </c>
      <c r="B21" s="539" t="n">
        <v>0</v>
      </c>
      <c r="C21" s="539" t="n">
        <v>0</v>
      </c>
      <c r="D21" s="539" t="n">
        <v>0</v>
      </c>
      <c r="E21" s="540" t="n">
        <v>0</v>
      </c>
      <c r="F21" s="4" t="n"/>
      <c r="G21" s="4" t="n"/>
      <c r="H21" s="4" t="n"/>
      <c r="I21" s="4" t="n"/>
      <c r="J21" s="4" t="n"/>
      <c r="K21" s="4" t="n"/>
      <c r="L21" s="4" t="n"/>
      <c r="M21" s="4" t="n"/>
    </row>
    <row r="22">
      <c r="A22" s="428" t="inlineStr">
        <is>
          <t>第3ライン</t>
        </is>
      </c>
      <c r="B22" s="539" t="n">
        <v>820</v>
      </c>
      <c r="C22" s="539" t="n">
        <v>800</v>
      </c>
      <c r="D22" s="539" t="n">
        <v>17.99999999580905</v>
      </c>
      <c r="E22" s="540" t="n">
        <v>4</v>
      </c>
      <c r="F22" s="4" t="n"/>
      <c r="G22" s="4" t="n"/>
      <c r="H22" s="4" t="n"/>
      <c r="I22" s="4" t="n"/>
      <c r="J22" s="4" t="n"/>
      <c r="K22" s="4" t="n"/>
      <c r="L22" s="4" t="n"/>
      <c r="M22" s="4" t="n"/>
    </row>
    <row r="23">
      <c r="A23" s="428" t="inlineStr">
        <is>
          <t>組立ライン</t>
        </is>
      </c>
      <c r="B23" s="539" t="n">
        <v>0</v>
      </c>
      <c r="C23" s="539" t="n">
        <v>0</v>
      </c>
      <c r="D23" s="539" t="n">
        <v>0</v>
      </c>
      <c r="E23" s="540" t="n">
        <v>0</v>
      </c>
      <c r="F23" s="4" t="n"/>
      <c r="G23" s="4" t="n"/>
      <c r="H23" s="4" t="n"/>
      <c r="I23" s="4" t="n"/>
      <c r="J23" s="4" t="n"/>
      <c r="K23" s="4" t="n"/>
      <c r="L23" s="4" t="n"/>
      <c r="M23" s="4" t="n"/>
    </row>
    <row r="24">
      <c r="A24" s="428" t="inlineStr">
        <is>
          <t>包装ライン</t>
        </is>
      </c>
      <c r="B24" s="539" t="n">
        <v>0</v>
      </c>
      <c r="C24" s="539" t="n">
        <v>0</v>
      </c>
      <c r="D24" s="539" t="n">
        <v>0</v>
      </c>
      <c r="E24" s="540" t="n">
        <v>0</v>
      </c>
      <c r="F24" s="4" t="n"/>
      <c r="G24" s="4" t="n"/>
      <c r="H24" s="4" t="n"/>
      <c r="I24" s="4" t="n"/>
      <c r="J24" s="4" t="n"/>
      <c r="K24" s="4" t="n"/>
      <c r="L24" s="4" t="n"/>
      <c r="M24" s="4" t="n"/>
    </row>
    <row r="25">
      <c r="A25" s="428" t="inlineStr">
        <is>
          <t>試験ライン</t>
        </is>
      </c>
      <c r="B25" s="539" t="n">
        <v>0</v>
      </c>
      <c r="C25" s="539" t="n">
        <v>0</v>
      </c>
      <c r="D25" s="539" t="n">
        <v>0</v>
      </c>
      <c r="E25" s="540" t="n">
        <v>0</v>
      </c>
      <c r="F25" s="4" t="n"/>
      <c r="G25" s="4" t="n"/>
      <c r="H25" s="4" t="n"/>
      <c r="I25" s="4" t="n"/>
      <c r="J25" s="4" t="n"/>
      <c r="K25" s="4" t="n"/>
      <c r="L25" s="4" t="n"/>
      <c r="M25" s="4" t="n"/>
    </row>
    <row r="26">
      <c r="A26" s="428" t="inlineStr">
        <is>
          <t>充填ライン</t>
        </is>
      </c>
      <c r="B26" s="539" t="n">
        <v>0</v>
      </c>
      <c r="C26" s="539" t="n">
        <v>0</v>
      </c>
      <c r="D26" s="539" t="n">
        <v>0</v>
      </c>
      <c r="E26" s="540" t="n">
        <v>0</v>
      </c>
      <c r="F26" s="4" t="n"/>
      <c r="G26" s="4" t="n"/>
      <c r="H26" s="4" t="n"/>
      <c r="I26" s="4" t="n"/>
      <c r="J26" s="4" t="n"/>
      <c r="K26" s="4" t="n"/>
      <c r="L26" s="4" t="n"/>
      <c r="M26" s="4" t="n"/>
    </row>
    <row r="27">
      <c r="A27" s="401" t="inlineStr">
        <is>
          <t>打抜きライン</t>
        </is>
      </c>
      <c r="B27" s="541" t="n">
        <v>0</v>
      </c>
      <c r="C27" s="541" t="n">
        <v>0</v>
      </c>
      <c r="D27" s="541" t="n">
        <v>0</v>
      </c>
      <c r="E27" s="542" t="n">
        <v>0</v>
      </c>
      <c r="F27" s="4" t="n"/>
      <c r="G27" s="4" t="n"/>
      <c r="H27" s="4" t="n"/>
      <c r="I27" s="4" t="n"/>
      <c r="J27" s="4" t="n"/>
      <c r="K27" s="4" t="n"/>
      <c r="L27" s="4" t="n"/>
      <c r="M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</row>
    <row r="30">
      <c r="A30" s="543" t="inlineStr">
        <is>
          <t>本日は全体正常です。生産量、品質、停止、OEE はすべて目標内です。</t>
        </is>
      </c>
      <c r="B30" s="544" t="n"/>
      <c r="C30" s="544" t="n"/>
      <c r="D30" s="544" t="n"/>
      <c r="E30" s="544" t="n"/>
      <c r="F30" s="514" t="n"/>
      <c r="G30" s="4" t="n"/>
      <c r="H30" s="4" t="n"/>
      <c r="I30" s="4" t="n"/>
      <c r="J30" s="4" t="n"/>
      <c r="K30" s="4" t="n"/>
      <c r="L30" s="4" t="n"/>
      <c r="M30" s="4" t="n"/>
    </row>
    <row r="31">
      <c r="A31" s="526" t="n"/>
      <c r="F31" s="520" t="n"/>
      <c r="G31" s="4" t="n"/>
      <c r="H31" s="4" t="n"/>
      <c r="I31" s="4" t="n"/>
      <c r="J31" s="4" t="n"/>
      <c r="K31" s="4" t="n"/>
      <c r="L31" s="4" t="n"/>
      <c r="M31" s="4" t="n"/>
    </row>
    <row r="32">
      <c r="A32" s="526" t="n"/>
      <c r="F32" s="520" t="n"/>
      <c r="G32" s="4" t="n"/>
      <c r="H32" s="4" t="n"/>
      <c r="I32" s="4" t="n"/>
      <c r="J32" s="4" t="n"/>
      <c r="K32" s="4" t="n"/>
      <c r="L32" s="4" t="n"/>
      <c r="M32" s="4" t="n"/>
    </row>
    <row r="33">
      <c r="A33" s="526" t="n"/>
      <c r="F33" s="520" t="n"/>
      <c r="G33" s="4" t="n"/>
      <c r="H33" s="4" t="n"/>
      <c r="I33" s="4" t="n"/>
      <c r="J33" s="4" t="n"/>
      <c r="K33" s="4" t="n"/>
      <c r="L33" s="4" t="n"/>
      <c r="M33" s="4" t="n"/>
    </row>
    <row r="34">
      <c r="A34" s="545" t="n"/>
      <c r="B34" s="546" t="n"/>
      <c r="C34" s="546" t="n"/>
      <c r="D34" s="546" t="n"/>
      <c r="E34" s="546" t="n"/>
      <c r="F34" s="528" t="n"/>
      <c r="G34" s="4" t="n"/>
      <c r="H34" s="4" t="n"/>
      <c r="I34" s="4" t="n"/>
      <c r="J34" s="4" t="n"/>
      <c r="K34" s="4" t="n"/>
      <c r="L34" s="4" t="n"/>
      <c r="M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</row>
  </sheetData>
  <mergeCells count="22">
    <mergeCell ref="E12:F12"/>
    <mergeCell ref="G12:H12"/>
    <mergeCell ref="K9:L9"/>
    <mergeCell ref="I10:J11"/>
    <mergeCell ref="A10:B11"/>
    <mergeCell ref="K10:L11"/>
    <mergeCell ref="C9:D9"/>
    <mergeCell ref="E9:F9"/>
    <mergeCell ref="A18:E18"/>
    <mergeCell ref="A12:B12"/>
    <mergeCell ref="C12:D12"/>
    <mergeCell ref="I12:J12"/>
    <mergeCell ref="A1:M1"/>
    <mergeCell ref="K12:L12"/>
    <mergeCell ref="C10:D11"/>
    <mergeCell ref="E10:F11"/>
    <mergeCell ref="G10:H11"/>
    <mergeCell ref="A30:F34"/>
    <mergeCell ref="A9:B9"/>
    <mergeCell ref="G9:H9"/>
    <mergeCell ref="A2:M2"/>
    <mergeCell ref="I9:J9"/>
  </mergeCells>
  <conditionalFormatting sqref="C20:C27">
    <cfRule type="dataBar" priority="1">
      <dataBar>
        <cfvo type="min"/>
        <cfvo type="max"/>
        <color rgb="002A9D8F"/>
      </dataBar>
    </cfRule>
  </conditionalFormatting>
  <conditionalFormatting sqref="D20:D27">
    <cfRule type="dataBar" priority="2">
      <dataBar>
        <cfvo type="min"/>
        <cfvo type="max"/>
        <color rgb="00F59E0B"/>
      </dataBar>
    </cfRule>
  </conditionalFormatting>
  <conditionalFormatting sqref="E20:E27">
    <cfRule type="dataBar" priority="3">
      <dataBar>
        <cfvo type="min"/>
        <cfvo type="max"/>
        <color rgb="00EF4444"/>
      </dataBar>
    </cfRule>
  </conditionalFormatting>
  <dataValidations count="4">
    <dataValidation sqref="E4" showDropDown="0" showInputMessage="0" showErrorMessage="0" allowBlank="1" type="list">
      <formula1>"すべて,青岛海桥,上海総組立厂,成都电子厂,深圳包装厂"</formula1>
    </dataValidation>
    <dataValidation sqref="H4" showDropDown="0" showInputMessage="0" showErrorMessage="0" allowBlank="1" type="list">
      <formula1>"すべて,1号线,2号线,3号线,组装线,包装线,試験线,灌装线,冲压线"</formula1>
    </dataValidation>
    <dataValidation sqref="K4" showDropDown="0" showInputMessage="0" showErrorMessage="0" allowBlank="1" type="list">
      <formula1>"すべて,早班,中班,夜班,白班,加班"</formula1>
    </dataValidation>
    <dataValidation sqref="B4" showDropDown="0" showInputMessage="0" showErrorMessage="0" allowBlank="0" type="date" operator="between">
      <formula1>DATE(2020,1,1)</formula1>
      <formula2>DATE(2035,12,31)</formula2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20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0" customWidth="1" min="5" max="5"/>
    <col width="20" customWidth="1" min="6" max="6"/>
    <col width="18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0" customWidth="1" min="13" max="13"/>
    <col width="10" customWidth="1" min="14" max="14"/>
    <col width="12" customWidth="1" min="15" max="15"/>
    <col width="12" customWidth="1" min="16" max="16"/>
    <col width="10" customWidth="1" min="17" max="17"/>
    <col width="14" customWidth="1" min="18" max="18"/>
    <col width="14" customWidth="1" min="19" max="19"/>
    <col width="12" customWidth="1" min="20" max="20"/>
    <col width="10" customWidth="1" min="21" max="21"/>
    <col width="10" customWidth="1" min="22" max="22"/>
    <col width="12" customWidth="1" min="23" max="23"/>
    <col width="12" customWidth="1" min="24" max="24"/>
    <col width="10" customWidth="1" min="25" max="25"/>
    <col width="32" customWidth="1" min="26" max="26"/>
    <col width="12" customWidth="1" min="27" max="27"/>
    <col width="12" customWidth="1" min="28" max="28"/>
  </cols>
  <sheetData>
    <row r="1" ht="30" customHeight="1">
      <c r="A1" s="11" t="inlineStr">
        <is>
          <t>生産実績記録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 ht="24" customHeight="1">
      <c r="A2" s="17" t="inlineStr">
        <is>
          <t>日付、会社/工場、ライン、シフト、製品、工番ごとに、計画数量、実績数量、良品、不良、工数、効率を記録します。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  <c r="AA3" s="4" t="n"/>
      <c r="AB3" s="4" t="n"/>
    </row>
    <row r="4" ht="28" customHeight="1">
      <c r="A4" s="26" t="inlineStr">
        <is>
          <t>日付</t>
        </is>
      </c>
      <c r="B4" s="27" t="inlineStr">
        <is>
          <t>会社 / 工場</t>
        </is>
      </c>
      <c r="C4" s="27" t="inlineStr">
        <is>
          <t>エリア</t>
        </is>
      </c>
      <c r="D4" s="27" t="inlineStr">
        <is>
          <t>ライン</t>
        </is>
      </c>
      <c r="E4" s="27" t="inlineStr">
        <is>
          <t>シフト</t>
        </is>
      </c>
      <c r="F4" s="27" t="inlineStr">
        <is>
          <t>製品/型番</t>
        </is>
      </c>
      <c r="G4" s="27" t="inlineStr">
        <is>
          <t>製番/バッチ</t>
        </is>
      </c>
      <c r="H4" s="27" t="inlineStr">
        <is>
          <t>工程</t>
        </is>
      </c>
      <c r="I4" s="27" t="inlineStr">
        <is>
          <t>計画数量</t>
        </is>
      </c>
      <c r="J4" s="27" t="inlineStr">
        <is>
          <t>実績数量</t>
        </is>
      </c>
      <c r="K4" s="27" t="inlineStr">
        <is>
          <t>良品数</t>
        </is>
      </c>
      <c r="L4" s="27" t="inlineStr">
        <is>
          <t>不良数</t>
        </is>
      </c>
      <c r="M4" s="27" t="inlineStr">
        <is>
          <t>手直し数</t>
        </is>
      </c>
      <c r="N4" s="27" t="inlineStr">
        <is>
          <t>廃棄数</t>
        </is>
      </c>
      <c r="O4" s="27" t="inlineStr">
        <is>
          <t>計画工数h</t>
        </is>
      </c>
      <c r="P4" s="27" t="inlineStr">
        <is>
          <t>実稼働h</t>
        </is>
      </c>
      <c r="Q4" s="27" t="inlineStr">
        <is>
          <t>投入人数</t>
        </is>
      </c>
      <c r="R4" s="27" t="inlineStr">
        <is>
          <t>標準タクト秒/個</t>
        </is>
      </c>
      <c r="S4" s="27" t="inlineStr">
        <is>
          <t>実績タクト秒/個</t>
        </is>
      </c>
      <c r="T4" s="27" t="inlineStr">
        <is>
          <t>生産達成率</t>
        </is>
      </c>
      <c r="U4" s="27" t="inlineStr">
        <is>
          <t>良品率</t>
        </is>
      </c>
      <c r="V4" s="27" t="inlineStr">
        <is>
          <t>不良品率</t>
        </is>
      </c>
      <c r="W4" s="27" t="inlineStr">
        <is>
          <t>一人当たり生産数</t>
        </is>
      </c>
      <c r="X4" s="27" t="inlineStr">
        <is>
          <t>OEE推定</t>
        </is>
      </c>
      <c r="Y4" s="27" t="inlineStr">
        <is>
          <t>状態</t>
        </is>
      </c>
      <c r="Z4" s="27" t="inlineStr">
        <is>
          <t>異常内容</t>
        </is>
      </c>
      <c r="AA4" s="27" t="inlineStr">
        <is>
          <t>記入者</t>
        </is>
      </c>
      <c r="AB4" s="28" t="inlineStr">
        <is>
          <t>承認状態</t>
        </is>
      </c>
    </row>
    <row r="5" ht="19" customHeight="1">
      <c r="A5" s="547" t="n">
        <v>46130</v>
      </c>
      <c r="B5" s="114" t="inlineStr">
        <is>
          <t>青葉製造</t>
        </is>
      </c>
      <c r="C5" s="114" t="inlineStr">
        <is>
          <t>総組立エリア</t>
        </is>
      </c>
      <c r="D5" s="114" t="inlineStr">
        <is>
          <t>第3ライン</t>
        </is>
      </c>
      <c r="E5" s="114" t="inlineStr">
        <is>
          <t>早番</t>
        </is>
      </c>
      <c r="F5" s="114" t="inlineStr">
        <is>
          <t>X100 コントローラ</t>
        </is>
      </c>
      <c r="G5" s="114" t="inlineStr">
        <is>
          <t>WO-260418-01</t>
        </is>
      </c>
      <c r="H5" s="114" t="inlineStr">
        <is>
          <t>総組立</t>
        </is>
      </c>
      <c r="I5" s="548" t="n">
        <v>820</v>
      </c>
      <c r="J5" s="548" t="n">
        <v>800</v>
      </c>
      <c r="K5" s="548" t="n">
        <v>796</v>
      </c>
      <c r="L5" s="548" t="n">
        <v>4</v>
      </c>
      <c r="M5" s="548" t="n">
        <v>2</v>
      </c>
      <c r="N5" s="548" t="n">
        <v>1</v>
      </c>
      <c r="O5" s="549" t="n">
        <v>8</v>
      </c>
      <c r="P5" s="549" t="n">
        <v>7.7</v>
      </c>
      <c r="Q5" s="550" t="n">
        <v>10</v>
      </c>
      <c r="R5" s="549" t="n">
        <v>34</v>
      </c>
      <c r="S5" s="551" t="n">
        <v>34.65</v>
      </c>
      <c r="T5" s="552" t="n">
        <v>0.975609756097561</v>
      </c>
      <c r="U5" s="552" t="n">
        <v>0.995</v>
      </c>
      <c r="V5" s="552" t="n">
        <v>0.005</v>
      </c>
      <c r="W5" s="553" t="n">
        <v>80</v>
      </c>
      <c r="X5" s="552" t="n">
        <v>0.9397222222222222</v>
      </c>
      <c r="Y5" s="118" t="inlineStr">
        <is>
          <t>正常</t>
        </is>
      </c>
      <c r="Z5" s="166" t="inlineStr">
        <is>
          <t>段取り替え後の最初の1時間はタクトがやや遅く、治具を調整済みです。</t>
        </is>
      </c>
      <c r="AA5" s="114" t="inlineStr">
        <is>
          <t>中村 由美</t>
        </is>
      </c>
      <c r="AB5" s="96" t="inlineStr">
        <is>
          <t>審査待ち</t>
        </is>
      </c>
    </row>
    <row r="6" ht="19" customHeight="1">
      <c r="A6" s="554" t="n">
        <v>46130</v>
      </c>
      <c r="B6" s="94" t="inlineStr">
        <is>
          <t>青葉製造</t>
        </is>
      </c>
      <c r="C6" s="94" t="inlineStr">
        <is>
          <t>総組立エリア</t>
        </is>
      </c>
      <c r="D6" s="94" t="inlineStr">
        <is>
          <t>第1ライン</t>
        </is>
      </c>
      <c r="E6" s="94" t="inlineStr">
        <is>
          <t>中番</t>
        </is>
      </c>
      <c r="F6" s="94" t="inlineStr">
        <is>
          <t>X200 センサー</t>
        </is>
      </c>
      <c r="G6" s="94" t="inlineStr">
        <is>
          <t>WO-260418-02</t>
        </is>
      </c>
      <c r="H6" s="94" t="inlineStr">
        <is>
          <t>試験</t>
        </is>
      </c>
      <c r="I6" s="555" t="n">
        <v>600</v>
      </c>
      <c r="J6" s="555" t="n">
        <v>580</v>
      </c>
      <c r="K6" s="555" t="n">
        <v>575</v>
      </c>
      <c r="L6" s="555" t="n">
        <v>5</v>
      </c>
      <c r="M6" s="555" t="n">
        <v>1</v>
      </c>
      <c r="N6" s="555" t="n">
        <v>0</v>
      </c>
      <c r="O6" s="556" t="n">
        <v>8</v>
      </c>
      <c r="P6" s="556" t="n">
        <v>7.4</v>
      </c>
      <c r="Q6" s="557" t="n">
        <v>8</v>
      </c>
      <c r="R6" s="556" t="n">
        <v>45</v>
      </c>
      <c r="S6" s="558" t="n">
        <v>45.93103448275862</v>
      </c>
      <c r="T6" s="559" t="n">
        <v>0.9666666666666667</v>
      </c>
      <c r="U6" s="559" t="n">
        <v>0.9913793103448276</v>
      </c>
      <c r="V6" s="559" t="n">
        <v>0.008620689655172414</v>
      </c>
      <c r="W6" s="560" t="n">
        <v>72.5</v>
      </c>
      <c r="X6" s="559" t="n">
        <v>0.8984375</v>
      </c>
      <c r="Y6" s="119" t="inlineStr">
        <is>
          <t>正常</t>
        </is>
      </c>
      <c r="Z6" s="167" t="inlineStr">
        <is>
          <t>検査治具が1回アラームしたため、リセット済みです。</t>
        </is>
      </c>
      <c r="AA6" s="94" t="inlineStr">
        <is>
          <t>佐藤 健</t>
        </is>
      </c>
      <c r="AB6" s="98" t="inlineStr">
        <is>
          <t>下書き</t>
        </is>
      </c>
    </row>
    <row r="7" ht="19" customHeight="1">
      <c r="A7" s="554" t="n">
        <v>46129</v>
      </c>
      <c r="B7" s="94" t="inlineStr">
        <is>
          <t>青葉製造</t>
        </is>
      </c>
      <c r="C7" s="94" t="inlineStr">
        <is>
          <t>総組立エリア</t>
        </is>
      </c>
      <c r="D7" s="94" t="inlineStr">
        <is>
          <t>第3ライン</t>
        </is>
      </c>
      <c r="E7" s="94" t="inlineStr">
        <is>
          <t>早番</t>
        </is>
      </c>
      <c r="F7" s="94" t="inlineStr">
        <is>
          <t>X100 コントローラ</t>
        </is>
      </c>
      <c r="G7" s="94" t="inlineStr">
        <is>
          <t>WO-260417-01</t>
        </is>
      </c>
      <c r="H7" s="94" t="inlineStr">
        <is>
          <t>総組立</t>
        </is>
      </c>
      <c r="I7" s="555" t="n">
        <v>810</v>
      </c>
      <c r="J7" s="555" t="n">
        <v>790</v>
      </c>
      <c r="K7" s="555" t="n">
        <v>784</v>
      </c>
      <c r="L7" s="555" t="n">
        <v>6</v>
      </c>
      <c r="M7" s="555" t="n">
        <v>3</v>
      </c>
      <c r="N7" s="555" t="n">
        <v>1</v>
      </c>
      <c r="O7" s="556" t="n">
        <v>8</v>
      </c>
      <c r="P7" s="556" t="n">
        <v>7.6</v>
      </c>
      <c r="Q7" s="557" t="n">
        <v>10</v>
      </c>
      <c r="R7" s="556" t="n">
        <v>34</v>
      </c>
      <c r="S7" s="558" t="n">
        <v>34.63291139240506</v>
      </c>
      <c r="T7" s="559" t="n">
        <v>0.9753086419753086</v>
      </c>
      <c r="U7" s="559" t="n">
        <v>0.9924050632911392</v>
      </c>
      <c r="V7" s="559" t="n">
        <v>0.007594936708860759</v>
      </c>
      <c r="W7" s="560" t="n">
        <v>79</v>
      </c>
      <c r="X7" s="559" t="n">
        <v>0.9255555555555556</v>
      </c>
      <c r="Y7" s="119" t="inlineStr">
        <is>
          <t>正常</t>
        </is>
      </c>
      <c r="Z7" s="167" t="inlineStr">
        <is>
          <t>不良は外観の傷に集中しています。</t>
        </is>
      </c>
      <c r="AA7" s="94" t="inlineStr">
        <is>
          <t>中村 由美</t>
        </is>
      </c>
      <c r="AB7" s="98" t="inlineStr">
        <is>
          <t>確認済み</t>
        </is>
      </c>
    </row>
    <row r="8" ht="19" customHeight="1">
      <c r="A8" s="554" t="n">
        <v>46130</v>
      </c>
      <c r="B8" s="94" t="inlineStr">
        <is>
          <t>横浜総組立工場</t>
        </is>
      </c>
      <c r="C8" s="94" t="inlineStr">
        <is>
          <t>包装エリア</t>
        </is>
      </c>
      <c r="D8" s="94" t="inlineStr">
        <is>
          <t>包装ライン</t>
        </is>
      </c>
      <c r="E8" s="94" t="inlineStr">
        <is>
          <t>日勤</t>
        </is>
      </c>
      <c r="F8" s="94" t="inlineStr">
        <is>
          <t>C30 包装キット</t>
        </is>
      </c>
      <c r="G8" s="94" t="inlineStr">
        <is>
          <t>WO-SH-260418-01</t>
        </is>
      </c>
      <c r="H8" s="94" t="inlineStr">
        <is>
          <t>包装</t>
        </is>
      </c>
      <c r="I8" s="555" t="n">
        <v>1000</v>
      </c>
      <c r="J8" s="555" t="n">
        <v>1010</v>
      </c>
      <c r="K8" s="555" t="n">
        <v>1005</v>
      </c>
      <c r="L8" s="555" t="n">
        <v>5</v>
      </c>
      <c r="M8" s="555" t="n">
        <v>0</v>
      </c>
      <c r="N8" s="555" t="n">
        <v>0</v>
      </c>
      <c r="O8" s="556" t="n">
        <v>8</v>
      </c>
      <c r="P8" s="556" t="n">
        <v>7.9</v>
      </c>
      <c r="Q8" s="557" t="n">
        <v>12</v>
      </c>
      <c r="R8" s="556" t="n">
        <v>28</v>
      </c>
      <c r="S8" s="558" t="n">
        <v>28.15841584158416</v>
      </c>
      <c r="T8" s="559" t="n">
        <v>1.01</v>
      </c>
      <c r="U8" s="559" t="n">
        <v>0.995049504950495</v>
      </c>
      <c r="V8" s="559" t="n">
        <v>0.004950495049504951</v>
      </c>
      <c r="W8" s="560" t="n">
        <v>84.16666666666667</v>
      </c>
      <c r="X8" s="559" t="n">
        <v>0.9770833333333334</v>
      </c>
      <c r="Y8" s="119" t="inlineStr">
        <is>
          <t>正常</t>
        </is>
      </c>
      <c r="Z8" s="167" t="inlineStr">
        <is>
          <t>顧客ラベルの版数は確認済みです。</t>
        </is>
      </c>
      <c r="AA8" s="94" t="inlineStr">
        <is>
          <t>高橋 由紀</t>
        </is>
      </c>
      <c r="AB8" s="98" t="inlineStr">
        <is>
          <t>審査待ち</t>
        </is>
      </c>
    </row>
    <row r="9" ht="19" customHeight="1">
      <c r="A9" s="554" t="n"/>
      <c r="B9" s="94" t="n"/>
      <c r="C9" s="94" t="n"/>
      <c r="D9" s="94" t="n"/>
      <c r="E9" s="94" t="n"/>
      <c r="F9" s="94" t="n"/>
      <c r="G9" s="94" t="n"/>
      <c r="H9" s="94" t="n"/>
      <c r="I9" s="555" t="n"/>
      <c r="J9" s="555" t="n"/>
      <c r="K9" s="555" t="n"/>
      <c r="L9" s="555" t="n"/>
      <c r="M9" s="555" t="n"/>
      <c r="N9" s="555" t="n"/>
      <c r="O9" s="556" t="n"/>
      <c r="P9" s="556" t="n"/>
      <c r="Q9" s="557" t="n"/>
      <c r="R9" s="556" t="n"/>
      <c r="S9" s="558">
        <f>IF($A9="","",IFERROR($P9*3600/$J9,""))</f>
        <v/>
      </c>
      <c r="T9" s="559">
        <f>IF($A9="","",IFERROR($J9/$I9,""))</f>
        <v/>
      </c>
      <c r="U9" s="559">
        <f>IF($A9="","",IFERROR($K9/$J9,""))</f>
        <v/>
      </c>
      <c r="V9" s="559">
        <f>IF($A9="","",IFERROR($L9/$J9,""))</f>
        <v/>
      </c>
      <c r="W9" s="560">
        <f>IF($A9="","",IFERROR($J9/$Q9,""))</f>
        <v/>
      </c>
      <c r="X9" s="559">
        <f>IF($A9="","",IFERROR(MIN(1,$P9/$O9)*MIN(1,$R9/$S9)*($K9/$J9),""))</f>
        <v/>
      </c>
      <c r="Y9" s="119">
        <f>IF($A9="","",IF(AND($T9&gt;='01_基本設定'!$B$13,$U9&gt;='01_基本設定'!$B$14,$V9&lt;='01_基本設定'!$B$16,$X9&gt;='01_基本設定'!$B$15),"正常","注意"))</f>
        <v/>
      </c>
      <c r="Z9" s="167" t="n"/>
      <c r="AA9" s="94" t="n"/>
      <c r="AB9" s="98" t="n"/>
    </row>
    <row r="10" ht="19" customHeight="1">
      <c r="A10" s="554" t="n"/>
      <c r="B10" s="94" t="n"/>
      <c r="C10" s="94" t="n"/>
      <c r="D10" s="94" t="n"/>
      <c r="E10" s="94" t="n"/>
      <c r="F10" s="94" t="n"/>
      <c r="G10" s="94" t="n"/>
      <c r="H10" s="94" t="n"/>
      <c r="I10" s="555" t="n"/>
      <c r="J10" s="555" t="n"/>
      <c r="K10" s="555" t="n"/>
      <c r="L10" s="555" t="n"/>
      <c r="M10" s="555" t="n"/>
      <c r="N10" s="555" t="n"/>
      <c r="O10" s="556" t="n"/>
      <c r="P10" s="556" t="n"/>
      <c r="Q10" s="557" t="n"/>
      <c r="R10" s="556" t="n"/>
      <c r="S10" s="558">
        <f>IF($A10="","",IFERROR($P10*3600/$J10,""))</f>
        <v/>
      </c>
      <c r="T10" s="559">
        <f>IF($A10="","",IFERROR($J10/$I10,""))</f>
        <v/>
      </c>
      <c r="U10" s="559">
        <f>IF($A10="","",IFERROR($K10/$J10,""))</f>
        <v/>
      </c>
      <c r="V10" s="559">
        <f>IF($A10="","",IFERROR($L10/$J10,""))</f>
        <v/>
      </c>
      <c r="W10" s="560">
        <f>IF($A10="","",IFERROR($J10/$Q10,""))</f>
        <v/>
      </c>
      <c r="X10" s="559">
        <f>IF($A10="","",IFERROR(MIN(1,$P10/$O10)*MIN(1,$R10/$S10)*($K10/$J10),""))</f>
        <v/>
      </c>
      <c r="Y10" s="119">
        <f>IF($A10="","",IF(AND($T10&gt;='01_基本設定'!$B$13,$U10&gt;='01_基本設定'!$B$14,$V10&lt;='01_基本設定'!$B$16,$X10&gt;='01_基本設定'!$B$15),"正常","注意"))</f>
        <v/>
      </c>
      <c r="Z10" s="167" t="n"/>
      <c r="AA10" s="94" t="n"/>
      <c r="AB10" s="98" t="n"/>
    </row>
    <row r="11" ht="19" customHeight="1">
      <c r="A11" s="554" t="n"/>
      <c r="B11" s="94" t="n"/>
      <c r="C11" s="94" t="n"/>
      <c r="D11" s="94" t="n"/>
      <c r="E11" s="94" t="n"/>
      <c r="F11" s="94" t="n"/>
      <c r="G11" s="94" t="n"/>
      <c r="H11" s="94" t="n"/>
      <c r="I11" s="555" t="n"/>
      <c r="J11" s="555" t="n"/>
      <c r="K11" s="555" t="n"/>
      <c r="L11" s="555" t="n"/>
      <c r="M11" s="555" t="n"/>
      <c r="N11" s="555" t="n"/>
      <c r="O11" s="556" t="n"/>
      <c r="P11" s="556" t="n"/>
      <c r="Q11" s="557" t="n"/>
      <c r="R11" s="556" t="n"/>
      <c r="S11" s="558">
        <f>IF($A11="","",IFERROR($P11*3600/$J11,""))</f>
        <v/>
      </c>
      <c r="T11" s="559">
        <f>IF($A11="","",IFERROR($J11/$I11,""))</f>
        <v/>
      </c>
      <c r="U11" s="559">
        <f>IF($A11="","",IFERROR($K11/$J11,""))</f>
        <v/>
      </c>
      <c r="V11" s="559">
        <f>IF($A11="","",IFERROR($L11/$J11,""))</f>
        <v/>
      </c>
      <c r="W11" s="560">
        <f>IF($A11="","",IFERROR($J11/$Q11,""))</f>
        <v/>
      </c>
      <c r="X11" s="559">
        <f>IF($A11="","",IFERROR(MIN(1,$P11/$O11)*MIN(1,$R11/$S11)*($K11/$J11),""))</f>
        <v/>
      </c>
      <c r="Y11" s="119">
        <f>IF($A11="","",IF(AND($T11&gt;='01_基本設定'!$B$13,$U11&gt;='01_基本設定'!$B$14,$V11&lt;='01_基本設定'!$B$16,$X11&gt;='01_基本設定'!$B$15),"正常","注意"))</f>
        <v/>
      </c>
      <c r="Z11" s="167" t="n"/>
      <c r="AA11" s="94" t="n"/>
      <c r="AB11" s="98" t="n"/>
    </row>
    <row r="12" ht="19" customHeight="1">
      <c r="A12" s="554" t="n"/>
      <c r="B12" s="94" t="n"/>
      <c r="C12" s="94" t="n"/>
      <c r="D12" s="94" t="n"/>
      <c r="E12" s="94" t="n"/>
      <c r="F12" s="94" t="n"/>
      <c r="G12" s="94" t="n"/>
      <c r="H12" s="94" t="n"/>
      <c r="I12" s="555" t="n"/>
      <c r="J12" s="555" t="n"/>
      <c r="K12" s="555" t="n"/>
      <c r="L12" s="555" t="n"/>
      <c r="M12" s="555" t="n"/>
      <c r="N12" s="555" t="n"/>
      <c r="O12" s="556" t="n"/>
      <c r="P12" s="556" t="n"/>
      <c r="Q12" s="557" t="n"/>
      <c r="R12" s="556" t="n"/>
      <c r="S12" s="558">
        <f>IF($A12="","",IFERROR($P12*3600/$J12,""))</f>
        <v/>
      </c>
      <c r="T12" s="559">
        <f>IF($A12="","",IFERROR($J12/$I12,""))</f>
        <v/>
      </c>
      <c r="U12" s="559">
        <f>IF($A12="","",IFERROR($K12/$J12,""))</f>
        <v/>
      </c>
      <c r="V12" s="559">
        <f>IF($A12="","",IFERROR($L12/$J12,""))</f>
        <v/>
      </c>
      <c r="W12" s="560">
        <f>IF($A12="","",IFERROR($J12/$Q12,""))</f>
        <v/>
      </c>
      <c r="X12" s="559">
        <f>IF($A12="","",IFERROR(MIN(1,$P12/$O12)*MIN(1,$R12/$S12)*($K12/$J12),""))</f>
        <v/>
      </c>
      <c r="Y12" s="119">
        <f>IF($A12="","",IF(AND($T12&gt;='01_基本設定'!$B$13,$U12&gt;='01_基本設定'!$B$14,$V12&lt;='01_基本設定'!$B$16,$X12&gt;='01_基本設定'!$B$15),"正常","注意"))</f>
        <v/>
      </c>
      <c r="Z12" s="167" t="n"/>
      <c r="AA12" s="94" t="n"/>
      <c r="AB12" s="98" t="n"/>
    </row>
    <row r="13" ht="19" customHeight="1">
      <c r="A13" s="554" t="n"/>
      <c r="B13" s="94" t="n"/>
      <c r="C13" s="94" t="n"/>
      <c r="D13" s="94" t="n"/>
      <c r="E13" s="94" t="n"/>
      <c r="F13" s="94" t="n"/>
      <c r="G13" s="94" t="n"/>
      <c r="H13" s="94" t="n"/>
      <c r="I13" s="555" t="n"/>
      <c r="J13" s="555" t="n"/>
      <c r="K13" s="555" t="n"/>
      <c r="L13" s="555" t="n"/>
      <c r="M13" s="555" t="n"/>
      <c r="N13" s="555" t="n"/>
      <c r="O13" s="556" t="n"/>
      <c r="P13" s="556" t="n"/>
      <c r="Q13" s="557" t="n"/>
      <c r="R13" s="556" t="n"/>
      <c r="S13" s="558">
        <f>IF($A13="","",IFERROR($P13*3600/$J13,""))</f>
        <v/>
      </c>
      <c r="T13" s="559">
        <f>IF($A13="","",IFERROR($J13/$I13,""))</f>
        <v/>
      </c>
      <c r="U13" s="559">
        <f>IF($A13="","",IFERROR($K13/$J13,""))</f>
        <v/>
      </c>
      <c r="V13" s="559">
        <f>IF($A13="","",IFERROR($L13/$J13,""))</f>
        <v/>
      </c>
      <c r="W13" s="560">
        <f>IF($A13="","",IFERROR($J13/$Q13,""))</f>
        <v/>
      </c>
      <c r="X13" s="559">
        <f>IF($A13="","",IFERROR(MIN(1,$P13/$O13)*MIN(1,$R13/$S13)*($K13/$J13),""))</f>
        <v/>
      </c>
      <c r="Y13" s="119">
        <f>IF($A13="","",IF(AND($T13&gt;='01_基本設定'!$B$13,$U13&gt;='01_基本設定'!$B$14,$V13&lt;='01_基本設定'!$B$16,$X13&gt;='01_基本設定'!$B$15),"正常","注意"))</f>
        <v/>
      </c>
      <c r="Z13" s="167" t="n"/>
      <c r="AA13" s="94" t="n"/>
      <c r="AB13" s="98" t="n"/>
    </row>
    <row r="14" ht="19" customHeight="1">
      <c r="A14" s="554" t="n"/>
      <c r="B14" s="94" t="n"/>
      <c r="C14" s="94" t="n"/>
      <c r="D14" s="94" t="n"/>
      <c r="E14" s="94" t="n"/>
      <c r="F14" s="94" t="n"/>
      <c r="G14" s="94" t="n"/>
      <c r="H14" s="94" t="n"/>
      <c r="I14" s="555" t="n"/>
      <c r="J14" s="555" t="n"/>
      <c r="K14" s="555" t="n"/>
      <c r="L14" s="555" t="n"/>
      <c r="M14" s="555" t="n"/>
      <c r="N14" s="555" t="n"/>
      <c r="O14" s="556" t="n"/>
      <c r="P14" s="556" t="n"/>
      <c r="Q14" s="557" t="n"/>
      <c r="R14" s="556" t="n"/>
      <c r="S14" s="558">
        <f>IF($A14="","",IFERROR($P14*3600/$J14,""))</f>
        <v/>
      </c>
      <c r="T14" s="559">
        <f>IF($A14="","",IFERROR($J14/$I14,""))</f>
        <v/>
      </c>
      <c r="U14" s="559">
        <f>IF($A14="","",IFERROR($K14/$J14,""))</f>
        <v/>
      </c>
      <c r="V14" s="559">
        <f>IF($A14="","",IFERROR($L14/$J14,""))</f>
        <v/>
      </c>
      <c r="W14" s="560">
        <f>IF($A14="","",IFERROR($J14/$Q14,""))</f>
        <v/>
      </c>
      <c r="X14" s="559">
        <f>IF($A14="","",IFERROR(MIN(1,$P14/$O14)*MIN(1,$R14/$S14)*($K14/$J14),""))</f>
        <v/>
      </c>
      <c r="Y14" s="119">
        <f>IF($A14="","",IF(AND($T14&gt;='01_基本設定'!$B$13,$U14&gt;='01_基本設定'!$B$14,$V14&lt;='01_基本設定'!$B$16,$X14&gt;='01_基本設定'!$B$15),"正常","注意"))</f>
        <v/>
      </c>
      <c r="Z14" s="167" t="n"/>
      <c r="AA14" s="94" t="n"/>
      <c r="AB14" s="98" t="n"/>
    </row>
    <row r="15" ht="19" customHeight="1">
      <c r="A15" s="554" t="n"/>
      <c r="B15" s="94" t="n"/>
      <c r="C15" s="94" t="n"/>
      <c r="D15" s="94" t="n"/>
      <c r="E15" s="94" t="n"/>
      <c r="F15" s="94" t="n"/>
      <c r="G15" s="94" t="n"/>
      <c r="H15" s="94" t="n"/>
      <c r="I15" s="555" t="n"/>
      <c r="J15" s="555" t="n"/>
      <c r="K15" s="555" t="n"/>
      <c r="L15" s="555" t="n"/>
      <c r="M15" s="555" t="n"/>
      <c r="N15" s="555" t="n"/>
      <c r="O15" s="556" t="n"/>
      <c r="P15" s="556" t="n"/>
      <c r="Q15" s="557" t="n"/>
      <c r="R15" s="556" t="n"/>
      <c r="S15" s="558">
        <f>IF($A15="","",IFERROR($P15*3600/$J15,""))</f>
        <v/>
      </c>
      <c r="T15" s="559">
        <f>IF($A15="","",IFERROR($J15/$I15,""))</f>
        <v/>
      </c>
      <c r="U15" s="559">
        <f>IF($A15="","",IFERROR($K15/$J15,""))</f>
        <v/>
      </c>
      <c r="V15" s="559">
        <f>IF($A15="","",IFERROR($L15/$J15,""))</f>
        <v/>
      </c>
      <c r="W15" s="560">
        <f>IF($A15="","",IFERROR($J15/$Q15,""))</f>
        <v/>
      </c>
      <c r="X15" s="559">
        <f>IF($A15="","",IFERROR(MIN(1,$P15/$O15)*MIN(1,$R15/$S15)*($K15/$J15),""))</f>
        <v/>
      </c>
      <c r="Y15" s="119">
        <f>IF($A15="","",IF(AND($T15&gt;='01_基本設定'!$B$13,$U15&gt;='01_基本設定'!$B$14,$V15&lt;='01_基本設定'!$B$16,$X15&gt;='01_基本設定'!$B$15),"正常","注意"))</f>
        <v/>
      </c>
      <c r="Z15" s="167" t="n"/>
      <c r="AA15" s="94" t="n"/>
      <c r="AB15" s="98" t="n"/>
    </row>
    <row r="16" ht="19" customHeight="1">
      <c r="A16" s="554" t="n"/>
      <c r="B16" s="94" t="n"/>
      <c r="C16" s="94" t="n"/>
      <c r="D16" s="94" t="n"/>
      <c r="E16" s="94" t="n"/>
      <c r="F16" s="94" t="n"/>
      <c r="G16" s="94" t="n"/>
      <c r="H16" s="94" t="n"/>
      <c r="I16" s="555" t="n"/>
      <c r="J16" s="555" t="n"/>
      <c r="K16" s="555" t="n"/>
      <c r="L16" s="555" t="n"/>
      <c r="M16" s="555" t="n"/>
      <c r="N16" s="555" t="n"/>
      <c r="O16" s="556" t="n"/>
      <c r="P16" s="556" t="n"/>
      <c r="Q16" s="557" t="n"/>
      <c r="R16" s="556" t="n"/>
      <c r="S16" s="558">
        <f>IF($A16="","",IFERROR($P16*3600/$J16,""))</f>
        <v/>
      </c>
      <c r="T16" s="559">
        <f>IF($A16="","",IFERROR($J16/$I16,""))</f>
        <v/>
      </c>
      <c r="U16" s="559">
        <f>IF($A16="","",IFERROR($K16/$J16,""))</f>
        <v/>
      </c>
      <c r="V16" s="559">
        <f>IF($A16="","",IFERROR($L16/$J16,""))</f>
        <v/>
      </c>
      <c r="W16" s="560">
        <f>IF($A16="","",IFERROR($J16/$Q16,""))</f>
        <v/>
      </c>
      <c r="X16" s="559">
        <f>IF($A16="","",IFERROR(MIN(1,$P16/$O16)*MIN(1,$R16/$S16)*($K16/$J16),""))</f>
        <v/>
      </c>
      <c r="Y16" s="119">
        <f>IF($A16="","",IF(AND($T16&gt;='01_基本設定'!$B$13,$U16&gt;='01_基本設定'!$B$14,$V16&lt;='01_基本設定'!$B$16,$X16&gt;='01_基本設定'!$B$15),"正常","注意"))</f>
        <v/>
      </c>
      <c r="Z16" s="167" t="n"/>
      <c r="AA16" s="94" t="n"/>
      <c r="AB16" s="98" t="n"/>
    </row>
    <row r="17" ht="19" customHeight="1">
      <c r="A17" s="554" t="n"/>
      <c r="B17" s="94" t="n"/>
      <c r="C17" s="94" t="n"/>
      <c r="D17" s="94" t="n"/>
      <c r="E17" s="94" t="n"/>
      <c r="F17" s="94" t="n"/>
      <c r="G17" s="94" t="n"/>
      <c r="H17" s="94" t="n"/>
      <c r="I17" s="555" t="n"/>
      <c r="J17" s="555" t="n"/>
      <c r="K17" s="555" t="n"/>
      <c r="L17" s="555" t="n"/>
      <c r="M17" s="555" t="n"/>
      <c r="N17" s="555" t="n"/>
      <c r="O17" s="556" t="n"/>
      <c r="P17" s="556" t="n"/>
      <c r="Q17" s="557" t="n"/>
      <c r="R17" s="556" t="n"/>
      <c r="S17" s="558">
        <f>IF($A17="","",IFERROR($P17*3600/$J17,""))</f>
        <v/>
      </c>
      <c r="T17" s="559">
        <f>IF($A17="","",IFERROR($J17/$I17,""))</f>
        <v/>
      </c>
      <c r="U17" s="559">
        <f>IF($A17="","",IFERROR($K17/$J17,""))</f>
        <v/>
      </c>
      <c r="V17" s="559">
        <f>IF($A17="","",IFERROR($L17/$J17,""))</f>
        <v/>
      </c>
      <c r="W17" s="560">
        <f>IF($A17="","",IFERROR($J17/$Q17,""))</f>
        <v/>
      </c>
      <c r="X17" s="559">
        <f>IF($A17="","",IFERROR(MIN(1,$P17/$O17)*MIN(1,$R17/$S17)*($K17/$J17),""))</f>
        <v/>
      </c>
      <c r="Y17" s="119">
        <f>IF($A17="","",IF(AND($T17&gt;='01_基本設定'!$B$13,$U17&gt;='01_基本設定'!$B$14,$V17&lt;='01_基本設定'!$B$16,$X17&gt;='01_基本設定'!$B$15),"正常","注意"))</f>
        <v/>
      </c>
      <c r="Z17" s="167" t="n"/>
      <c r="AA17" s="94" t="n"/>
      <c r="AB17" s="98" t="n"/>
    </row>
    <row r="18" ht="19" customHeight="1">
      <c r="A18" s="554" t="n"/>
      <c r="B18" s="94" t="n"/>
      <c r="C18" s="94" t="n"/>
      <c r="D18" s="94" t="n"/>
      <c r="E18" s="94" t="n"/>
      <c r="F18" s="94" t="n"/>
      <c r="G18" s="94" t="n"/>
      <c r="H18" s="94" t="n"/>
      <c r="I18" s="555" t="n"/>
      <c r="J18" s="555" t="n"/>
      <c r="K18" s="555" t="n"/>
      <c r="L18" s="555" t="n"/>
      <c r="M18" s="555" t="n"/>
      <c r="N18" s="555" t="n"/>
      <c r="O18" s="556" t="n"/>
      <c r="P18" s="556" t="n"/>
      <c r="Q18" s="557" t="n"/>
      <c r="R18" s="556" t="n"/>
      <c r="S18" s="558">
        <f>IF($A18="","",IFERROR($P18*3600/$J18,""))</f>
        <v/>
      </c>
      <c r="T18" s="559">
        <f>IF($A18="","",IFERROR($J18/$I18,""))</f>
        <v/>
      </c>
      <c r="U18" s="559">
        <f>IF($A18="","",IFERROR($K18/$J18,""))</f>
        <v/>
      </c>
      <c r="V18" s="559">
        <f>IF($A18="","",IFERROR($L18/$J18,""))</f>
        <v/>
      </c>
      <c r="W18" s="560">
        <f>IF($A18="","",IFERROR($J18/$Q18,""))</f>
        <v/>
      </c>
      <c r="X18" s="559">
        <f>IF($A18="","",IFERROR(MIN(1,$P18/$O18)*MIN(1,$R18/$S18)*($K18/$J18),""))</f>
        <v/>
      </c>
      <c r="Y18" s="119">
        <f>IF($A18="","",IF(AND($T18&gt;='01_基本設定'!$B$13,$U18&gt;='01_基本設定'!$B$14,$V18&lt;='01_基本設定'!$B$16,$X18&gt;='01_基本設定'!$B$15),"正常","注意"))</f>
        <v/>
      </c>
      <c r="Z18" s="167" t="n"/>
      <c r="AA18" s="94" t="n"/>
      <c r="AB18" s="98" t="n"/>
    </row>
    <row r="19" ht="19" customHeight="1">
      <c r="A19" s="554" t="n"/>
      <c r="B19" s="94" t="n"/>
      <c r="C19" s="94" t="n"/>
      <c r="D19" s="94" t="n"/>
      <c r="E19" s="94" t="n"/>
      <c r="F19" s="94" t="n"/>
      <c r="G19" s="94" t="n"/>
      <c r="H19" s="94" t="n"/>
      <c r="I19" s="555" t="n"/>
      <c r="J19" s="555" t="n"/>
      <c r="K19" s="555" t="n"/>
      <c r="L19" s="555" t="n"/>
      <c r="M19" s="555" t="n"/>
      <c r="N19" s="555" t="n"/>
      <c r="O19" s="556" t="n"/>
      <c r="P19" s="556" t="n"/>
      <c r="Q19" s="557" t="n"/>
      <c r="R19" s="556" t="n"/>
      <c r="S19" s="558">
        <f>IF($A19="","",IFERROR($P19*3600/$J19,""))</f>
        <v/>
      </c>
      <c r="T19" s="559">
        <f>IF($A19="","",IFERROR($J19/$I19,""))</f>
        <v/>
      </c>
      <c r="U19" s="559">
        <f>IF($A19="","",IFERROR($K19/$J19,""))</f>
        <v/>
      </c>
      <c r="V19" s="559">
        <f>IF($A19="","",IFERROR($L19/$J19,""))</f>
        <v/>
      </c>
      <c r="W19" s="560">
        <f>IF($A19="","",IFERROR($J19/$Q19,""))</f>
        <v/>
      </c>
      <c r="X19" s="559">
        <f>IF($A19="","",IFERROR(MIN(1,$P19/$O19)*MIN(1,$R19/$S19)*($K19/$J19),""))</f>
        <v/>
      </c>
      <c r="Y19" s="119">
        <f>IF($A19="","",IF(AND($T19&gt;='01_基本設定'!$B$13,$U19&gt;='01_基本設定'!$B$14,$V19&lt;='01_基本設定'!$B$16,$X19&gt;='01_基本設定'!$B$15),"正常","注意"))</f>
        <v/>
      </c>
      <c r="Z19" s="167" t="n"/>
      <c r="AA19" s="94" t="n"/>
      <c r="AB19" s="98" t="n"/>
    </row>
    <row r="20" ht="19" customHeight="1">
      <c r="A20" s="554" t="n"/>
      <c r="B20" s="94" t="n"/>
      <c r="C20" s="94" t="n"/>
      <c r="D20" s="94" t="n"/>
      <c r="E20" s="94" t="n"/>
      <c r="F20" s="94" t="n"/>
      <c r="G20" s="94" t="n"/>
      <c r="H20" s="94" t="n"/>
      <c r="I20" s="555" t="n"/>
      <c r="J20" s="555" t="n"/>
      <c r="K20" s="555" t="n"/>
      <c r="L20" s="555" t="n"/>
      <c r="M20" s="555" t="n"/>
      <c r="N20" s="555" t="n"/>
      <c r="O20" s="556" t="n"/>
      <c r="P20" s="556" t="n"/>
      <c r="Q20" s="557" t="n"/>
      <c r="R20" s="556" t="n"/>
      <c r="S20" s="558">
        <f>IF($A20="","",IFERROR($P20*3600/$J20,""))</f>
        <v/>
      </c>
      <c r="T20" s="559">
        <f>IF($A20="","",IFERROR($J20/$I20,""))</f>
        <v/>
      </c>
      <c r="U20" s="559">
        <f>IF($A20="","",IFERROR($K20/$J20,""))</f>
        <v/>
      </c>
      <c r="V20" s="559">
        <f>IF($A20="","",IFERROR($L20/$J20,""))</f>
        <v/>
      </c>
      <c r="W20" s="560">
        <f>IF($A20="","",IFERROR($J20/$Q20,""))</f>
        <v/>
      </c>
      <c r="X20" s="559">
        <f>IF($A20="","",IFERROR(MIN(1,$P20/$O20)*MIN(1,$R20/$S20)*($K20/$J20),""))</f>
        <v/>
      </c>
      <c r="Y20" s="119">
        <f>IF($A20="","",IF(AND($T20&gt;='01_基本設定'!$B$13,$U20&gt;='01_基本設定'!$B$14,$V20&lt;='01_基本設定'!$B$16,$X20&gt;='01_基本設定'!$B$15),"正常","注意"))</f>
        <v/>
      </c>
      <c r="Z20" s="167" t="n"/>
      <c r="AA20" s="94" t="n"/>
      <c r="AB20" s="98" t="n"/>
    </row>
    <row r="21" ht="19" customHeight="1">
      <c r="A21" s="554" t="n"/>
      <c r="B21" s="94" t="n"/>
      <c r="C21" s="94" t="n"/>
      <c r="D21" s="94" t="n"/>
      <c r="E21" s="94" t="n"/>
      <c r="F21" s="94" t="n"/>
      <c r="G21" s="94" t="n"/>
      <c r="H21" s="94" t="n"/>
      <c r="I21" s="555" t="n"/>
      <c r="J21" s="555" t="n"/>
      <c r="K21" s="555" t="n"/>
      <c r="L21" s="555" t="n"/>
      <c r="M21" s="555" t="n"/>
      <c r="N21" s="555" t="n"/>
      <c r="O21" s="556" t="n"/>
      <c r="P21" s="556" t="n"/>
      <c r="Q21" s="557" t="n"/>
      <c r="R21" s="556" t="n"/>
      <c r="S21" s="558">
        <f>IF($A21="","",IFERROR($P21*3600/$J21,""))</f>
        <v/>
      </c>
      <c r="T21" s="559">
        <f>IF($A21="","",IFERROR($J21/$I21,""))</f>
        <v/>
      </c>
      <c r="U21" s="559">
        <f>IF($A21="","",IFERROR($K21/$J21,""))</f>
        <v/>
      </c>
      <c r="V21" s="559">
        <f>IF($A21="","",IFERROR($L21/$J21,""))</f>
        <v/>
      </c>
      <c r="W21" s="560">
        <f>IF($A21="","",IFERROR($J21/$Q21,""))</f>
        <v/>
      </c>
      <c r="X21" s="559">
        <f>IF($A21="","",IFERROR(MIN(1,$P21/$O21)*MIN(1,$R21/$S21)*($K21/$J21),""))</f>
        <v/>
      </c>
      <c r="Y21" s="119">
        <f>IF($A21="","",IF(AND($T21&gt;='01_基本設定'!$B$13,$U21&gt;='01_基本設定'!$B$14,$V21&lt;='01_基本設定'!$B$16,$X21&gt;='01_基本設定'!$B$15),"正常","注意"))</f>
        <v/>
      </c>
      <c r="Z21" s="167" t="n"/>
      <c r="AA21" s="94" t="n"/>
      <c r="AB21" s="98" t="n"/>
    </row>
    <row r="22" ht="19" customHeight="1">
      <c r="A22" s="554" t="n"/>
      <c r="B22" s="94" t="n"/>
      <c r="C22" s="94" t="n"/>
      <c r="D22" s="94" t="n"/>
      <c r="E22" s="94" t="n"/>
      <c r="F22" s="94" t="n"/>
      <c r="G22" s="94" t="n"/>
      <c r="H22" s="94" t="n"/>
      <c r="I22" s="555" t="n"/>
      <c r="J22" s="555" t="n"/>
      <c r="K22" s="555" t="n"/>
      <c r="L22" s="555" t="n"/>
      <c r="M22" s="555" t="n"/>
      <c r="N22" s="555" t="n"/>
      <c r="O22" s="556" t="n"/>
      <c r="P22" s="556" t="n"/>
      <c r="Q22" s="557" t="n"/>
      <c r="R22" s="556" t="n"/>
      <c r="S22" s="558">
        <f>IF($A22="","",IFERROR($P22*3600/$J22,""))</f>
        <v/>
      </c>
      <c r="T22" s="559">
        <f>IF($A22="","",IFERROR($J22/$I22,""))</f>
        <v/>
      </c>
      <c r="U22" s="559">
        <f>IF($A22="","",IFERROR($K22/$J22,""))</f>
        <v/>
      </c>
      <c r="V22" s="559">
        <f>IF($A22="","",IFERROR($L22/$J22,""))</f>
        <v/>
      </c>
      <c r="W22" s="560">
        <f>IF($A22="","",IFERROR($J22/$Q22,""))</f>
        <v/>
      </c>
      <c r="X22" s="559">
        <f>IF($A22="","",IFERROR(MIN(1,$P22/$O22)*MIN(1,$R22/$S22)*($K22/$J22),""))</f>
        <v/>
      </c>
      <c r="Y22" s="119">
        <f>IF($A22="","",IF(AND($T22&gt;='01_基本設定'!$B$13,$U22&gt;='01_基本設定'!$B$14,$V22&lt;='01_基本設定'!$B$16,$X22&gt;='01_基本設定'!$B$15),"正常","注意"))</f>
        <v/>
      </c>
      <c r="Z22" s="167" t="n"/>
      <c r="AA22" s="94" t="n"/>
      <c r="AB22" s="98" t="n"/>
    </row>
    <row r="23" ht="19" customHeight="1">
      <c r="A23" s="554" t="n"/>
      <c r="B23" s="94" t="n"/>
      <c r="C23" s="94" t="n"/>
      <c r="D23" s="94" t="n"/>
      <c r="E23" s="94" t="n"/>
      <c r="F23" s="94" t="n"/>
      <c r="G23" s="94" t="n"/>
      <c r="H23" s="94" t="n"/>
      <c r="I23" s="555" t="n"/>
      <c r="J23" s="555" t="n"/>
      <c r="K23" s="555" t="n"/>
      <c r="L23" s="555" t="n"/>
      <c r="M23" s="555" t="n"/>
      <c r="N23" s="555" t="n"/>
      <c r="O23" s="556" t="n"/>
      <c r="P23" s="556" t="n"/>
      <c r="Q23" s="557" t="n"/>
      <c r="R23" s="556" t="n"/>
      <c r="S23" s="558">
        <f>IF($A23="","",IFERROR($P23*3600/$J23,""))</f>
        <v/>
      </c>
      <c r="T23" s="559">
        <f>IF($A23="","",IFERROR($J23/$I23,""))</f>
        <v/>
      </c>
      <c r="U23" s="559">
        <f>IF($A23="","",IFERROR($K23/$J23,""))</f>
        <v/>
      </c>
      <c r="V23" s="559">
        <f>IF($A23="","",IFERROR($L23/$J23,""))</f>
        <v/>
      </c>
      <c r="W23" s="560">
        <f>IF($A23="","",IFERROR($J23/$Q23,""))</f>
        <v/>
      </c>
      <c r="X23" s="559">
        <f>IF($A23="","",IFERROR(MIN(1,$P23/$O23)*MIN(1,$R23/$S23)*($K23/$J23),""))</f>
        <v/>
      </c>
      <c r="Y23" s="119">
        <f>IF($A23="","",IF(AND($T23&gt;='01_基本設定'!$B$13,$U23&gt;='01_基本設定'!$B$14,$V23&lt;='01_基本設定'!$B$16,$X23&gt;='01_基本設定'!$B$15),"正常","注意"))</f>
        <v/>
      </c>
      <c r="Z23" s="167" t="n"/>
      <c r="AA23" s="94" t="n"/>
      <c r="AB23" s="98" t="n"/>
    </row>
    <row r="24" ht="19" customHeight="1">
      <c r="A24" s="554" t="n"/>
      <c r="B24" s="94" t="n"/>
      <c r="C24" s="94" t="n"/>
      <c r="D24" s="94" t="n"/>
      <c r="E24" s="94" t="n"/>
      <c r="F24" s="94" t="n"/>
      <c r="G24" s="94" t="n"/>
      <c r="H24" s="94" t="n"/>
      <c r="I24" s="555" t="n"/>
      <c r="J24" s="555" t="n"/>
      <c r="K24" s="555" t="n"/>
      <c r="L24" s="555" t="n"/>
      <c r="M24" s="555" t="n"/>
      <c r="N24" s="555" t="n"/>
      <c r="O24" s="556" t="n"/>
      <c r="P24" s="556" t="n"/>
      <c r="Q24" s="557" t="n"/>
      <c r="R24" s="556" t="n"/>
      <c r="S24" s="558">
        <f>IF($A24="","",IFERROR($P24*3600/$J24,""))</f>
        <v/>
      </c>
      <c r="T24" s="559">
        <f>IF($A24="","",IFERROR($J24/$I24,""))</f>
        <v/>
      </c>
      <c r="U24" s="559">
        <f>IF($A24="","",IFERROR($K24/$J24,""))</f>
        <v/>
      </c>
      <c r="V24" s="559">
        <f>IF($A24="","",IFERROR($L24/$J24,""))</f>
        <v/>
      </c>
      <c r="W24" s="560">
        <f>IF($A24="","",IFERROR($J24/$Q24,""))</f>
        <v/>
      </c>
      <c r="X24" s="559">
        <f>IF($A24="","",IFERROR(MIN(1,$P24/$O24)*MIN(1,$R24/$S24)*($K24/$J24),""))</f>
        <v/>
      </c>
      <c r="Y24" s="119">
        <f>IF($A24="","",IF(AND($T24&gt;='01_基本設定'!$B$13,$U24&gt;='01_基本設定'!$B$14,$V24&lt;='01_基本設定'!$B$16,$X24&gt;='01_基本設定'!$B$15),"正常","注意"))</f>
        <v/>
      </c>
      <c r="Z24" s="167" t="n"/>
      <c r="AA24" s="94" t="n"/>
      <c r="AB24" s="98" t="n"/>
    </row>
    <row r="25" ht="19" customHeight="1">
      <c r="A25" s="554" t="n"/>
      <c r="B25" s="94" t="n"/>
      <c r="C25" s="94" t="n"/>
      <c r="D25" s="94" t="n"/>
      <c r="E25" s="94" t="n"/>
      <c r="F25" s="94" t="n"/>
      <c r="G25" s="94" t="n"/>
      <c r="H25" s="94" t="n"/>
      <c r="I25" s="555" t="n"/>
      <c r="J25" s="555" t="n"/>
      <c r="K25" s="555" t="n"/>
      <c r="L25" s="555" t="n"/>
      <c r="M25" s="555" t="n"/>
      <c r="N25" s="555" t="n"/>
      <c r="O25" s="556" t="n"/>
      <c r="P25" s="556" t="n"/>
      <c r="Q25" s="557" t="n"/>
      <c r="R25" s="556" t="n"/>
      <c r="S25" s="558">
        <f>IF($A25="","",IFERROR($P25*3600/$J25,""))</f>
        <v/>
      </c>
      <c r="T25" s="559">
        <f>IF($A25="","",IFERROR($J25/$I25,""))</f>
        <v/>
      </c>
      <c r="U25" s="559">
        <f>IF($A25="","",IFERROR($K25/$J25,""))</f>
        <v/>
      </c>
      <c r="V25" s="559">
        <f>IF($A25="","",IFERROR($L25/$J25,""))</f>
        <v/>
      </c>
      <c r="W25" s="560">
        <f>IF($A25="","",IFERROR($J25/$Q25,""))</f>
        <v/>
      </c>
      <c r="X25" s="559">
        <f>IF($A25="","",IFERROR(MIN(1,$P25/$O25)*MIN(1,$R25/$S25)*($K25/$J25),""))</f>
        <v/>
      </c>
      <c r="Y25" s="119">
        <f>IF($A25="","",IF(AND($T25&gt;='01_基本設定'!$B$13,$U25&gt;='01_基本設定'!$B$14,$V25&lt;='01_基本設定'!$B$16,$X25&gt;='01_基本設定'!$B$15),"正常","注意"))</f>
        <v/>
      </c>
      <c r="Z25" s="167" t="n"/>
      <c r="AA25" s="94" t="n"/>
      <c r="AB25" s="98" t="n"/>
    </row>
    <row r="26" ht="19" customHeight="1">
      <c r="A26" s="554" t="n"/>
      <c r="B26" s="94" t="n"/>
      <c r="C26" s="94" t="n"/>
      <c r="D26" s="94" t="n"/>
      <c r="E26" s="94" t="n"/>
      <c r="F26" s="94" t="n"/>
      <c r="G26" s="94" t="n"/>
      <c r="H26" s="94" t="n"/>
      <c r="I26" s="555" t="n"/>
      <c r="J26" s="555" t="n"/>
      <c r="K26" s="555" t="n"/>
      <c r="L26" s="555" t="n"/>
      <c r="M26" s="555" t="n"/>
      <c r="N26" s="555" t="n"/>
      <c r="O26" s="556" t="n"/>
      <c r="P26" s="556" t="n"/>
      <c r="Q26" s="557" t="n"/>
      <c r="R26" s="556" t="n"/>
      <c r="S26" s="558">
        <f>IF($A26="","",IFERROR($P26*3600/$J26,""))</f>
        <v/>
      </c>
      <c r="T26" s="559">
        <f>IF($A26="","",IFERROR($J26/$I26,""))</f>
        <v/>
      </c>
      <c r="U26" s="559">
        <f>IF($A26="","",IFERROR($K26/$J26,""))</f>
        <v/>
      </c>
      <c r="V26" s="559">
        <f>IF($A26="","",IFERROR($L26/$J26,""))</f>
        <v/>
      </c>
      <c r="W26" s="560">
        <f>IF($A26="","",IFERROR($J26/$Q26,""))</f>
        <v/>
      </c>
      <c r="X26" s="559">
        <f>IF($A26="","",IFERROR(MIN(1,$P26/$O26)*MIN(1,$R26/$S26)*($K26/$J26),""))</f>
        <v/>
      </c>
      <c r="Y26" s="119">
        <f>IF($A26="","",IF(AND($T26&gt;='01_基本設定'!$B$13,$U26&gt;='01_基本設定'!$B$14,$V26&lt;='01_基本設定'!$B$16,$X26&gt;='01_基本設定'!$B$15),"正常","注意"))</f>
        <v/>
      </c>
      <c r="Z26" s="167" t="n"/>
      <c r="AA26" s="94" t="n"/>
      <c r="AB26" s="98" t="n"/>
    </row>
    <row r="27" ht="19" customHeight="1">
      <c r="A27" s="554" t="n"/>
      <c r="B27" s="94" t="n"/>
      <c r="C27" s="94" t="n"/>
      <c r="D27" s="94" t="n"/>
      <c r="E27" s="94" t="n"/>
      <c r="F27" s="94" t="n"/>
      <c r="G27" s="94" t="n"/>
      <c r="H27" s="94" t="n"/>
      <c r="I27" s="555" t="n"/>
      <c r="J27" s="555" t="n"/>
      <c r="K27" s="555" t="n"/>
      <c r="L27" s="555" t="n"/>
      <c r="M27" s="555" t="n"/>
      <c r="N27" s="555" t="n"/>
      <c r="O27" s="556" t="n"/>
      <c r="P27" s="556" t="n"/>
      <c r="Q27" s="557" t="n"/>
      <c r="R27" s="556" t="n"/>
      <c r="S27" s="558">
        <f>IF($A27="","",IFERROR($P27*3600/$J27,""))</f>
        <v/>
      </c>
      <c r="T27" s="559">
        <f>IF($A27="","",IFERROR($J27/$I27,""))</f>
        <v/>
      </c>
      <c r="U27" s="559">
        <f>IF($A27="","",IFERROR($K27/$J27,""))</f>
        <v/>
      </c>
      <c r="V27" s="559">
        <f>IF($A27="","",IFERROR($L27/$J27,""))</f>
        <v/>
      </c>
      <c r="W27" s="560">
        <f>IF($A27="","",IFERROR($J27/$Q27,""))</f>
        <v/>
      </c>
      <c r="X27" s="559">
        <f>IF($A27="","",IFERROR(MIN(1,$P27/$O27)*MIN(1,$R27/$S27)*($K27/$J27),""))</f>
        <v/>
      </c>
      <c r="Y27" s="119">
        <f>IF($A27="","",IF(AND($T27&gt;='01_基本設定'!$B$13,$U27&gt;='01_基本設定'!$B$14,$V27&lt;='01_基本設定'!$B$16,$X27&gt;='01_基本設定'!$B$15),"正常","注意"))</f>
        <v/>
      </c>
      <c r="Z27" s="167" t="n"/>
      <c r="AA27" s="94" t="n"/>
      <c r="AB27" s="98" t="n"/>
    </row>
    <row r="28" ht="19" customHeight="1">
      <c r="A28" s="554" t="n"/>
      <c r="B28" s="94" t="n"/>
      <c r="C28" s="94" t="n"/>
      <c r="D28" s="94" t="n"/>
      <c r="E28" s="94" t="n"/>
      <c r="F28" s="94" t="n"/>
      <c r="G28" s="94" t="n"/>
      <c r="H28" s="94" t="n"/>
      <c r="I28" s="555" t="n"/>
      <c r="J28" s="555" t="n"/>
      <c r="K28" s="555" t="n"/>
      <c r="L28" s="555" t="n"/>
      <c r="M28" s="555" t="n"/>
      <c r="N28" s="555" t="n"/>
      <c r="O28" s="556" t="n"/>
      <c r="P28" s="556" t="n"/>
      <c r="Q28" s="557" t="n"/>
      <c r="R28" s="556" t="n"/>
      <c r="S28" s="558">
        <f>IF($A28="","",IFERROR($P28*3600/$J28,""))</f>
        <v/>
      </c>
      <c r="T28" s="559">
        <f>IF($A28="","",IFERROR($J28/$I28,""))</f>
        <v/>
      </c>
      <c r="U28" s="559">
        <f>IF($A28="","",IFERROR($K28/$J28,""))</f>
        <v/>
      </c>
      <c r="V28" s="559">
        <f>IF($A28="","",IFERROR($L28/$J28,""))</f>
        <v/>
      </c>
      <c r="W28" s="560">
        <f>IF($A28="","",IFERROR($J28/$Q28,""))</f>
        <v/>
      </c>
      <c r="X28" s="559">
        <f>IF($A28="","",IFERROR(MIN(1,$P28/$O28)*MIN(1,$R28/$S28)*($K28/$J28),""))</f>
        <v/>
      </c>
      <c r="Y28" s="119">
        <f>IF($A28="","",IF(AND($T28&gt;='01_基本設定'!$B$13,$U28&gt;='01_基本設定'!$B$14,$V28&lt;='01_基本設定'!$B$16,$X28&gt;='01_基本設定'!$B$15),"正常","注意"))</f>
        <v/>
      </c>
      <c r="Z28" s="167" t="n"/>
      <c r="AA28" s="94" t="n"/>
      <c r="AB28" s="98" t="n"/>
    </row>
    <row r="29" ht="19" customHeight="1">
      <c r="A29" s="554" t="n"/>
      <c r="B29" s="94" t="n"/>
      <c r="C29" s="94" t="n"/>
      <c r="D29" s="94" t="n"/>
      <c r="E29" s="94" t="n"/>
      <c r="F29" s="94" t="n"/>
      <c r="G29" s="94" t="n"/>
      <c r="H29" s="94" t="n"/>
      <c r="I29" s="555" t="n"/>
      <c r="J29" s="555" t="n"/>
      <c r="K29" s="555" t="n"/>
      <c r="L29" s="555" t="n"/>
      <c r="M29" s="555" t="n"/>
      <c r="N29" s="555" t="n"/>
      <c r="O29" s="556" t="n"/>
      <c r="P29" s="556" t="n"/>
      <c r="Q29" s="557" t="n"/>
      <c r="R29" s="556" t="n"/>
      <c r="S29" s="558">
        <f>IF($A29="","",IFERROR($P29*3600/$J29,""))</f>
        <v/>
      </c>
      <c r="T29" s="559">
        <f>IF($A29="","",IFERROR($J29/$I29,""))</f>
        <v/>
      </c>
      <c r="U29" s="559">
        <f>IF($A29="","",IFERROR($K29/$J29,""))</f>
        <v/>
      </c>
      <c r="V29" s="559">
        <f>IF($A29="","",IFERROR($L29/$J29,""))</f>
        <v/>
      </c>
      <c r="W29" s="560">
        <f>IF($A29="","",IFERROR($J29/$Q29,""))</f>
        <v/>
      </c>
      <c r="X29" s="559">
        <f>IF($A29="","",IFERROR(MIN(1,$P29/$O29)*MIN(1,$R29/$S29)*($K29/$J29),""))</f>
        <v/>
      </c>
      <c r="Y29" s="119">
        <f>IF($A29="","",IF(AND($T29&gt;='01_基本設定'!$B$13,$U29&gt;='01_基本設定'!$B$14,$V29&lt;='01_基本設定'!$B$16,$X29&gt;='01_基本設定'!$B$15),"正常","注意"))</f>
        <v/>
      </c>
      <c r="Z29" s="167" t="n"/>
      <c r="AA29" s="94" t="n"/>
      <c r="AB29" s="98" t="n"/>
    </row>
    <row r="30" ht="19" customHeight="1">
      <c r="A30" s="554" t="n"/>
      <c r="B30" s="94" t="n"/>
      <c r="C30" s="94" t="n"/>
      <c r="D30" s="94" t="n"/>
      <c r="E30" s="94" t="n"/>
      <c r="F30" s="94" t="n"/>
      <c r="G30" s="94" t="n"/>
      <c r="H30" s="94" t="n"/>
      <c r="I30" s="555" t="n"/>
      <c r="J30" s="555" t="n"/>
      <c r="K30" s="555" t="n"/>
      <c r="L30" s="555" t="n"/>
      <c r="M30" s="555" t="n"/>
      <c r="N30" s="555" t="n"/>
      <c r="O30" s="556" t="n"/>
      <c r="P30" s="556" t="n"/>
      <c r="Q30" s="557" t="n"/>
      <c r="R30" s="556" t="n"/>
      <c r="S30" s="558">
        <f>IF($A30="","",IFERROR($P30*3600/$J30,""))</f>
        <v/>
      </c>
      <c r="T30" s="559">
        <f>IF($A30="","",IFERROR($J30/$I30,""))</f>
        <v/>
      </c>
      <c r="U30" s="559">
        <f>IF($A30="","",IFERROR($K30/$J30,""))</f>
        <v/>
      </c>
      <c r="V30" s="559">
        <f>IF($A30="","",IFERROR($L30/$J30,""))</f>
        <v/>
      </c>
      <c r="W30" s="560">
        <f>IF($A30="","",IFERROR($J30/$Q30,""))</f>
        <v/>
      </c>
      <c r="X30" s="559">
        <f>IF($A30="","",IFERROR(MIN(1,$P30/$O30)*MIN(1,$R30/$S30)*($K30/$J30),""))</f>
        <v/>
      </c>
      <c r="Y30" s="119">
        <f>IF($A30="","",IF(AND($T30&gt;='01_基本設定'!$B$13,$U30&gt;='01_基本設定'!$B$14,$V30&lt;='01_基本設定'!$B$16,$X30&gt;='01_基本設定'!$B$15),"正常","注意"))</f>
        <v/>
      </c>
      <c r="Z30" s="167" t="n"/>
      <c r="AA30" s="94" t="n"/>
      <c r="AB30" s="98" t="n"/>
    </row>
    <row r="31" ht="19" customHeight="1">
      <c r="A31" s="554" t="n"/>
      <c r="B31" s="94" t="n"/>
      <c r="C31" s="94" t="n"/>
      <c r="D31" s="94" t="n"/>
      <c r="E31" s="94" t="n"/>
      <c r="F31" s="94" t="n"/>
      <c r="G31" s="94" t="n"/>
      <c r="H31" s="94" t="n"/>
      <c r="I31" s="555" t="n"/>
      <c r="J31" s="555" t="n"/>
      <c r="K31" s="555" t="n"/>
      <c r="L31" s="555" t="n"/>
      <c r="M31" s="555" t="n"/>
      <c r="N31" s="555" t="n"/>
      <c r="O31" s="556" t="n"/>
      <c r="P31" s="556" t="n"/>
      <c r="Q31" s="557" t="n"/>
      <c r="R31" s="556" t="n"/>
      <c r="S31" s="558">
        <f>IF($A31="","",IFERROR($P31*3600/$J31,""))</f>
        <v/>
      </c>
      <c r="T31" s="559">
        <f>IF($A31="","",IFERROR($J31/$I31,""))</f>
        <v/>
      </c>
      <c r="U31" s="559">
        <f>IF($A31="","",IFERROR($K31/$J31,""))</f>
        <v/>
      </c>
      <c r="V31" s="559">
        <f>IF($A31="","",IFERROR($L31/$J31,""))</f>
        <v/>
      </c>
      <c r="W31" s="560">
        <f>IF($A31="","",IFERROR($J31/$Q31,""))</f>
        <v/>
      </c>
      <c r="X31" s="559">
        <f>IF($A31="","",IFERROR(MIN(1,$P31/$O31)*MIN(1,$R31/$S31)*($K31/$J31),""))</f>
        <v/>
      </c>
      <c r="Y31" s="119">
        <f>IF($A31="","",IF(AND($T31&gt;='01_基本設定'!$B$13,$U31&gt;='01_基本設定'!$B$14,$V31&lt;='01_基本設定'!$B$16,$X31&gt;='01_基本設定'!$B$15),"正常","注意"))</f>
        <v/>
      </c>
      <c r="Z31" s="167" t="n"/>
      <c r="AA31" s="94" t="n"/>
      <c r="AB31" s="98" t="n"/>
    </row>
    <row r="32" ht="19" customHeight="1">
      <c r="A32" s="554" t="n"/>
      <c r="B32" s="94" t="n"/>
      <c r="C32" s="94" t="n"/>
      <c r="D32" s="94" t="n"/>
      <c r="E32" s="94" t="n"/>
      <c r="F32" s="94" t="n"/>
      <c r="G32" s="94" t="n"/>
      <c r="H32" s="94" t="n"/>
      <c r="I32" s="555" t="n"/>
      <c r="J32" s="555" t="n"/>
      <c r="K32" s="555" t="n"/>
      <c r="L32" s="555" t="n"/>
      <c r="M32" s="555" t="n"/>
      <c r="N32" s="555" t="n"/>
      <c r="O32" s="556" t="n"/>
      <c r="P32" s="556" t="n"/>
      <c r="Q32" s="557" t="n"/>
      <c r="R32" s="556" t="n"/>
      <c r="S32" s="558">
        <f>IF($A32="","",IFERROR($P32*3600/$J32,""))</f>
        <v/>
      </c>
      <c r="T32" s="559">
        <f>IF($A32="","",IFERROR($J32/$I32,""))</f>
        <v/>
      </c>
      <c r="U32" s="559">
        <f>IF($A32="","",IFERROR($K32/$J32,""))</f>
        <v/>
      </c>
      <c r="V32" s="559">
        <f>IF($A32="","",IFERROR($L32/$J32,""))</f>
        <v/>
      </c>
      <c r="W32" s="560">
        <f>IF($A32="","",IFERROR($J32/$Q32,""))</f>
        <v/>
      </c>
      <c r="X32" s="559">
        <f>IF($A32="","",IFERROR(MIN(1,$P32/$O32)*MIN(1,$R32/$S32)*($K32/$J32),""))</f>
        <v/>
      </c>
      <c r="Y32" s="119">
        <f>IF($A32="","",IF(AND($T32&gt;='01_基本設定'!$B$13,$U32&gt;='01_基本設定'!$B$14,$V32&lt;='01_基本設定'!$B$16,$X32&gt;='01_基本設定'!$B$15),"正常","注意"))</f>
        <v/>
      </c>
      <c r="Z32" s="167" t="n"/>
      <c r="AA32" s="94" t="n"/>
      <c r="AB32" s="98" t="n"/>
    </row>
    <row r="33" ht="19" customHeight="1">
      <c r="A33" s="554" t="n"/>
      <c r="B33" s="94" t="n"/>
      <c r="C33" s="94" t="n"/>
      <c r="D33" s="94" t="n"/>
      <c r="E33" s="94" t="n"/>
      <c r="F33" s="94" t="n"/>
      <c r="G33" s="94" t="n"/>
      <c r="H33" s="94" t="n"/>
      <c r="I33" s="555" t="n"/>
      <c r="J33" s="555" t="n"/>
      <c r="K33" s="555" t="n"/>
      <c r="L33" s="555" t="n"/>
      <c r="M33" s="555" t="n"/>
      <c r="N33" s="555" t="n"/>
      <c r="O33" s="556" t="n"/>
      <c r="P33" s="556" t="n"/>
      <c r="Q33" s="557" t="n"/>
      <c r="R33" s="556" t="n"/>
      <c r="S33" s="558">
        <f>IF($A33="","",IFERROR($P33*3600/$J33,""))</f>
        <v/>
      </c>
      <c r="T33" s="559">
        <f>IF($A33="","",IFERROR($J33/$I33,""))</f>
        <v/>
      </c>
      <c r="U33" s="559">
        <f>IF($A33="","",IFERROR($K33/$J33,""))</f>
        <v/>
      </c>
      <c r="V33" s="559">
        <f>IF($A33="","",IFERROR($L33/$J33,""))</f>
        <v/>
      </c>
      <c r="W33" s="560">
        <f>IF($A33="","",IFERROR($J33/$Q33,""))</f>
        <v/>
      </c>
      <c r="X33" s="559">
        <f>IF($A33="","",IFERROR(MIN(1,$P33/$O33)*MIN(1,$R33/$S33)*($K33/$J33),""))</f>
        <v/>
      </c>
      <c r="Y33" s="119">
        <f>IF($A33="","",IF(AND($T33&gt;='01_基本設定'!$B$13,$U33&gt;='01_基本設定'!$B$14,$V33&lt;='01_基本設定'!$B$16,$X33&gt;='01_基本設定'!$B$15),"正常","注意"))</f>
        <v/>
      </c>
      <c r="Z33" s="167" t="n"/>
      <c r="AA33" s="94" t="n"/>
      <c r="AB33" s="98" t="n"/>
    </row>
    <row r="34" ht="19" customHeight="1">
      <c r="A34" s="554" t="n"/>
      <c r="B34" s="94" t="n"/>
      <c r="C34" s="94" t="n"/>
      <c r="D34" s="94" t="n"/>
      <c r="E34" s="94" t="n"/>
      <c r="F34" s="94" t="n"/>
      <c r="G34" s="94" t="n"/>
      <c r="H34" s="94" t="n"/>
      <c r="I34" s="555" t="n"/>
      <c r="J34" s="555" t="n"/>
      <c r="K34" s="555" t="n"/>
      <c r="L34" s="555" t="n"/>
      <c r="M34" s="555" t="n"/>
      <c r="N34" s="555" t="n"/>
      <c r="O34" s="556" t="n"/>
      <c r="P34" s="556" t="n"/>
      <c r="Q34" s="557" t="n"/>
      <c r="R34" s="556" t="n"/>
      <c r="S34" s="558">
        <f>IF($A34="","",IFERROR($P34*3600/$J34,""))</f>
        <v/>
      </c>
      <c r="T34" s="559">
        <f>IF($A34="","",IFERROR($J34/$I34,""))</f>
        <v/>
      </c>
      <c r="U34" s="559">
        <f>IF($A34="","",IFERROR($K34/$J34,""))</f>
        <v/>
      </c>
      <c r="V34" s="559">
        <f>IF($A34="","",IFERROR($L34/$J34,""))</f>
        <v/>
      </c>
      <c r="W34" s="560">
        <f>IF($A34="","",IFERROR($J34/$Q34,""))</f>
        <v/>
      </c>
      <c r="X34" s="559">
        <f>IF($A34="","",IFERROR(MIN(1,$P34/$O34)*MIN(1,$R34/$S34)*($K34/$J34),""))</f>
        <v/>
      </c>
      <c r="Y34" s="119">
        <f>IF($A34="","",IF(AND($T34&gt;='01_基本設定'!$B$13,$U34&gt;='01_基本設定'!$B$14,$V34&lt;='01_基本設定'!$B$16,$X34&gt;='01_基本設定'!$B$15),"正常","注意"))</f>
        <v/>
      </c>
      <c r="Z34" s="167" t="n"/>
      <c r="AA34" s="94" t="n"/>
      <c r="AB34" s="98" t="n"/>
    </row>
    <row r="35" ht="19" customHeight="1">
      <c r="A35" s="554" t="n"/>
      <c r="B35" s="94" t="n"/>
      <c r="C35" s="94" t="n"/>
      <c r="D35" s="94" t="n"/>
      <c r="E35" s="94" t="n"/>
      <c r="F35" s="94" t="n"/>
      <c r="G35" s="94" t="n"/>
      <c r="H35" s="94" t="n"/>
      <c r="I35" s="555" t="n"/>
      <c r="J35" s="555" t="n"/>
      <c r="K35" s="555" t="n"/>
      <c r="L35" s="555" t="n"/>
      <c r="M35" s="555" t="n"/>
      <c r="N35" s="555" t="n"/>
      <c r="O35" s="556" t="n"/>
      <c r="P35" s="556" t="n"/>
      <c r="Q35" s="557" t="n"/>
      <c r="R35" s="556" t="n"/>
      <c r="S35" s="558">
        <f>IF($A35="","",IFERROR($P35*3600/$J35,""))</f>
        <v/>
      </c>
      <c r="T35" s="559">
        <f>IF($A35="","",IFERROR($J35/$I35,""))</f>
        <v/>
      </c>
      <c r="U35" s="559">
        <f>IF($A35="","",IFERROR($K35/$J35,""))</f>
        <v/>
      </c>
      <c r="V35" s="559">
        <f>IF($A35="","",IFERROR($L35/$J35,""))</f>
        <v/>
      </c>
      <c r="W35" s="560">
        <f>IF($A35="","",IFERROR($J35/$Q35,""))</f>
        <v/>
      </c>
      <c r="X35" s="559">
        <f>IF($A35="","",IFERROR(MIN(1,$P35/$O35)*MIN(1,$R35/$S35)*($K35/$J35),""))</f>
        <v/>
      </c>
      <c r="Y35" s="119">
        <f>IF($A35="","",IF(AND($T35&gt;='01_基本設定'!$B$13,$U35&gt;='01_基本設定'!$B$14,$V35&lt;='01_基本設定'!$B$16,$X35&gt;='01_基本設定'!$B$15),"正常","注意"))</f>
        <v/>
      </c>
      <c r="Z35" s="167" t="n"/>
      <c r="AA35" s="94" t="n"/>
      <c r="AB35" s="98" t="n"/>
    </row>
    <row r="36" ht="19" customHeight="1">
      <c r="A36" s="554" t="n"/>
      <c r="B36" s="94" t="n"/>
      <c r="C36" s="94" t="n"/>
      <c r="D36" s="94" t="n"/>
      <c r="E36" s="94" t="n"/>
      <c r="F36" s="94" t="n"/>
      <c r="G36" s="94" t="n"/>
      <c r="H36" s="94" t="n"/>
      <c r="I36" s="555" t="n"/>
      <c r="J36" s="555" t="n"/>
      <c r="K36" s="555" t="n"/>
      <c r="L36" s="555" t="n"/>
      <c r="M36" s="555" t="n"/>
      <c r="N36" s="555" t="n"/>
      <c r="O36" s="556" t="n"/>
      <c r="P36" s="556" t="n"/>
      <c r="Q36" s="557" t="n"/>
      <c r="R36" s="556" t="n"/>
      <c r="S36" s="558">
        <f>IF($A36="","",IFERROR($P36*3600/$J36,""))</f>
        <v/>
      </c>
      <c r="T36" s="559">
        <f>IF($A36="","",IFERROR($J36/$I36,""))</f>
        <v/>
      </c>
      <c r="U36" s="559">
        <f>IF($A36="","",IFERROR($K36/$J36,""))</f>
        <v/>
      </c>
      <c r="V36" s="559">
        <f>IF($A36="","",IFERROR($L36/$J36,""))</f>
        <v/>
      </c>
      <c r="W36" s="560">
        <f>IF($A36="","",IFERROR($J36/$Q36,""))</f>
        <v/>
      </c>
      <c r="X36" s="559">
        <f>IF($A36="","",IFERROR(MIN(1,$P36/$O36)*MIN(1,$R36/$S36)*($K36/$J36),""))</f>
        <v/>
      </c>
      <c r="Y36" s="119">
        <f>IF($A36="","",IF(AND($T36&gt;='01_基本設定'!$B$13,$U36&gt;='01_基本設定'!$B$14,$V36&lt;='01_基本設定'!$B$16,$X36&gt;='01_基本設定'!$B$15),"正常","注意"))</f>
        <v/>
      </c>
      <c r="Z36" s="167" t="n"/>
      <c r="AA36" s="94" t="n"/>
      <c r="AB36" s="98" t="n"/>
    </row>
    <row r="37" ht="19" customHeight="1">
      <c r="A37" s="554" t="n"/>
      <c r="B37" s="94" t="n"/>
      <c r="C37" s="94" t="n"/>
      <c r="D37" s="94" t="n"/>
      <c r="E37" s="94" t="n"/>
      <c r="F37" s="94" t="n"/>
      <c r="G37" s="94" t="n"/>
      <c r="H37" s="94" t="n"/>
      <c r="I37" s="555" t="n"/>
      <c r="J37" s="555" t="n"/>
      <c r="K37" s="555" t="n"/>
      <c r="L37" s="555" t="n"/>
      <c r="M37" s="555" t="n"/>
      <c r="N37" s="555" t="n"/>
      <c r="O37" s="556" t="n"/>
      <c r="P37" s="556" t="n"/>
      <c r="Q37" s="557" t="n"/>
      <c r="R37" s="556" t="n"/>
      <c r="S37" s="558">
        <f>IF($A37="","",IFERROR($P37*3600/$J37,""))</f>
        <v/>
      </c>
      <c r="T37" s="559">
        <f>IF($A37="","",IFERROR($J37/$I37,""))</f>
        <v/>
      </c>
      <c r="U37" s="559">
        <f>IF($A37="","",IFERROR($K37/$J37,""))</f>
        <v/>
      </c>
      <c r="V37" s="559">
        <f>IF($A37="","",IFERROR($L37/$J37,""))</f>
        <v/>
      </c>
      <c r="W37" s="560">
        <f>IF($A37="","",IFERROR($J37/$Q37,""))</f>
        <v/>
      </c>
      <c r="X37" s="559">
        <f>IF($A37="","",IFERROR(MIN(1,$P37/$O37)*MIN(1,$R37/$S37)*($K37/$J37),""))</f>
        <v/>
      </c>
      <c r="Y37" s="119">
        <f>IF($A37="","",IF(AND($T37&gt;='01_基本設定'!$B$13,$U37&gt;='01_基本設定'!$B$14,$V37&lt;='01_基本設定'!$B$16,$X37&gt;='01_基本設定'!$B$15),"正常","注意"))</f>
        <v/>
      </c>
      <c r="Z37" s="167" t="n"/>
      <c r="AA37" s="94" t="n"/>
      <c r="AB37" s="98" t="n"/>
    </row>
    <row r="38" ht="19" customHeight="1">
      <c r="A38" s="554" t="n"/>
      <c r="B38" s="94" t="n"/>
      <c r="C38" s="94" t="n"/>
      <c r="D38" s="94" t="n"/>
      <c r="E38" s="94" t="n"/>
      <c r="F38" s="94" t="n"/>
      <c r="G38" s="94" t="n"/>
      <c r="H38" s="94" t="n"/>
      <c r="I38" s="555" t="n"/>
      <c r="J38" s="555" t="n"/>
      <c r="K38" s="555" t="n"/>
      <c r="L38" s="555" t="n"/>
      <c r="M38" s="555" t="n"/>
      <c r="N38" s="555" t="n"/>
      <c r="O38" s="556" t="n"/>
      <c r="P38" s="556" t="n"/>
      <c r="Q38" s="557" t="n"/>
      <c r="R38" s="556" t="n"/>
      <c r="S38" s="558">
        <f>IF($A38="","",IFERROR($P38*3600/$J38,""))</f>
        <v/>
      </c>
      <c r="T38" s="559">
        <f>IF($A38="","",IFERROR($J38/$I38,""))</f>
        <v/>
      </c>
      <c r="U38" s="559">
        <f>IF($A38="","",IFERROR($K38/$J38,""))</f>
        <v/>
      </c>
      <c r="V38" s="559">
        <f>IF($A38="","",IFERROR($L38/$J38,""))</f>
        <v/>
      </c>
      <c r="W38" s="560">
        <f>IF($A38="","",IFERROR($J38/$Q38,""))</f>
        <v/>
      </c>
      <c r="X38" s="559">
        <f>IF($A38="","",IFERROR(MIN(1,$P38/$O38)*MIN(1,$R38/$S38)*($K38/$J38),""))</f>
        <v/>
      </c>
      <c r="Y38" s="119">
        <f>IF($A38="","",IF(AND($T38&gt;='01_基本設定'!$B$13,$U38&gt;='01_基本設定'!$B$14,$V38&lt;='01_基本設定'!$B$16,$X38&gt;='01_基本設定'!$B$15),"正常","注意"))</f>
        <v/>
      </c>
      <c r="Z38" s="167" t="n"/>
      <c r="AA38" s="94" t="n"/>
      <c r="AB38" s="98" t="n"/>
    </row>
    <row r="39" ht="19" customHeight="1">
      <c r="A39" s="554" t="n"/>
      <c r="B39" s="94" t="n"/>
      <c r="C39" s="94" t="n"/>
      <c r="D39" s="94" t="n"/>
      <c r="E39" s="94" t="n"/>
      <c r="F39" s="94" t="n"/>
      <c r="G39" s="94" t="n"/>
      <c r="H39" s="94" t="n"/>
      <c r="I39" s="555" t="n"/>
      <c r="J39" s="555" t="n"/>
      <c r="K39" s="555" t="n"/>
      <c r="L39" s="555" t="n"/>
      <c r="M39" s="555" t="n"/>
      <c r="N39" s="555" t="n"/>
      <c r="O39" s="556" t="n"/>
      <c r="P39" s="556" t="n"/>
      <c r="Q39" s="557" t="n"/>
      <c r="R39" s="556" t="n"/>
      <c r="S39" s="558">
        <f>IF($A39="","",IFERROR($P39*3600/$J39,""))</f>
        <v/>
      </c>
      <c r="T39" s="559">
        <f>IF($A39="","",IFERROR($J39/$I39,""))</f>
        <v/>
      </c>
      <c r="U39" s="559">
        <f>IF($A39="","",IFERROR($K39/$J39,""))</f>
        <v/>
      </c>
      <c r="V39" s="559">
        <f>IF($A39="","",IFERROR($L39/$J39,""))</f>
        <v/>
      </c>
      <c r="W39" s="560">
        <f>IF($A39="","",IFERROR($J39/$Q39,""))</f>
        <v/>
      </c>
      <c r="X39" s="559">
        <f>IF($A39="","",IFERROR(MIN(1,$P39/$O39)*MIN(1,$R39/$S39)*($K39/$J39),""))</f>
        <v/>
      </c>
      <c r="Y39" s="119">
        <f>IF($A39="","",IF(AND($T39&gt;='01_基本設定'!$B$13,$U39&gt;='01_基本設定'!$B$14,$V39&lt;='01_基本設定'!$B$16,$X39&gt;='01_基本設定'!$B$15),"正常","注意"))</f>
        <v/>
      </c>
      <c r="Z39" s="167" t="n"/>
      <c r="AA39" s="94" t="n"/>
      <c r="AB39" s="98" t="n"/>
    </row>
    <row r="40" ht="19" customHeight="1">
      <c r="A40" s="554" t="n"/>
      <c r="B40" s="94" t="n"/>
      <c r="C40" s="94" t="n"/>
      <c r="D40" s="94" t="n"/>
      <c r="E40" s="94" t="n"/>
      <c r="F40" s="94" t="n"/>
      <c r="G40" s="94" t="n"/>
      <c r="H40" s="94" t="n"/>
      <c r="I40" s="555" t="n"/>
      <c r="J40" s="555" t="n"/>
      <c r="K40" s="555" t="n"/>
      <c r="L40" s="555" t="n"/>
      <c r="M40" s="555" t="n"/>
      <c r="N40" s="555" t="n"/>
      <c r="O40" s="556" t="n"/>
      <c r="P40" s="556" t="n"/>
      <c r="Q40" s="557" t="n"/>
      <c r="R40" s="556" t="n"/>
      <c r="S40" s="558">
        <f>IF($A40="","",IFERROR($P40*3600/$J40,""))</f>
        <v/>
      </c>
      <c r="T40" s="559">
        <f>IF($A40="","",IFERROR($J40/$I40,""))</f>
        <v/>
      </c>
      <c r="U40" s="559">
        <f>IF($A40="","",IFERROR($K40/$J40,""))</f>
        <v/>
      </c>
      <c r="V40" s="559">
        <f>IF($A40="","",IFERROR($L40/$J40,""))</f>
        <v/>
      </c>
      <c r="W40" s="560">
        <f>IF($A40="","",IFERROR($J40/$Q40,""))</f>
        <v/>
      </c>
      <c r="X40" s="559">
        <f>IF($A40="","",IFERROR(MIN(1,$P40/$O40)*MIN(1,$R40/$S40)*($K40/$J40),""))</f>
        <v/>
      </c>
      <c r="Y40" s="119">
        <f>IF($A40="","",IF(AND($T40&gt;='01_基本設定'!$B$13,$U40&gt;='01_基本設定'!$B$14,$V40&lt;='01_基本設定'!$B$16,$X40&gt;='01_基本設定'!$B$15),"正常","注意"))</f>
        <v/>
      </c>
      <c r="Z40" s="167" t="n"/>
      <c r="AA40" s="94" t="n"/>
      <c r="AB40" s="98" t="n"/>
    </row>
    <row r="41" ht="19" customHeight="1">
      <c r="A41" s="554" t="n"/>
      <c r="B41" s="94" t="n"/>
      <c r="C41" s="94" t="n"/>
      <c r="D41" s="94" t="n"/>
      <c r="E41" s="94" t="n"/>
      <c r="F41" s="94" t="n"/>
      <c r="G41" s="94" t="n"/>
      <c r="H41" s="94" t="n"/>
      <c r="I41" s="555" t="n"/>
      <c r="J41" s="555" t="n"/>
      <c r="K41" s="555" t="n"/>
      <c r="L41" s="555" t="n"/>
      <c r="M41" s="555" t="n"/>
      <c r="N41" s="555" t="n"/>
      <c r="O41" s="556" t="n"/>
      <c r="P41" s="556" t="n"/>
      <c r="Q41" s="557" t="n"/>
      <c r="R41" s="556" t="n"/>
      <c r="S41" s="558">
        <f>IF($A41="","",IFERROR($P41*3600/$J41,""))</f>
        <v/>
      </c>
      <c r="T41" s="559">
        <f>IF($A41="","",IFERROR($J41/$I41,""))</f>
        <v/>
      </c>
      <c r="U41" s="559">
        <f>IF($A41="","",IFERROR($K41/$J41,""))</f>
        <v/>
      </c>
      <c r="V41" s="559">
        <f>IF($A41="","",IFERROR($L41/$J41,""))</f>
        <v/>
      </c>
      <c r="W41" s="560">
        <f>IF($A41="","",IFERROR($J41/$Q41,""))</f>
        <v/>
      </c>
      <c r="X41" s="559">
        <f>IF($A41="","",IFERROR(MIN(1,$P41/$O41)*MIN(1,$R41/$S41)*($K41/$J41),""))</f>
        <v/>
      </c>
      <c r="Y41" s="119">
        <f>IF($A41="","",IF(AND($T41&gt;='01_基本設定'!$B$13,$U41&gt;='01_基本設定'!$B$14,$V41&lt;='01_基本設定'!$B$16,$X41&gt;='01_基本設定'!$B$15),"正常","注意"))</f>
        <v/>
      </c>
      <c r="Z41" s="167" t="n"/>
      <c r="AA41" s="94" t="n"/>
      <c r="AB41" s="98" t="n"/>
    </row>
    <row r="42" ht="19" customHeight="1">
      <c r="A42" s="554" t="n"/>
      <c r="B42" s="94" t="n"/>
      <c r="C42" s="94" t="n"/>
      <c r="D42" s="94" t="n"/>
      <c r="E42" s="94" t="n"/>
      <c r="F42" s="94" t="n"/>
      <c r="G42" s="94" t="n"/>
      <c r="H42" s="94" t="n"/>
      <c r="I42" s="555" t="n"/>
      <c r="J42" s="555" t="n"/>
      <c r="K42" s="555" t="n"/>
      <c r="L42" s="555" t="n"/>
      <c r="M42" s="555" t="n"/>
      <c r="N42" s="555" t="n"/>
      <c r="O42" s="556" t="n"/>
      <c r="P42" s="556" t="n"/>
      <c r="Q42" s="557" t="n"/>
      <c r="R42" s="556" t="n"/>
      <c r="S42" s="558">
        <f>IF($A42="","",IFERROR($P42*3600/$J42,""))</f>
        <v/>
      </c>
      <c r="T42" s="559">
        <f>IF($A42="","",IFERROR($J42/$I42,""))</f>
        <v/>
      </c>
      <c r="U42" s="559">
        <f>IF($A42="","",IFERROR($K42/$J42,""))</f>
        <v/>
      </c>
      <c r="V42" s="559">
        <f>IF($A42="","",IFERROR($L42/$J42,""))</f>
        <v/>
      </c>
      <c r="W42" s="560">
        <f>IF($A42="","",IFERROR($J42/$Q42,""))</f>
        <v/>
      </c>
      <c r="X42" s="559">
        <f>IF($A42="","",IFERROR(MIN(1,$P42/$O42)*MIN(1,$R42/$S42)*($K42/$J42),""))</f>
        <v/>
      </c>
      <c r="Y42" s="119">
        <f>IF($A42="","",IF(AND($T42&gt;='01_基本設定'!$B$13,$U42&gt;='01_基本設定'!$B$14,$V42&lt;='01_基本設定'!$B$16,$X42&gt;='01_基本設定'!$B$15),"正常","注意"))</f>
        <v/>
      </c>
      <c r="Z42" s="167" t="n"/>
      <c r="AA42" s="94" t="n"/>
      <c r="AB42" s="98" t="n"/>
    </row>
    <row r="43" ht="19" customHeight="1">
      <c r="A43" s="554" t="n"/>
      <c r="B43" s="94" t="n"/>
      <c r="C43" s="94" t="n"/>
      <c r="D43" s="94" t="n"/>
      <c r="E43" s="94" t="n"/>
      <c r="F43" s="94" t="n"/>
      <c r="G43" s="94" t="n"/>
      <c r="H43" s="94" t="n"/>
      <c r="I43" s="555" t="n"/>
      <c r="J43" s="555" t="n"/>
      <c r="K43" s="555" t="n"/>
      <c r="L43" s="555" t="n"/>
      <c r="M43" s="555" t="n"/>
      <c r="N43" s="555" t="n"/>
      <c r="O43" s="556" t="n"/>
      <c r="P43" s="556" t="n"/>
      <c r="Q43" s="557" t="n"/>
      <c r="R43" s="556" t="n"/>
      <c r="S43" s="558">
        <f>IF($A43="","",IFERROR($P43*3600/$J43,""))</f>
        <v/>
      </c>
      <c r="T43" s="559">
        <f>IF($A43="","",IFERROR($J43/$I43,""))</f>
        <v/>
      </c>
      <c r="U43" s="559">
        <f>IF($A43="","",IFERROR($K43/$J43,""))</f>
        <v/>
      </c>
      <c r="V43" s="559">
        <f>IF($A43="","",IFERROR($L43/$J43,""))</f>
        <v/>
      </c>
      <c r="W43" s="560">
        <f>IF($A43="","",IFERROR($J43/$Q43,""))</f>
        <v/>
      </c>
      <c r="X43" s="559">
        <f>IF($A43="","",IFERROR(MIN(1,$P43/$O43)*MIN(1,$R43/$S43)*($K43/$J43),""))</f>
        <v/>
      </c>
      <c r="Y43" s="119">
        <f>IF($A43="","",IF(AND($T43&gt;='01_基本設定'!$B$13,$U43&gt;='01_基本設定'!$B$14,$V43&lt;='01_基本設定'!$B$16,$X43&gt;='01_基本設定'!$B$15),"正常","注意"))</f>
        <v/>
      </c>
      <c r="Z43" s="167" t="n"/>
      <c r="AA43" s="94" t="n"/>
      <c r="AB43" s="98" t="n"/>
    </row>
    <row r="44" ht="19" customHeight="1">
      <c r="A44" s="554" t="n"/>
      <c r="B44" s="94" t="n"/>
      <c r="C44" s="94" t="n"/>
      <c r="D44" s="94" t="n"/>
      <c r="E44" s="94" t="n"/>
      <c r="F44" s="94" t="n"/>
      <c r="G44" s="94" t="n"/>
      <c r="H44" s="94" t="n"/>
      <c r="I44" s="555" t="n"/>
      <c r="J44" s="555" t="n"/>
      <c r="K44" s="555" t="n"/>
      <c r="L44" s="555" t="n"/>
      <c r="M44" s="555" t="n"/>
      <c r="N44" s="555" t="n"/>
      <c r="O44" s="556" t="n"/>
      <c r="P44" s="556" t="n"/>
      <c r="Q44" s="557" t="n"/>
      <c r="R44" s="556" t="n"/>
      <c r="S44" s="558">
        <f>IF($A44="","",IFERROR($P44*3600/$J44,""))</f>
        <v/>
      </c>
      <c r="T44" s="559">
        <f>IF($A44="","",IFERROR($J44/$I44,""))</f>
        <v/>
      </c>
      <c r="U44" s="559">
        <f>IF($A44="","",IFERROR($K44/$J44,""))</f>
        <v/>
      </c>
      <c r="V44" s="559">
        <f>IF($A44="","",IFERROR($L44/$J44,""))</f>
        <v/>
      </c>
      <c r="W44" s="560">
        <f>IF($A44="","",IFERROR($J44/$Q44,""))</f>
        <v/>
      </c>
      <c r="X44" s="559">
        <f>IF($A44="","",IFERROR(MIN(1,$P44/$O44)*MIN(1,$R44/$S44)*($K44/$J44),""))</f>
        <v/>
      </c>
      <c r="Y44" s="119">
        <f>IF($A44="","",IF(AND($T44&gt;='01_基本設定'!$B$13,$U44&gt;='01_基本設定'!$B$14,$V44&lt;='01_基本設定'!$B$16,$X44&gt;='01_基本設定'!$B$15),"正常","注意"))</f>
        <v/>
      </c>
      <c r="Z44" s="167" t="n"/>
      <c r="AA44" s="94" t="n"/>
      <c r="AB44" s="98" t="n"/>
    </row>
    <row r="45" ht="19" customHeight="1">
      <c r="A45" s="554" t="n"/>
      <c r="B45" s="94" t="n"/>
      <c r="C45" s="94" t="n"/>
      <c r="D45" s="94" t="n"/>
      <c r="E45" s="94" t="n"/>
      <c r="F45" s="94" t="n"/>
      <c r="G45" s="94" t="n"/>
      <c r="H45" s="94" t="n"/>
      <c r="I45" s="555" t="n"/>
      <c r="J45" s="555" t="n"/>
      <c r="K45" s="555" t="n"/>
      <c r="L45" s="555" t="n"/>
      <c r="M45" s="555" t="n"/>
      <c r="N45" s="555" t="n"/>
      <c r="O45" s="556" t="n"/>
      <c r="P45" s="556" t="n"/>
      <c r="Q45" s="557" t="n"/>
      <c r="R45" s="556" t="n"/>
      <c r="S45" s="558">
        <f>IF($A45="","",IFERROR($P45*3600/$J45,""))</f>
        <v/>
      </c>
      <c r="T45" s="559">
        <f>IF($A45="","",IFERROR($J45/$I45,""))</f>
        <v/>
      </c>
      <c r="U45" s="559">
        <f>IF($A45="","",IFERROR($K45/$J45,""))</f>
        <v/>
      </c>
      <c r="V45" s="559">
        <f>IF($A45="","",IFERROR($L45/$J45,""))</f>
        <v/>
      </c>
      <c r="W45" s="560">
        <f>IF($A45="","",IFERROR($J45/$Q45,""))</f>
        <v/>
      </c>
      <c r="X45" s="559">
        <f>IF($A45="","",IFERROR(MIN(1,$P45/$O45)*MIN(1,$R45/$S45)*($K45/$J45),""))</f>
        <v/>
      </c>
      <c r="Y45" s="119">
        <f>IF($A45="","",IF(AND($T45&gt;='01_基本設定'!$B$13,$U45&gt;='01_基本設定'!$B$14,$V45&lt;='01_基本設定'!$B$16,$X45&gt;='01_基本設定'!$B$15),"正常","注意"))</f>
        <v/>
      </c>
      <c r="Z45" s="167" t="n"/>
      <c r="AA45" s="94" t="n"/>
      <c r="AB45" s="98" t="n"/>
    </row>
    <row r="46" ht="19" customHeight="1">
      <c r="A46" s="554" t="n"/>
      <c r="B46" s="94" t="n"/>
      <c r="C46" s="94" t="n"/>
      <c r="D46" s="94" t="n"/>
      <c r="E46" s="94" t="n"/>
      <c r="F46" s="94" t="n"/>
      <c r="G46" s="94" t="n"/>
      <c r="H46" s="94" t="n"/>
      <c r="I46" s="555" t="n"/>
      <c r="J46" s="555" t="n"/>
      <c r="K46" s="555" t="n"/>
      <c r="L46" s="555" t="n"/>
      <c r="M46" s="555" t="n"/>
      <c r="N46" s="555" t="n"/>
      <c r="O46" s="556" t="n"/>
      <c r="P46" s="556" t="n"/>
      <c r="Q46" s="557" t="n"/>
      <c r="R46" s="556" t="n"/>
      <c r="S46" s="558">
        <f>IF($A46="","",IFERROR($P46*3600/$J46,""))</f>
        <v/>
      </c>
      <c r="T46" s="559">
        <f>IF($A46="","",IFERROR($J46/$I46,""))</f>
        <v/>
      </c>
      <c r="U46" s="559">
        <f>IF($A46="","",IFERROR($K46/$J46,""))</f>
        <v/>
      </c>
      <c r="V46" s="559">
        <f>IF($A46="","",IFERROR($L46/$J46,""))</f>
        <v/>
      </c>
      <c r="W46" s="560">
        <f>IF($A46="","",IFERROR($J46/$Q46,""))</f>
        <v/>
      </c>
      <c r="X46" s="559">
        <f>IF($A46="","",IFERROR(MIN(1,$P46/$O46)*MIN(1,$R46/$S46)*($K46/$J46),""))</f>
        <v/>
      </c>
      <c r="Y46" s="119">
        <f>IF($A46="","",IF(AND($T46&gt;='01_基本設定'!$B$13,$U46&gt;='01_基本設定'!$B$14,$V46&lt;='01_基本設定'!$B$16,$X46&gt;='01_基本設定'!$B$15),"正常","注意"))</f>
        <v/>
      </c>
      <c r="Z46" s="167" t="n"/>
      <c r="AA46" s="94" t="n"/>
      <c r="AB46" s="98" t="n"/>
    </row>
    <row r="47" ht="19" customHeight="1">
      <c r="A47" s="554" t="n"/>
      <c r="B47" s="94" t="n"/>
      <c r="C47" s="94" t="n"/>
      <c r="D47" s="94" t="n"/>
      <c r="E47" s="94" t="n"/>
      <c r="F47" s="94" t="n"/>
      <c r="G47" s="94" t="n"/>
      <c r="H47" s="94" t="n"/>
      <c r="I47" s="555" t="n"/>
      <c r="J47" s="555" t="n"/>
      <c r="K47" s="555" t="n"/>
      <c r="L47" s="555" t="n"/>
      <c r="M47" s="555" t="n"/>
      <c r="N47" s="555" t="n"/>
      <c r="O47" s="556" t="n"/>
      <c r="P47" s="556" t="n"/>
      <c r="Q47" s="557" t="n"/>
      <c r="R47" s="556" t="n"/>
      <c r="S47" s="558">
        <f>IF($A47="","",IFERROR($P47*3600/$J47,""))</f>
        <v/>
      </c>
      <c r="T47" s="559">
        <f>IF($A47="","",IFERROR($J47/$I47,""))</f>
        <v/>
      </c>
      <c r="U47" s="559">
        <f>IF($A47="","",IFERROR($K47/$J47,""))</f>
        <v/>
      </c>
      <c r="V47" s="559">
        <f>IF($A47="","",IFERROR($L47/$J47,""))</f>
        <v/>
      </c>
      <c r="W47" s="560">
        <f>IF($A47="","",IFERROR($J47/$Q47,""))</f>
        <v/>
      </c>
      <c r="X47" s="559">
        <f>IF($A47="","",IFERROR(MIN(1,$P47/$O47)*MIN(1,$R47/$S47)*($K47/$J47),""))</f>
        <v/>
      </c>
      <c r="Y47" s="119">
        <f>IF($A47="","",IF(AND($T47&gt;='01_基本設定'!$B$13,$U47&gt;='01_基本設定'!$B$14,$V47&lt;='01_基本設定'!$B$16,$X47&gt;='01_基本設定'!$B$15),"正常","注意"))</f>
        <v/>
      </c>
      <c r="Z47" s="167" t="n"/>
      <c r="AA47" s="94" t="n"/>
      <c r="AB47" s="98" t="n"/>
    </row>
    <row r="48" ht="19" customHeight="1">
      <c r="A48" s="554" t="n"/>
      <c r="B48" s="94" t="n"/>
      <c r="C48" s="94" t="n"/>
      <c r="D48" s="94" t="n"/>
      <c r="E48" s="94" t="n"/>
      <c r="F48" s="94" t="n"/>
      <c r="G48" s="94" t="n"/>
      <c r="H48" s="94" t="n"/>
      <c r="I48" s="555" t="n"/>
      <c r="J48" s="555" t="n"/>
      <c r="K48" s="555" t="n"/>
      <c r="L48" s="555" t="n"/>
      <c r="M48" s="555" t="n"/>
      <c r="N48" s="555" t="n"/>
      <c r="O48" s="556" t="n"/>
      <c r="P48" s="556" t="n"/>
      <c r="Q48" s="557" t="n"/>
      <c r="R48" s="556" t="n"/>
      <c r="S48" s="558">
        <f>IF($A48="","",IFERROR($P48*3600/$J48,""))</f>
        <v/>
      </c>
      <c r="T48" s="559">
        <f>IF($A48="","",IFERROR($J48/$I48,""))</f>
        <v/>
      </c>
      <c r="U48" s="559">
        <f>IF($A48="","",IFERROR($K48/$J48,""))</f>
        <v/>
      </c>
      <c r="V48" s="559">
        <f>IF($A48="","",IFERROR($L48/$J48,""))</f>
        <v/>
      </c>
      <c r="W48" s="560">
        <f>IF($A48="","",IFERROR($J48/$Q48,""))</f>
        <v/>
      </c>
      <c r="X48" s="559">
        <f>IF($A48="","",IFERROR(MIN(1,$P48/$O48)*MIN(1,$R48/$S48)*($K48/$J48),""))</f>
        <v/>
      </c>
      <c r="Y48" s="119">
        <f>IF($A48="","",IF(AND($T48&gt;='01_基本設定'!$B$13,$U48&gt;='01_基本設定'!$B$14,$V48&lt;='01_基本設定'!$B$16,$X48&gt;='01_基本設定'!$B$15),"正常","注意"))</f>
        <v/>
      </c>
      <c r="Z48" s="167" t="n"/>
      <c r="AA48" s="94" t="n"/>
      <c r="AB48" s="98" t="n"/>
    </row>
    <row r="49" ht="19" customHeight="1">
      <c r="A49" s="554" t="n"/>
      <c r="B49" s="94" t="n"/>
      <c r="C49" s="94" t="n"/>
      <c r="D49" s="94" t="n"/>
      <c r="E49" s="94" t="n"/>
      <c r="F49" s="94" t="n"/>
      <c r="G49" s="94" t="n"/>
      <c r="H49" s="94" t="n"/>
      <c r="I49" s="555" t="n"/>
      <c r="J49" s="555" t="n"/>
      <c r="K49" s="555" t="n"/>
      <c r="L49" s="555" t="n"/>
      <c r="M49" s="555" t="n"/>
      <c r="N49" s="555" t="n"/>
      <c r="O49" s="556" t="n"/>
      <c r="P49" s="556" t="n"/>
      <c r="Q49" s="557" t="n"/>
      <c r="R49" s="556" t="n"/>
      <c r="S49" s="558">
        <f>IF($A49="","",IFERROR($P49*3600/$J49,""))</f>
        <v/>
      </c>
      <c r="T49" s="559">
        <f>IF($A49="","",IFERROR($J49/$I49,""))</f>
        <v/>
      </c>
      <c r="U49" s="559">
        <f>IF($A49="","",IFERROR($K49/$J49,""))</f>
        <v/>
      </c>
      <c r="V49" s="559">
        <f>IF($A49="","",IFERROR($L49/$J49,""))</f>
        <v/>
      </c>
      <c r="W49" s="560">
        <f>IF($A49="","",IFERROR($J49/$Q49,""))</f>
        <v/>
      </c>
      <c r="X49" s="559">
        <f>IF($A49="","",IFERROR(MIN(1,$P49/$O49)*MIN(1,$R49/$S49)*($K49/$J49),""))</f>
        <v/>
      </c>
      <c r="Y49" s="119">
        <f>IF($A49="","",IF(AND($T49&gt;='01_基本設定'!$B$13,$U49&gt;='01_基本設定'!$B$14,$V49&lt;='01_基本設定'!$B$16,$X49&gt;='01_基本設定'!$B$15),"正常","注意"))</f>
        <v/>
      </c>
      <c r="Z49" s="167" t="n"/>
      <c r="AA49" s="94" t="n"/>
      <c r="AB49" s="98" t="n"/>
    </row>
    <row r="50" ht="19" customHeight="1">
      <c r="A50" s="554" t="n"/>
      <c r="B50" s="94" t="n"/>
      <c r="C50" s="94" t="n"/>
      <c r="D50" s="94" t="n"/>
      <c r="E50" s="94" t="n"/>
      <c r="F50" s="94" t="n"/>
      <c r="G50" s="94" t="n"/>
      <c r="H50" s="94" t="n"/>
      <c r="I50" s="555" t="n"/>
      <c r="J50" s="555" t="n"/>
      <c r="K50" s="555" t="n"/>
      <c r="L50" s="555" t="n"/>
      <c r="M50" s="555" t="n"/>
      <c r="N50" s="555" t="n"/>
      <c r="O50" s="556" t="n"/>
      <c r="P50" s="556" t="n"/>
      <c r="Q50" s="557" t="n"/>
      <c r="R50" s="556" t="n"/>
      <c r="S50" s="558">
        <f>IF($A50="","",IFERROR($P50*3600/$J50,""))</f>
        <v/>
      </c>
      <c r="T50" s="559">
        <f>IF($A50="","",IFERROR($J50/$I50,""))</f>
        <v/>
      </c>
      <c r="U50" s="559">
        <f>IF($A50="","",IFERROR($K50/$J50,""))</f>
        <v/>
      </c>
      <c r="V50" s="559">
        <f>IF($A50="","",IFERROR($L50/$J50,""))</f>
        <v/>
      </c>
      <c r="W50" s="560">
        <f>IF($A50="","",IFERROR($J50/$Q50,""))</f>
        <v/>
      </c>
      <c r="X50" s="559">
        <f>IF($A50="","",IFERROR(MIN(1,$P50/$O50)*MIN(1,$R50/$S50)*($K50/$J50),""))</f>
        <v/>
      </c>
      <c r="Y50" s="119">
        <f>IF($A50="","",IF(AND($T50&gt;='01_基本設定'!$B$13,$U50&gt;='01_基本設定'!$B$14,$V50&lt;='01_基本設定'!$B$16,$X50&gt;='01_基本設定'!$B$15),"正常","注意"))</f>
        <v/>
      </c>
      <c r="Z50" s="167" t="n"/>
      <c r="AA50" s="94" t="n"/>
      <c r="AB50" s="98" t="n"/>
    </row>
    <row r="51" ht="19" customHeight="1">
      <c r="A51" s="554" t="n"/>
      <c r="B51" s="94" t="n"/>
      <c r="C51" s="94" t="n"/>
      <c r="D51" s="94" t="n"/>
      <c r="E51" s="94" t="n"/>
      <c r="F51" s="94" t="n"/>
      <c r="G51" s="94" t="n"/>
      <c r="H51" s="94" t="n"/>
      <c r="I51" s="555" t="n"/>
      <c r="J51" s="555" t="n"/>
      <c r="K51" s="555" t="n"/>
      <c r="L51" s="555" t="n"/>
      <c r="M51" s="555" t="n"/>
      <c r="N51" s="555" t="n"/>
      <c r="O51" s="556" t="n"/>
      <c r="P51" s="556" t="n"/>
      <c r="Q51" s="557" t="n"/>
      <c r="R51" s="556" t="n"/>
      <c r="S51" s="558">
        <f>IF($A51="","",IFERROR($P51*3600/$J51,""))</f>
        <v/>
      </c>
      <c r="T51" s="559">
        <f>IF($A51="","",IFERROR($J51/$I51,""))</f>
        <v/>
      </c>
      <c r="U51" s="559">
        <f>IF($A51="","",IFERROR($K51/$J51,""))</f>
        <v/>
      </c>
      <c r="V51" s="559">
        <f>IF($A51="","",IFERROR($L51/$J51,""))</f>
        <v/>
      </c>
      <c r="W51" s="560">
        <f>IF($A51="","",IFERROR($J51/$Q51,""))</f>
        <v/>
      </c>
      <c r="X51" s="559">
        <f>IF($A51="","",IFERROR(MIN(1,$P51/$O51)*MIN(1,$R51/$S51)*($K51/$J51),""))</f>
        <v/>
      </c>
      <c r="Y51" s="119">
        <f>IF($A51="","",IF(AND($T51&gt;='01_基本設定'!$B$13,$U51&gt;='01_基本設定'!$B$14,$V51&lt;='01_基本設定'!$B$16,$X51&gt;='01_基本設定'!$B$15),"正常","注意"))</f>
        <v/>
      </c>
      <c r="Z51" s="167" t="n"/>
      <c r="AA51" s="94" t="n"/>
      <c r="AB51" s="98" t="n"/>
    </row>
    <row r="52" ht="19" customHeight="1">
      <c r="A52" s="554" t="n"/>
      <c r="B52" s="94" t="n"/>
      <c r="C52" s="94" t="n"/>
      <c r="D52" s="94" t="n"/>
      <c r="E52" s="94" t="n"/>
      <c r="F52" s="94" t="n"/>
      <c r="G52" s="94" t="n"/>
      <c r="H52" s="94" t="n"/>
      <c r="I52" s="555" t="n"/>
      <c r="J52" s="555" t="n"/>
      <c r="K52" s="555" t="n"/>
      <c r="L52" s="555" t="n"/>
      <c r="M52" s="555" t="n"/>
      <c r="N52" s="555" t="n"/>
      <c r="O52" s="556" t="n"/>
      <c r="P52" s="556" t="n"/>
      <c r="Q52" s="557" t="n"/>
      <c r="R52" s="556" t="n"/>
      <c r="S52" s="558">
        <f>IF($A52="","",IFERROR($P52*3600/$J52,""))</f>
        <v/>
      </c>
      <c r="T52" s="559">
        <f>IF($A52="","",IFERROR($J52/$I52,""))</f>
        <v/>
      </c>
      <c r="U52" s="559">
        <f>IF($A52="","",IFERROR($K52/$J52,""))</f>
        <v/>
      </c>
      <c r="V52" s="559">
        <f>IF($A52="","",IFERROR($L52/$J52,""))</f>
        <v/>
      </c>
      <c r="W52" s="560">
        <f>IF($A52="","",IFERROR($J52/$Q52,""))</f>
        <v/>
      </c>
      <c r="X52" s="559">
        <f>IF($A52="","",IFERROR(MIN(1,$P52/$O52)*MIN(1,$R52/$S52)*($K52/$J52),""))</f>
        <v/>
      </c>
      <c r="Y52" s="119">
        <f>IF($A52="","",IF(AND($T52&gt;='01_基本設定'!$B$13,$U52&gt;='01_基本設定'!$B$14,$V52&lt;='01_基本設定'!$B$16,$X52&gt;='01_基本設定'!$B$15),"正常","注意"))</f>
        <v/>
      </c>
      <c r="Z52" s="167" t="n"/>
      <c r="AA52" s="94" t="n"/>
      <c r="AB52" s="98" t="n"/>
    </row>
    <row r="53" ht="19" customHeight="1">
      <c r="A53" s="554" t="n"/>
      <c r="B53" s="94" t="n"/>
      <c r="C53" s="94" t="n"/>
      <c r="D53" s="94" t="n"/>
      <c r="E53" s="94" t="n"/>
      <c r="F53" s="94" t="n"/>
      <c r="G53" s="94" t="n"/>
      <c r="H53" s="94" t="n"/>
      <c r="I53" s="555" t="n"/>
      <c r="J53" s="555" t="n"/>
      <c r="K53" s="555" t="n"/>
      <c r="L53" s="555" t="n"/>
      <c r="M53" s="555" t="n"/>
      <c r="N53" s="555" t="n"/>
      <c r="O53" s="556" t="n"/>
      <c r="P53" s="556" t="n"/>
      <c r="Q53" s="557" t="n"/>
      <c r="R53" s="556" t="n"/>
      <c r="S53" s="558">
        <f>IF($A53="","",IFERROR($P53*3600/$J53,""))</f>
        <v/>
      </c>
      <c r="T53" s="559">
        <f>IF($A53="","",IFERROR($J53/$I53,""))</f>
        <v/>
      </c>
      <c r="U53" s="559">
        <f>IF($A53="","",IFERROR($K53/$J53,""))</f>
        <v/>
      </c>
      <c r="V53" s="559">
        <f>IF($A53="","",IFERROR($L53/$J53,""))</f>
        <v/>
      </c>
      <c r="W53" s="560">
        <f>IF($A53="","",IFERROR($J53/$Q53,""))</f>
        <v/>
      </c>
      <c r="X53" s="559">
        <f>IF($A53="","",IFERROR(MIN(1,$P53/$O53)*MIN(1,$R53/$S53)*($K53/$J53),""))</f>
        <v/>
      </c>
      <c r="Y53" s="119">
        <f>IF($A53="","",IF(AND($T53&gt;='01_基本設定'!$B$13,$U53&gt;='01_基本設定'!$B$14,$V53&lt;='01_基本設定'!$B$16,$X53&gt;='01_基本設定'!$B$15),"正常","注意"))</f>
        <v/>
      </c>
      <c r="Z53" s="167" t="n"/>
      <c r="AA53" s="94" t="n"/>
      <c r="AB53" s="98" t="n"/>
    </row>
    <row r="54" ht="19" customHeight="1">
      <c r="A54" s="554" t="n"/>
      <c r="B54" s="94" t="n"/>
      <c r="C54" s="94" t="n"/>
      <c r="D54" s="94" t="n"/>
      <c r="E54" s="94" t="n"/>
      <c r="F54" s="94" t="n"/>
      <c r="G54" s="94" t="n"/>
      <c r="H54" s="94" t="n"/>
      <c r="I54" s="555" t="n"/>
      <c r="J54" s="555" t="n"/>
      <c r="K54" s="555" t="n"/>
      <c r="L54" s="555" t="n"/>
      <c r="M54" s="555" t="n"/>
      <c r="N54" s="555" t="n"/>
      <c r="O54" s="556" t="n"/>
      <c r="P54" s="556" t="n"/>
      <c r="Q54" s="557" t="n"/>
      <c r="R54" s="556" t="n"/>
      <c r="S54" s="558">
        <f>IF($A54="","",IFERROR($P54*3600/$J54,""))</f>
        <v/>
      </c>
      <c r="T54" s="559">
        <f>IF($A54="","",IFERROR($J54/$I54,""))</f>
        <v/>
      </c>
      <c r="U54" s="559">
        <f>IF($A54="","",IFERROR($K54/$J54,""))</f>
        <v/>
      </c>
      <c r="V54" s="559">
        <f>IF($A54="","",IFERROR($L54/$J54,""))</f>
        <v/>
      </c>
      <c r="W54" s="560">
        <f>IF($A54="","",IFERROR($J54/$Q54,""))</f>
        <v/>
      </c>
      <c r="X54" s="559">
        <f>IF($A54="","",IFERROR(MIN(1,$P54/$O54)*MIN(1,$R54/$S54)*($K54/$J54),""))</f>
        <v/>
      </c>
      <c r="Y54" s="119">
        <f>IF($A54="","",IF(AND($T54&gt;='01_基本設定'!$B$13,$U54&gt;='01_基本設定'!$B$14,$V54&lt;='01_基本設定'!$B$16,$X54&gt;='01_基本設定'!$B$15),"正常","注意"))</f>
        <v/>
      </c>
      <c r="Z54" s="167" t="n"/>
      <c r="AA54" s="94" t="n"/>
      <c r="AB54" s="98" t="n"/>
    </row>
    <row r="55" ht="19" customHeight="1">
      <c r="A55" s="554" t="n"/>
      <c r="B55" s="94" t="n"/>
      <c r="C55" s="94" t="n"/>
      <c r="D55" s="94" t="n"/>
      <c r="E55" s="94" t="n"/>
      <c r="F55" s="94" t="n"/>
      <c r="G55" s="94" t="n"/>
      <c r="H55" s="94" t="n"/>
      <c r="I55" s="555" t="n"/>
      <c r="J55" s="555" t="n"/>
      <c r="K55" s="555" t="n"/>
      <c r="L55" s="555" t="n"/>
      <c r="M55" s="555" t="n"/>
      <c r="N55" s="555" t="n"/>
      <c r="O55" s="556" t="n"/>
      <c r="P55" s="556" t="n"/>
      <c r="Q55" s="557" t="n"/>
      <c r="R55" s="556" t="n"/>
      <c r="S55" s="558">
        <f>IF($A55="","",IFERROR($P55*3600/$J55,""))</f>
        <v/>
      </c>
      <c r="T55" s="559">
        <f>IF($A55="","",IFERROR($J55/$I55,""))</f>
        <v/>
      </c>
      <c r="U55" s="559">
        <f>IF($A55="","",IFERROR($K55/$J55,""))</f>
        <v/>
      </c>
      <c r="V55" s="559">
        <f>IF($A55="","",IFERROR($L55/$J55,""))</f>
        <v/>
      </c>
      <c r="W55" s="560">
        <f>IF($A55="","",IFERROR($J55/$Q55,""))</f>
        <v/>
      </c>
      <c r="X55" s="559">
        <f>IF($A55="","",IFERROR(MIN(1,$P55/$O55)*MIN(1,$R55/$S55)*($K55/$J55),""))</f>
        <v/>
      </c>
      <c r="Y55" s="119">
        <f>IF($A55="","",IF(AND($T55&gt;='01_基本設定'!$B$13,$U55&gt;='01_基本設定'!$B$14,$V55&lt;='01_基本設定'!$B$16,$X55&gt;='01_基本設定'!$B$15),"正常","注意"))</f>
        <v/>
      </c>
      <c r="Z55" s="167" t="n"/>
      <c r="AA55" s="94" t="n"/>
      <c r="AB55" s="98" t="n"/>
    </row>
    <row r="56" ht="19" customHeight="1">
      <c r="A56" s="554" t="n"/>
      <c r="B56" s="94" t="n"/>
      <c r="C56" s="94" t="n"/>
      <c r="D56" s="94" t="n"/>
      <c r="E56" s="94" t="n"/>
      <c r="F56" s="94" t="n"/>
      <c r="G56" s="94" t="n"/>
      <c r="H56" s="94" t="n"/>
      <c r="I56" s="555" t="n"/>
      <c r="J56" s="555" t="n"/>
      <c r="K56" s="555" t="n"/>
      <c r="L56" s="555" t="n"/>
      <c r="M56" s="555" t="n"/>
      <c r="N56" s="555" t="n"/>
      <c r="O56" s="556" t="n"/>
      <c r="P56" s="556" t="n"/>
      <c r="Q56" s="557" t="n"/>
      <c r="R56" s="556" t="n"/>
      <c r="S56" s="558">
        <f>IF($A56="","",IFERROR($P56*3600/$J56,""))</f>
        <v/>
      </c>
      <c r="T56" s="559">
        <f>IF($A56="","",IFERROR($J56/$I56,""))</f>
        <v/>
      </c>
      <c r="U56" s="559">
        <f>IF($A56="","",IFERROR($K56/$J56,""))</f>
        <v/>
      </c>
      <c r="V56" s="559">
        <f>IF($A56="","",IFERROR($L56/$J56,""))</f>
        <v/>
      </c>
      <c r="W56" s="560">
        <f>IF($A56="","",IFERROR($J56/$Q56,""))</f>
        <v/>
      </c>
      <c r="X56" s="559">
        <f>IF($A56="","",IFERROR(MIN(1,$P56/$O56)*MIN(1,$R56/$S56)*($K56/$J56),""))</f>
        <v/>
      </c>
      <c r="Y56" s="119">
        <f>IF($A56="","",IF(AND($T56&gt;='01_基本設定'!$B$13,$U56&gt;='01_基本設定'!$B$14,$V56&lt;='01_基本設定'!$B$16,$X56&gt;='01_基本設定'!$B$15),"正常","注意"))</f>
        <v/>
      </c>
      <c r="Z56" s="167" t="n"/>
      <c r="AA56" s="94" t="n"/>
      <c r="AB56" s="98" t="n"/>
    </row>
    <row r="57" ht="19" customHeight="1">
      <c r="A57" s="554" t="n"/>
      <c r="B57" s="94" t="n"/>
      <c r="C57" s="94" t="n"/>
      <c r="D57" s="94" t="n"/>
      <c r="E57" s="94" t="n"/>
      <c r="F57" s="94" t="n"/>
      <c r="G57" s="94" t="n"/>
      <c r="H57" s="94" t="n"/>
      <c r="I57" s="555" t="n"/>
      <c r="J57" s="555" t="n"/>
      <c r="K57" s="555" t="n"/>
      <c r="L57" s="555" t="n"/>
      <c r="M57" s="555" t="n"/>
      <c r="N57" s="555" t="n"/>
      <c r="O57" s="556" t="n"/>
      <c r="P57" s="556" t="n"/>
      <c r="Q57" s="557" t="n"/>
      <c r="R57" s="556" t="n"/>
      <c r="S57" s="558">
        <f>IF($A57="","",IFERROR($P57*3600/$J57,""))</f>
        <v/>
      </c>
      <c r="T57" s="559">
        <f>IF($A57="","",IFERROR($J57/$I57,""))</f>
        <v/>
      </c>
      <c r="U57" s="559">
        <f>IF($A57="","",IFERROR($K57/$J57,""))</f>
        <v/>
      </c>
      <c r="V57" s="559">
        <f>IF($A57="","",IFERROR($L57/$J57,""))</f>
        <v/>
      </c>
      <c r="W57" s="560">
        <f>IF($A57="","",IFERROR($J57/$Q57,""))</f>
        <v/>
      </c>
      <c r="X57" s="559">
        <f>IF($A57="","",IFERROR(MIN(1,$P57/$O57)*MIN(1,$R57/$S57)*($K57/$J57),""))</f>
        <v/>
      </c>
      <c r="Y57" s="119">
        <f>IF($A57="","",IF(AND($T57&gt;='01_基本設定'!$B$13,$U57&gt;='01_基本設定'!$B$14,$V57&lt;='01_基本設定'!$B$16,$X57&gt;='01_基本設定'!$B$15),"正常","注意"))</f>
        <v/>
      </c>
      <c r="Z57" s="167" t="n"/>
      <c r="AA57" s="94" t="n"/>
      <c r="AB57" s="98" t="n"/>
    </row>
    <row r="58" ht="19" customHeight="1">
      <c r="A58" s="554" t="n"/>
      <c r="B58" s="94" t="n"/>
      <c r="C58" s="94" t="n"/>
      <c r="D58" s="94" t="n"/>
      <c r="E58" s="94" t="n"/>
      <c r="F58" s="94" t="n"/>
      <c r="G58" s="94" t="n"/>
      <c r="H58" s="94" t="n"/>
      <c r="I58" s="555" t="n"/>
      <c r="J58" s="555" t="n"/>
      <c r="K58" s="555" t="n"/>
      <c r="L58" s="555" t="n"/>
      <c r="M58" s="555" t="n"/>
      <c r="N58" s="555" t="n"/>
      <c r="O58" s="556" t="n"/>
      <c r="P58" s="556" t="n"/>
      <c r="Q58" s="557" t="n"/>
      <c r="R58" s="556" t="n"/>
      <c r="S58" s="558">
        <f>IF($A58="","",IFERROR($P58*3600/$J58,""))</f>
        <v/>
      </c>
      <c r="T58" s="559">
        <f>IF($A58="","",IFERROR($J58/$I58,""))</f>
        <v/>
      </c>
      <c r="U58" s="559">
        <f>IF($A58="","",IFERROR($K58/$J58,""))</f>
        <v/>
      </c>
      <c r="V58" s="559">
        <f>IF($A58="","",IFERROR($L58/$J58,""))</f>
        <v/>
      </c>
      <c r="W58" s="560">
        <f>IF($A58="","",IFERROR($J58/$Q58,""))</f>
        <v/>
      </c>
      <c r="X58" s="559">
        <f>IF($A58="","",IFERROR(MIN(1,$P58/$O58)*MIN(1,$R58/$S58)*($K58/$J58),""))</f>
        <v/>
      </c>
      <c r="Y58" s="119">
        <f>IF($A58="","",IF(AND($T58&gt;='01_基本設定'!$B$13,$U58&gt;='01_基本設定'!$B$14,$V58&lt;='01_基本設定'!$B$16,$X58&gt;='01_基本設定'!$B$15),"正常","注意"))</f>
        <v/>
      </c>
      <c r="Z58" s="167" t="n"/>
      <c r="AA58" s="94" t="n"/>
      <c r="AB58" s="98" t="n"/>
    </row>
    <row r="59" ht="19" customHeight="1">
      <c r="A59" s="554" t="n"/>
      <c r="B59" s="94" t="n"/>
      <c r="C59" s="94" t="n"/>
      <c r="D59" s="94" t="n"/>
      <c r="E59" s="94" t="n"/>
      <c r="F59" s="94" t="n"/>
      <c r="G59" s="94" t="n"/>
      <c r="H59" s="94" t="n"/>
      <c r="I59" s="555" t="n"/>
      <c r="J59" s="555" t="n"/>
      <c r="K59" s="555" t="n"/>
      <c r="L59" s="555" t="n"/>
      <c r="M59" s="555" t="n"/>
      <c r="N59" s="555" t="n"/>
      <c r="O59" s="556" t="n"/>
      <c r="P59" s="556" t="n"/>
      <c r="Q59" s="557" t="n"/>
      <c r="R59" s="556" t="n"/>
      <c r="S59" s="558">
        <f>IF($A59="","",IFERROR($P59*3600/$J59,""))</f>
        <v/>
      </c>
      <c r="T59" s="559">
        <f>IF($A59="","",IFERROR($J59/$I59,""))</f>
        <v/>
      </c>
      <c r="U59" s="559">
        <f>IF($A59="","",IFERROR($K59/$J59,""))</f>
        <v/>
      </c>
      <c r="V59" s="559">
        <f>IF($A59="","",IFERROR($L59/$J59,""))</f>
        <v/>
      </c>
      <c r="W59" s="560">
        <f>IF($A59="","",IFERROR($J59/$Q59,""))</f>
        <v/>
      </c>
      <c r="X59" s="559">
        <f>IF($A59="","",IFERROR(MIN(1,$P59/$O59)*MIN(1,$R59/$S59)*($K59/$J59),""))</f>
        <v/>
      </c>
      <c r="Y59" s="119">
        <f>IF($A59="","",IF(AND($T59&gt;='01_基本設定'!$B$13,$U59&gt;='01_基本設定'!$B$14,$V59&lt;='01_基本設定'!$B$16,$X59&gt;='01_基本設定'!$B$15),"正常","注意"))</f>
        <v/>
      </c>
      <c r="Z59" s="167" t="n"/>
      <c r="AA59" s="94" t="n"/>
      <c r="AB59" s="98" t="n"/>
    </row>
    <row r="60" ht="19" customHeight="1">
      <c r="A60" s="554" t="n"/>
      <c r="B60" s="94" t="n"/>
      <c r="C60" s="94" t="n"/>
      <c r="D60" s="94" t="n"/>
      <c r="E60" s="94" t="n"/>
      <c r="F60" s="94" t="n"/>
      <c r="G60" s="94" t="n"/>
      <c r="H60" s="94" t="n"/>
      <c r="I60" s="555" t="n"/>
      <c r="J60" s="555" t="n"/>
      <c r="K60" s="555" t="n"/>
      <c r="L60" s="555" t="n"/>
      <c r="M60" s="555" t="n"/>
      <c r="N60" s="555" t="n"/>
      <c r="O60" s="556" t="n"/>
      <c r="P60" s="556" t="n"/>
      <c r="Q60" s="557" t="n"/>
      <c r="R60" s="556" t="n"/>
      <c r="S60" s="558">
        <f>IF($A60="","",IFERROR($P60*3600/$J60,""))</f>
        <v/>
      </c>
      <c r="T60" s="559">
        <f>IF($A60="","",IFERROR($J60/$I60,""))</f>
        <v/>
      </c>
      <c r="U60" s="559">
        <f>IF($A60="","",IFERROR($K60/$J60,""))</f>
        <v/>
      </c>
      <c r="V60" s="559">
        <f>IF($A60="","",IFERROR($L60/$J60,""))</f>
        <v/>
      </c>
      <c r="W60" s="560">
        <f>IF($A60="","",IFERROR($J60/$Q60,""))</f>
        <v/>
      </c>
      <c r="X60" s="559">
        <f>IF($A60="","",IFERROR(MIN(1,$P60/$O60)*MIN(1,$R60/$S60)*($K60/$J60),""))</f>
        <v/>
      </c>
      <c r="Y60" s="119">
        <f>IF($A60="","",IF(AND($T60&gt;='01_基本設定'!$B$13,$U60&gt;='01_基本設定'!$B$14,$V60&lt;='01_基本設定'!$B$16,$X60&gt;='01_基本設定'!$B$15),"正常","注意"))</f>
        <v/>
      </c>
      <c r="Z60" s="167" t="n"/>
      <c r="AA60" s="94" t="n"/>
      <c r="AB60" s="98" t="n"/>
    </row>
    <row r="61" ht="19" customHeight="1">
      <c r="A61" s="554" t="n"/>
      <c r="B61" s="94" t="n"/>
      <c r="C61" s="94" t="n"/>
      <c r="D61" s="94" t="n"/>
      <c r="E61" s="94" t="n"/>
      <c r="F61" s="94" t="n"/>
      <c r="G61" s="94" t="n"/>
      <c r="H61" s="94" t="n"/>
      <c r="I61" s="555" t="n"/>
      <c r="J61" s="555" t="n"/>
      <c r="K61" s="555" t="n"/>
      <c r="L61" s="555" t="n"/>
      <c r="M61" s="555" t="n"/>
      <c r="N61" s="555" t="n"/>
      <c r="O61" s="556" t="n"/>
      <c r="P61" s="556" t="n"/>
      <c r="Q61" s="557" t="n"/>
      <c r="R61" s="556" t="n"/>
      <c r="S61" s="558">
        <f>IF($A61="","",IFERROR($P61*3600/$J61,""))</f>
        <v/>
      </c>
      <c r="T61" s="559">
        <f>IF($A61="","",IFERROR($J61/$I61,""))</f>
        <v/>
      </c>
      <c r="U61" s="559">
        <f>IF($A61="","",IFERROR($K61/$J61,""))</f>
        <v/>
      </c>
      <c r="V61" s="559">
        <f>IF($A61="","",IFERROR($L61/$J61,""))</f>
        <v/>
      </c>
      <c r="W61" s="560">
        <f>IF($A61="","",IFERROR($J61/$Q61,""))</f>
        <v/>
      </c>
      <c r="X61" s="559">
        <f>IF($A61="","",IFERROR(MIN(1,$P61/$O61)*MIN(1,$R61/$S61)*($K61/$J61),""))</f>
        <v/>
      </c>
      <c r="Y61" s="119">
        <f>IF($A61="","",IF(AND($T61&gt;='01_基本設定'!$B$13,$U61&gt;='01_基本設定'!$B$14,$V61&lt;='01_基本設定'!$B$16,$X61&gt;='01_基本設定'!$B$15),"正常","注意"))</f>
        <v/>
      </c>
      <c r="Z61" s="167" t="n"/>
      <c r="AA61" s="94" t="n"/>
      <c r="AB61" s="98" t="n"/>
    </row>
    <row r="62" ht="19" customHeight="1">
      <c r="A62" s="554" t="n"/>
      <c r="B62" s="94" t="n"/>
      <c r="C62" s="94" t="n"/>
      <c r="D62" s="94" t="n"/>
      <c r="E62" s="94" t="n"/>
      <c r="F62" s="94" t="n"/>
      <c r="G62" s="94" t="n"/>
      <c r="H62" s="94" t="n"/>
      <c r="I62" s="555" t="n"/>
      <c r="J62" s="555" t="n"/>
      <c r="K62" s="555" t="n"/>
      <c r="L62" s="555" t="n"/>
      <c r="M62" s="555" t="n"/>
      <c r="N62" s="555" t="n"/>
      <c r="O62" s="556" t="n"/>
      <c r="P62" s="556" t="n"/>
      <c r="Q62" s="557" t="n"/>
      <c r="R62" s="556" t="n"/>
      <c r="S62" s="558">
        <f>IF($A62="","",IFERROR($P62*3600/$J62,""))</f>
        <v/>
      </c>
      <c r="T62" s="559">
        <f>IF($A62="","",IFERROR($J62/$I62,""))</f>
        <v/>
      </c>
      <c r="U62" s="559">
        <f>IF($A62="","",IFERROR($K62/$J62,""))</f>
        <v/>
      </c>
      <c r="V62" s="559">
        <f>IF($A62="","",IFERROR($L62/$J62,""))</f>
        <v/>
      </c>
      <c r="W62" s="560">
        <f>IF($A62="","",IFERROR($J62/$Q62,""))</f>
        <v/>
      </c>
      <c r="X62" s="559">
        <f>IF($A62="","",IFERROR(MIN(1,$P62/$O62)*MIN(1,$R62/$S62)*($K62/$J62),""))</f>
        <v/>
      </c>
      <c r="Y62" s="119">
        <f>IF($A62="","",IF(AND($T62&gt;='01_基本設定'!$B$13,$U62&gt;='01_基本設定'!$B$14,$V62&lt;='01_基本設定'!$B$16,$X62&gt;='01_基本設定'!$B$15),"正常","注意"))</f>
        <v/>
      </c>
      <c r="Z62" s="167" t="n"/>
      <c r="AA62" s="94" t="n"/>
      <c r="AB62" s="98" t="n"/>
    </row>
    <row r="63" ht="19" customHeight="1">
      <c r="A63" s="554" t="n"/>
      <c r="B63" s="94" t="n"/>
      <c r="C63" s="94" t="n"/>
      <c r="D63" s="94" t="n"/>
      <c r="E63" s="94" t="n"/>
      <c r="F63" s="94" t="n"/>
      <c r="G63" s="94" t="n"/>
      <c r="H63" s="94" t="n"/>
      <c r="I63" s="555" t="n"/>
      <c r="J63" s="555" t="n"/>
      <c r="K63" s="555" t="n"/>
      <c r="L63" s="555" t="n"/>
      <c r="M63" s="555" t="n"/>
      <c r="N63" s="555" t="n"/>
      <c r="O63" s="556" t="n"/>
      <c r="P63" s="556" t="n"/>
      <c r="Q63" s="557" t="n"/>
      <c r="R63" s="556" t="n"/>
      <c r="S63" s="558">
        <f>IF($A63="","",IFERROR($P63*3600/$J63,""))</f>
        <v/>
      </c>
      <c r="T63" s="559">
        <f>IF($A63="","",IFERROR($J63/$I63,""))</f>
        <v/>
      </c>
      <c r="U63" s="559">
        <f>IF($A63="","",IFERROR($K63/$J63,""))</f>
        <v/>
      </c>
      <c r="V63" s="559">
        <f>IF($A63="","",IFERROR($L63/$J63,""))</f>
        <v/>
      </c>
      <c r="W63" s="560">
        <f>IF($A63="","",IFERROR($J63/$Q63,""))</f>
        <v/>
      </c>
      <c r="X63" s="559">
        <f>IF($A63="","",IFERROR(MIN(1,$P63/$O63)*MIN(1,$R63/$S63)*($K63/$J63),""))</f>
        <v/>
      </c>
      <c r="Y63" s="119">
        <f>IF($A63="","",IF(AND($T63&gt;='01_基本設定'!$B$13,$U63&gt;='01_基本設定'!$B$14,$V63&lt;='01_基本設定'!$B$16,$X63&gt;='01_基本設定'!$B$15),"正常","注意"))</f>
        <v/>
      </c>
      <c r="Z63" s="167" t="n"/>
      <c r="AA63" s="94" t="n"/>
      <c r="AB63" s="98" t="n"/>
    </row>
    <row r="64" ht="19" customHeight="1">
      <c r="A64" s="554" t="n"/>
      <c r="B64" s="94" t="n"/>
      <c r="C64" s="94" t="n"/>
      <c r="D64" s="94" t="n"/>
      <c r="E64" s="94" t="n"/>
      <c r="F64" s="94" t="n"/>
      <c r="G64" s="94" t="n"/>
      <c r="H64" s="94" t="n"/>
      <c r="I64" s="555" t="n"/>
      <c r="J64" s="555" t="n"/>
      <c r="K64" s="555" t="n"/>
      <c r="L64" s="555" t="n"/>
      <c r="M64" s="555" t="n"/>
      <c r="N64" s="555" t="n"/>
      <c r="O64" s="556" t="n"/>
      <c r="P64" s="556" t="n"/>
      <c r="Q64" s="557" t="n"/>
      <c r="R64" s="556" t="n"/>
      <c r="S64" s="558">
        <f>IF($A64="","",IFERROR($P64*3600/$J64,""))</f>
        <v/>
      </c>
      <c r="T64" s="559">
        <f>IF($A64="","",IFERROR($J64/$I64,""))</f>
        <v/>
      </c>
      <c r="U64" s="559">
        <f>IF($A64="","",IFERROR($K64/$J64,""))</f>
        <v/>
      </c>
      <c r="V64" s="559">
        <f>IF($A64="","",IFERROR($L64/$J64,""))</f>
        <v/>
      </c>
      <c r="W64" s="560">
        <f>IF($A64="","",IFERROR($J64/$Q64,""))</f>
        <v/>
      </c>
      <c r="X64" s="559">
        <f>IF($A64="","",IFERROR(MIN(1,$P64/$O64)*MIN(1,$R64/$S64)*($K64/$J64),""))</f>
        <v/>
      </c>
      <c r="Y64" s="119">
        <f>IF($A64="","",IF(AND($T64&gt;='01_基本設定'!$B$13,$U64&gt;='01_基本設定'!$B$14,$V64&lt;='01_基本設定'!$B$16,$X64&gt;='01_基本設定'!$B$15),"正常","注意"))</f>
        <v/>
      </c>
      <c r="Z64" s="167" t="n"/>
      <c r="AA64" s="94" t="n"/>
      <c r="AB64" s="98" t="n"/>
    </row>
    <row r="65" ht="19" customHeight="1">
      <c r="A65" s="554" t="n"/>
      <c r="B65" s="94" t="n"/>
      <c r="C65" s="94" t="n"/>
      <c r="D65" s="94" t="n"/>
      <c r="E65" s="94" t="n"/>
      <c r="F65" s="94" t="n"/>
      <c r="G65" s="94" t="n"/>
      <c r="H65" s="94" t="n"/>
      <c r="I65" s="555" t="n"/>
      <c r="J65" s="555" t="n"/>
      <c r="K65" s="555" t="n"/>
      <c r="L65" s="555" t="n"/>
      <c r="M65" s="555" t="n"/>
      <c r="N65" s="555" t="n"/>
      <c r="O65" s="556" t="n"/>
      <c r="P65" s="556" t="n"/>
      <c r="Q65" s="557" t="n"/>
      <c r="R65" s="556" t="n"/>
      <c r="S65" s="558">
        <f>IF($A65="","",IFERROR($P65*3600/$J65,""))</f>
        <v/>
      </c>
      <c r="T65" s="559">
        <f>IF($A65="","",IFERROR($J65/$I65,""))</f>
        <v/>
      </c>
      <c r="U65" s="559">
        <f>IF($A65="","",IFERROR($K65/$J65,""))</f>
        <v/>
      </c>
      <c r="V65" s="559">
        <f>IF($A65="","",IFERROR($L65/$J65,""))</f>
        <v/>
      </c>
      <c r="W65" s="560">
        <f>IF($A65="","",IFERROR($J65/$Q65,""))</f>
        <v/>
      </c>
      <c r="X65" s="559">
        <f>IF($A65="","",IFERROR(MIN(1,$P65/$O65)*MIN(1,$R65/$S65)*($K65/$J65),""))</f>
        <v/>
      </c>
      <c r="Y65" s="119">
        <f>IF($A65="","",IF(AND($T65&gt;='01_基本設定'!$B$13,$U65&gt;='01_基本設定'!$B$14,$V65&lt;='01_基本設定'!$B$16,$X65&gt;='01_基本設定'!$B$15),"正常","注意"))</f>
        <v/>
      </c>
      <c r="Z65" s="167" t="n"/>
      <c r="AA65" s="94" t="n"/>
      <c r="AB65" s="98" t="n"/>
    </row>
    <row r="66" ht="19" customHeight="1">
      <c r="A66" s="554" t="n"/>
      <c r="B66" s="94" t="n"/>
      <c r="C66" s="94" t="n"/>
      <c r="D66" s="94" t="n"/>
      <c r="E66" s="94" t="n"/>
      <c r="F66" s="94" t="n"/>
      <c r="G66" s="94" t="n"/>
      <c r="H66" s="94" t="n"/>
      <c r="I66" s="555" t="n"/>
      <c r="J66" s="555" t="n"/>
      <c r="K66" s="555" t="n"/>
      <c r="L66" s="555" t="n"/>
      <c r="M66" s="555" t="n"/>
      <c r="N66" s="555" t="n"/>
      <c r="O66" s="556" t="n"/>
      <c r="P66" s="556" t="n"/>
      <c r="Q66" s="557" t="n"/>
      <c r="R66" s="556" t="n"/>
      <c r="S66" s="558">
        <f>IF($A66="","",IFERROR($P66*3600/$J66,""))</f>
        <v/>
      </c>
      <c r="T66" s="559">
        <f>IF($A66="","",IFERROR($J66/$I66,""))</f>
        <v/>
      </c>
      <c r="U66" s="559">
        <f>IF($A66="","",IFERROR($K66/$J66,""))</f>
        <v/>
      </c>
      <c r="V66" s="559">
        <f>IF($A66="","",IFERROR($L66/$J66,""))</f>
        <v/>
      </c>
      <c r="W66" s="560">
        <f>IF($A66="","",IFERROR($J66/$Q66,""))</f>
        <v/>
      </c>
      <c r="X66" s="559">
        <f>IF($A66="","",IFERROR(MIN(1,$P66/$O66)*MIN(1,$R66/$S66)*($K66/$J66),""))</f>
        <v/>
      </c>
      <c r="Y66" s="119">
        <f>IF($A66="","",IF(AND($T66&gt;='01_基本設定'!$B$13,$U66&gt;='01_基本設定'!$B$14,$V66&lt;='01_基本設定'!$B$16,$X66&gt;='01_基本設定'!$B$15),"正常","注意"))</f>
        <v/>
      </c>
      <c r="Z66" s="167" t="n"/>
      <c r="AA66" s="94" t="n"/>
      <c r="AB66" s="98" t="n"/>
    </row>
    <row r="67" ht="19" customHeight="1">
      <c r="A67" s="554" t="n"/>
      <c r="B67" s="94" t="n"/>
      <c r="C67" s="94" t="n"/>
      <c r="D67" s="94" t="n"/>
      <c r="E67" s="94" t="n"/>
      <c r="F67" s="94" t="n"/>
      <c r="G67" s="94" t="n"/>
      <c r="H67" s="94" t="n"/>
      <c r="I67" s="555" t="n"/>
      <c r="J67" s="555" t="n"/>
      <c r="K67" s="555" t="n"/>
      <c r="L67" s="555" t="n"/>
      <c r="M67" s="555" t="n"/>
      <c r="N67" s="555" t="n"/>
      <c r="O67" s="556" t="n"/>
      <c r="P67" s="556" t="n"/>
      <c r="Q67" s="557" t="n"/>
      <c r="R67" s="556" t="n"/>
      <c r="S67" s="558">
        <f>IF($A67="","",IFERROR($P67*3600/$J67,""))</f>
        <v/>
      </c>
      <c r="T67" s="559">
        <f>IF($A67="","",IFERROR($J67/$I67,""))</f>
        <v/>
      </c>
      <c r="U67" s="559">
        <f>IF($A67="","",IFERROR($K67/$J67,""))</f>
        <v/>
      </c>
      <c r="V67" s="559">
        <f>IF($A67="","",IFERROR($L67/$J67,""))</f>
        <v/>
      </c>
      <c r="W67" s="560">
        <f>IF($A67="","",IFERROR($J67/$Q67,""))</f>
        <v/>
      </c>
      <c r="X67" s="559">
        <f>IF($A67="","",IFERROR(MIN(1,$P67/$O67)*MIN(1,$R67/$S67)*($K67/$J67),""))</f>
        <v/>
      </c>
      <c r="Y67" s="119">
        <f>IF($A67="","",IF(AND($T67&gt;='01_基本設定'!$B$13,$U67&gt;='01_基本設定'!$B$14,$V67&lt;='01_基本設定'!$B$16,$X67&gt;='01_基本設定'!$B$15),"正常","注意"))</f>
        <v/>
      </c>
      <c r="Z67" s="167" t="n"/>
      <c r="AA67" s="94" t="n"/>
      <c r="AB67" s="98" t="n"/>
    </row>
    <row r="68" ht="19" customHeight="1">
      <c r="A68" s="554" t="n"/>
      <c r="B68" s="94" t="n"/>
      <c r="C68" s="94" t="n"/>
      <c r="D68" s="94" t="n"/>
      <c r="E68" s="94" t="n"/>
      <c r="F68" s="94" t="n"/>
      <c r="G68" s="94" t="n"/>
      <c r="H68" s="94" t="n"/>
      <c r="I68" s="555" t="n"/>
      <c r="J68" s="555" t="n"/>
      <c r="K68" s="555" t="n"/>
      <c r="L68" s="555" t="n"/>
      <c r="M68" s="555" t="n"/>
      <c r="N68" s="555" t="n"/>
      <c r="O68" s="556" t="n"/>
      <c r="P68" s="556" t="n"/>
      <c r="Q68" s="557" t="n"/>
      <c r="R68" s="556" t="n"/>
      <c r="S68" s="558">
        <f>IF($A68="","",IFERROR($P68*3600/$J68,""))</f>
        <v/>
      </c>
      <c r="T68" s="559">
        <f>IF($A68="","",IFERROR($J68/$I68,""))</f>
        <v/>
      </c>
      <c r="U68" s="559">
        <f>IF($A68="","",IFERROR($K68/$J68,""))</f>
        <v/>
      </c>
      <c r="V68" s="559">
        <f>IF($A68="","",IFERROR($L68/$J68,""))</f>
        <v/>
      </c>
      <c r="W68" s="560">
        <f>IF($A68="","",IFERROR($J68/$Q68,""))</f>
        <v/>
      </c>
      <c r="X68" s="559">
        <f>IF($A68="","",IFERROR(MIN(1,$P68/$O68)*MIN(1,$R68/$S68)*($K68/$J68),""))</f>
        <v/>
      </c>
      <c r="Y68" s="119">
        <f>IF($A68="","",IF(AND($T68&gt;='01_基本設定'!$B$13,$U68&gt;='01_基本設定'!$B$14,$V68&lt;='01_基本設定'!$B$16,$X68&gt;='01_基本設定'!$B$15),"正常","注意"))</f>
        <v/>
      </c>
      <c r="Z68" s="167" t="n"/>
      <c r="AA68" s="94" t="n"/>
      <c r="AB68" s="98" t="n"/>
    </row>
    <row r="69" ht="19" customHeight="1">
      <c r="A69" s="554" t="n"/>
      <c r="B69" s="94" t="n"/>
      <c r="C69" s="94" t="n"/>
      <c r="D69" s="94" t="n"/>
      <c r="E69" s="94" t="n"/>
      <c r="F69" s="94" t="n"/>
      <c r="G69" s="94" t="n"/>
      <c r="H69" s="94" t="n"/>
      <c r="I69" s="555" t="n"/>
      <c r="J69" s="555" t="n"/>
      <c r="K69" s="555" t="n"/>
      <c r="L69" s="555" t="n"/>
      <c r="M69" s="555" t="n"/>
      <c r="N69" s="555" t="n"/>
      <c r="O69" s="556" t="n"/>
      <c r="P69" s="556" t="n"/>
      <c r="Q69" s="557" t="n"/>
      <c r="R69" s="556" t="n"/>
      <c r="S69" s="558">
        <f>IF($A69="","",IFERROR($P69*3600/$J69,""))</f>
        <v/>
      </c>
      <c r="T69" s="559">
        <f>IF($A69="","",IFERROR($J69/$I69,""))</f>
        <v/>
      </c>
      <c r="U69" s="559">
        <f>IF($A69="","",IFERROR($K69/$J69,""))</f>
        <v/>
      </c>
      <c r="V69" s="559">
        <f>IF($A69="","",IFERROR($L69/$J69,""))</f>
        <v/>
      </c>
      <c r="W69" s="560">
        <f>IF($A69="","",IFERROR($J69/$Q69,""))</f>
        <v/>
      </c>
      <c r="X69" s="559">
        <f>IF($A69="","",IFERROR(MIN(1,$P69/$O69)*MIN(1,$R69/$S69)*($K69/$J69),""))</f>
        <v/>
      </c>
      <c r="Y69" s="119">
        <f>IF($A69="","",IF(AND($T69&gt;='01_基本設定'!$B$13,$U69&gt;='01_基本設定'!$B$14,$V69&lt;='01_基本設定'!$B$16,$X69&gt;='01_基本設定'!$B$15),"正常","注意"))</f>
        <v/>
      </c>
      <c r="Z69" s="167" t="n"/>
      <c r="AA69" s="94" t="n"/>
      <c r="AB69" s="98" t="n"/>
    </row>
    <row r="70" ht="19" customHeight="1">
      <c r="A70" s="554" t="n"/>
      <c r="B70" s="94" t="n"/>
      <c r="C70" s="94" t="n"/>
      <c r="D70" s="94" t="n"/>
      <c r="E70" s="94" t="n"/>
      <c r="F70" s="94" t="n"/>
      <c r="G70" s="94" t="n"/>
      <c r="H70" s="94" t="n"/>
      <c r="I70" s="555" t="n"/>
      <c r="J70" s="555" t="n"/>
      <c r="K70" s="555" t="n"/>
      <c r="L70" s="555" t="n"/>
      <c r="M70" s="555" t="n"/>
      <c r="N70" s="555" t="n"/>
      <c r="O70" s="556" t="n"/>
      <c r="P70" s="556" t="n"/>
      <c r="Q70" s="557" t="n"/>
      <c r="R70" s="556" t="n"/>
      <c r="S70" s="558">
        <f>IF($A70="","",IFERROR($P70*3600/$J70,""))</f>
        <v/>
      </c>
      <c r="T70" s="559">
        <f>IF($A70="","",IFERROR($J70/$I70,""))</f>
        <v/>
      </c>
      <c r="U70" s="559">
        <f>IF($A70="","",IFERROR($K70/$J70,""))</f>
        <v/>
      </c>
      <c r="V70" s="559">
        <f>IF($A70="","",IFERROR($L70/$J70,""))</f>
        <v/>
      </c>
      <c r="W70" s="560">
        <f>IF($A70="","",IFERROR($J70/$Q70,""))</f>
        <v/>
      </c>
      <c r="X70" s="559">
        <f>IF($A70="","",IFERROR(MIN(1,$P70/$O70)*MIN(1,$R70/$S70)*($K70/$J70),""))</f>
        <v/>
      </c>
      <c r="Y70" s="119">
        <f>IF($A70="","",IF(AND($T70&gt;='01_基本設定'!$B$13,$U70&gt;='01_基本設定'!$B$14,$V70&lt;='01_基本設定'!$B$16,$X70&gt;='01_基本設定'!$B$15),"正常","注意"))</f>
        <v/>
      </c>
      <c r="Z70" s="167" t="n"/>
      <c r="AA70" s="94" t="n"/>
      <c r="AB70" s="98" t="n"/>
    </row>
    <row r="71" ht="19" customHeight="1">
      <c r="A71" s="554" t="n"/>
      <c r="B71" s="94" t="n"/>
      <c r="C71" s="94" t="n"/>
      <c r="D71" s="94" t="n"/>
      <c r="E71" s="94" t="n"/>
      <c r="F71" s="94" t="n"/>
      <c r="G71" s="94" t="n"/>
      <c r="H71" s="94" t="n"/>
      <c r="I71" s="555" t="n"/>
      <c r="J71" s="555" t="n"/>
      <c r="K71" s="555" t="n"/>
      <c r="L71" s="555" t="n"/>
      <c r="M71" s="555" t="n"/>
      <c r="N71" s="555" t="n"/>
      <c r="O71" s="556" t="n"/>
      <c r="P71" s="556" t="n"/>
      <c r="Q71" s="557" t="n"/>
      <c r="R71" s="556" t="n"/>
      <c r="S71" s="558">
        <f>IF($A71="","",IFERROR($P71*3600/$J71,""))</f>
        <v/>
      </c>
      <c r="T71" s="559">
        <f>IF($A71="","",IFERROR($J71/$I71,""))</f>
        <v/>
      </c>
      <c r="U71" s="559">
        <f>IF($A71="","",IFERROR($K71/$J71,""))</f>
        <v/>
      </c>
      <c r="V71" s="559">
        <f>IF($A71="","",IFERROR($L71/$J71,""))</f>
        <v/>
      </c>
      <c r="W71" s="560">
        <f>IF($A71="","",IFERROR($J71/$Q71,""))</f>
        <v/>
      </c>
      <c r="X71" s="559">
        <f>IF($A71="","",IFERROR(MIN(1,$P71/$O71)*MIN(1,$R71/$S71)*($K71/$J71),""))</f>
        <v/>
      </c>
      <c r="Y71" s="119">
        <f>IF($A71="","",IF(AND($T71&gt;='01_基本設定'!$B$13,$U71&gt;='01_基本設定'!$B$14,$V71&lt;='01_基本設定'!$B$16,$X71&gt;='01_基本設定'!$B$15),"正常","注意"))</f>
        <v/>
      </c>
      <c r="Z71" s="167" t="n"/>
      <c r="AA71" s="94" t="n"/>
      <c r="AB71" s="98" t="n"/>
    </row>
    <row r="72" ht="19" customHeight="1">
      <c r="A72" s="554" t="n"/>
      <c r="B72" s="94" t="n"/>
      <c r="C72" s="94" t="n"/>
      <c r="D72" s="94" t="n"/>
      <c r="E72" s="94" t="n"/>
      <c r="F72" s="94" t="n"/>
      <c r="G72" s="94" t="n"/>
      <c r="H72" s="94" t="n"/>
      <c r="I72" s="555" t="n"/>
      <c r="J72" s="555" t="n"/>
      <c r="K72" s="555" t="n"/>
      <c r="L72" s="555" t="n"/>
      <c r="M72" s="555" t="n"/>
      <c r="N72" s="555" t="n"/>
      <c r="O72" s="556" t="n"/>
      <c r="P72" s="556" t="n"/>
      <c r="Q72" s="557" t="n"/>
      <c r="R72" s="556" t="n"/>
      <c r="S72" s="558">
        <f>IF($A72="","",IFERROR($P72*3600/$J72,""))</f>
        <v/>
      </c>
      <c r="T72" s="559">
        <f>IF($A72="","",IFERROR($J72/$I72,""))</f>
        <v/>
      </c>
      <c r="U72" s="559">
        <f>IF($A72="","",IFERROR($K72/$J72,""))</f>
        <v/>
      </c>
      <c r="V72" s="559">
        <f>IF($A72="","",IFERROR($L72/$J72,""))</f>
        <v/>
      </c>
      <c r="W72" s="560">
        <f>IF($A72="","",IFERROR($J72/$Q72,""))</f>
        <v/>
      </c>
      <c r="X72" s="559">
        <f>IF($A72="","",IFERROR(MIN(1,$P72/$O72)*MIN(1,$R72/$S72)*($K72/$J72),""))</f>
        <v/>
      </c>
      <c r="Y72" s="119">
        <f>IF($A72="","",IF(AND($T72&gt;='01_基本設定'!$B$13,$U72&gt;='01_基本設定'!$B$14,$V72&lt;='01_基本設定'!$B$16,$X72&gt;='01_基本設定'!$B$15),"正常","注意"))</f>
        <v/>
      </c>
      <c r="Z72" s="167" t="n"/>
      <c r="AA72" s="94" t="n"/>
      <c r="AB72" s="98" t="n"/>
    </row>
    <row r="73" ht="19" customHeight="1">
      <c r="A73" s="554" t="n"/>
      <c r="B73" s="94" t="n"/>
      <c r="C73" s="94" t="n"/>
      <c r="D73" s="94" t="n"/>
      <c r="E73" s="94" t="n"/>
      <c r="F73" s="94" t="n"/>
      <c r="G73" s="94" t="n"/>
      <c r="H73" s="94" t="n"/>
      <c r="I73" s="555" t="n"/>
      <c r="J73" s="555" t="n"/>
      <c r="K73" s="555" t="n"/>
      <c r="L73" s="555" t="n"/>
      <c r="M73" s="555" t="n"/>
      <c r="N73" s="555" t="n"/>
      <c r="O73" s="556" t="n"/>
      <c r="P73" s="556" t="n"/>
      <c r="Q73" s="557" t="n"/>
      <c r="R73" s="556" t="n"/>
      <c r="S73" s="558">
        <f>IF($A73="","",IFERROR($P73*3600/$J73,""))</f>
        <v/>
      </c>
      <c r="T73" s="559">
        <f>IF($A73="","",IFERROR($J73/$I73,""))</f>
        <v/>
      </c>
      <c r="U73" s="559">
        <f>IF($A73="","",IFERROR($K73/$J73,""))</f>
        <v/>
      </c>
      <c r="V73" s="559">
        <f>IF($A73="","",IFERROR($L73/$J73,""))</f>
        <v/>
      </c>
      <c r="W73" s="560">
        <f>IF($A73="","",IFERROR($J73/$Q73,""))</f>
        <v/>
      </c>
      <c r="X73" s="559">
        <f>IF($A73="","",IFERROR(MIN(1,$P73/$O73)*MIN(1,$R73/$S73)*($K73/$J73),""))</f>
        <v/>
      </c>
      <c r="Y73" s="119">
        <f>IF($A73="","",IF(AND($T73&gt;='01_基本設定'!$B$13,$U73&gt;='01_基本設定'!$B$14,$V73&lt;='01_基本設定'!$B$16,$X73&gt;='01_基本設定'!$B$15),"正常","注意"))</f>
        <v/>
      </c>
      <c r="Z73" s="167" t="n"/>
      <c r="AA73" s="94" t="n"/>
      <c r="AB73" s="98" t="n"/>
    </row>
    <row r="74" ht="19" customHeight="1">
      <c r="A74" s="554" t="n"/>
      <c r="B74" s="94" t="n"/>
      <c r="C74" s="94" t="n"/>
      <c r="D74" s="94" t="n"/>
      <c r="E74" s="94" t="n"/>
      <c r="F74" s="94" t="n"/>
      <c r="G74" s="94" t="n"/>
      <c r="H74" s="94" t="n"/>
      <c r="I74" s="555" t="n"/>
      <c r="J74" s="555" t="n"/>
      <c r="K74" s="555" t="n"/>
      <c r="L74" s="555" t="n"/>
      <c r="M74" s="555" t="n"/>
      <c r="N74" s="555" t="n"/>
      <c r="O74" s="556" t="n"/>
      <c r="P74" s="556" t="n"/>
      <c r="Q74" s="557" t="n"/>
      <c r="R74" s="556" t="n"/>
      <c r="S74" s="558">
        <f>IF($A74="","",IFERROR($P74*3600/$J74,""))</f>
        <v/>
      </c>
      <c r="T74" s="559">
        <f>IF($A74="","",IFERROR($J74/$I74,""))</f>
        <v/>
      </c>
      <c r="U74" s="559">
        <f>IF($A74="","",IFERROR($K74/$J74,""))</f>
        <v/>
      </c>
      <c r="V74" s="559">
        <f>IF($A74="","",IFERROR($L74/$J74,""))</f>
        <v/>
      </c>
      <c r="W74" s="560">
        <f>IF($A74="","",IFERROR($J74/$Q74,""))</f>
        <v/>
      </c>
      <c r="X74" s="559">
        <f>IF($A74="","",IFERROR(MIN(1,$P74/$O74)*MIN(1,$R74/$S74)*($K74/$J74),""))</f>
        <v/>
      </c>
      <c r="Y74" s="119">
        <f>IF($A74="","",IF(AND($T74&gt;='01_基本設定'!$B$13,$U74&gt;='01_基本設定'!$B$14,$V74&lt;='01_基本設定'!$B$16,$X74&gt;='01_基本設定'!$B$15),"正常","注意"))</f>
        <v/>
      </c>
      <c r="Z74" s="167" t="n"/>
      <c r="AA74" s="94" t="n"/>
      <c r="AB74" s="98" t="n"/>
    </row>
    <row r="75" ht="19" customHeight="1">
      <c r="A75" s="554" t="n"/>
      <c r="B75" s="94" t="n"/>
      <c r="C75" s="94" t="n"/>
      <c r="D75" s="94" t="n"/>
      <c r="E75" s="94" t="n"/>
      <c r="F75" s="94" t="n"/>
      <c r="G75" s="94" t="n"/>
      <c r="H75" s="94" t="n"/>
      <c r="I75" s="555" t="n"/>
      <c r="J75" s="555" t="n"/>
      <c r="K75" s="555" t="n"/>
      <c r="L75" s="555" t="n"/>
      <c r="M75" s="555" t="n"/>
      <c r="N75" s="555" t="n"/>
      <c r="O75" s="556" t="n"/>
      <c r="P75" s="556" t="n"/>
      <c r="Q75" s="557" t="n"/>
      <c r="R75" s="556" t="n"/>
      <c r="S75" s="558">
        <f>IF($A75="","",IFERROR($P75*3600/$J75,""))</f>
        <v/>
      </c>
      <c r="T75" s="559">
        <f>IF($A75="","",IFERROR($J75/$I75,""))</f>
        <v/>
      </c>
      <c r="U75" s="559">
        <f>IF($A75="","",IFERROR($K75/$J75,""))</f>
        <v/>
      </c>
      <c r="V75" s="559">
        <f>IF($A75="","",IFERROR($L75/$J75,""))</f>
        <v/>
      </c>
      <c r="W75" s="560">
        <f>IF($A75="","",IFERROR($J75/$Q75,""))</f>
        <v/>
      </c>
      <c r="X75" s="559">
        <f>IF($A75="","",IFERROR(MIN(1,$P75/$O75)*MIN(1,$R75/$S75)*($K75/$J75),""))</f>
        <v/>
      </c>
      <c r="Y75" s="119">
        <f>IF($A75="","",IF(AND($T75&gt;='01_基本設定'!$B$13,$U75&gt;='01_基本設定'!$B$14,$V75&lt;='01_基本設定'!$B$16,$X75&gt;='01_基本設定'!$B$15),"正常","注意"))</f>
        <v/>
      </c>
      <c r="Z75" s="167" t="n"/>
      <c r="AA75" s="94" t="n"/>
      <c r="AB75" s="98" t="n"/>
    </row>
    <row r="76" ht="19" customHeight="1">
      <c r="A76" s="554" t="n"/>
      <c r="B76" s="94" t="n"/>
      <c r="C76" s="94" t="n"/>
      <c r="D76" s="94" t="n"/>
      <c r="E76" s="94" t="n"/>
      <c r="F76" s="94" t="n"/>
      <c r="G76" s="94" t="n"/>
      <c r="H76" s="94" t="n"/>
      <c r="I76" s="555" t="n"/>
      <c r="J76" s="555" t="n"/>
      <c r="K76" s="555" t="n"/>
      <c r="L76" s="555" t="n"/>
      <c r="M76" s="555" t="n"/>
      <c r="N76" s="555" t="n"/>
      <c r="O76" s="556" t="n"/>
      <c r="P76" s="556" t="n"/>
      <c r="Q76" s="557" t="n"/>
      <c r="R76" s="556" t="n"/>
      <c r="S76" s="558">
        <f>IF($A76="","",IFERROR($P76*3600/$J76,""))</f>
        <v/>
      </c>
      <c r="T76" s="559">
        <f>IF($A76="","",IFERROR($J76/$I76,""))</f>
        <v/>
      </c>
      <c r="U76" s="559">
        <f>IF($A76="","",IFERROR($K76/$J76,""))</f>
        <v/>
      </c>
      <c r="V76" s="559">
        <f>IF($A76="","",IFERROR($L76/$J76,""))</f>
        <v/>
      </c>
      <c r="W76" s="560">
        <f>IF($A76="","",IFERROR($J76/$Q76,""))</f>
        <v/>
      </c>
      <c r="X76" s="559">
        <f>IF($A76="","",IFERROR(MIN(1,$P76/$O76)*MIN(1,$R76/$S76)*($K76/$J76),""))</f>
        <v/>
      </c>
      <c r="Y76" s="119">
        <f>IF($A76="","",IF(AND($T76&gt;='01_基本設定'!$B$13,$U76&gt;='01_基本設定'!$B$14,$V76&lt;='01_基本設定'!$B$16,$X76&gt;='01_基本設定'!$B$15),"正常","注意"))</f>
        <v/>
      </c>
      <c r="Z76" s="167" t="n"/>
      <c r="AA76" s="94" t="n"/>
      <c r="AB76" s="98" t="n"/>
    </row>
    <row r="77" ht="19" customHeight="1">
      <c r="A77" s="554" t="n"/>
      <c r="B77" s="94" t="n"/>
      <c r="C77" s="94" t="n"/>
      <c r="D77" s="94" t="n"/>
      <c r="E77" s="94" t="n"/>
      <c r="F77" s="94" t="n"/>
      <c r="G77" s="94" t="n"/>
      <c r="H77" s="94" t="n"/>
      <c r="I77" s="555" t="n"/>
      <c r="J77" s="555" t="n"/>
      <c r="K77" s="555" t="n"/>
      <c r="L77" s="555" t="n"/>
      <c r="M77" s="555" t="n"/>
      <c r="N77" s="555" t="n"/>
      <c r="O77" s="556" t="n"/>
      <c r="P77" s="556" t="n"/>
      <c r="Q77" s="557" t="n"/>
      <c r="R77" s="556" t="n"/>
      <c r="S77" s="558">
        <f>IF($A77="","",IFERROR($P77*3600/$J77,""))</f>
        <v/>
      </c>
      <c r="T77" s="559">
        <f>IF($A77="","",IFERROR($J77/$I77,""))</f>
        <v/>
      </c>
      <c r="U77" s="559">
        <f>IF($A77="","",IFERROR($K77/$J77,""))</f>
        <v/>
      </c>
      <c r="V77" s="559">
        <f>IF($A77="","",IFERROR($L77/$J77,""))</f>
        <v/>
      </c>
      <c r="W77" s="560">
        <f>IF($A77="","",IFERROR($J77/$Q77,""))</f>
        <v/>
      </c>
      <c r="X77" s="559">
        <f>IF($A77="","",IFERROR(MIN(1,$P77/$O77)*MIN(1,$R77/$S77)*($K77/$J77),""))</f>
        <v/>
      </c>
      <c r="Y77" s="119">
        <f>IF($A77="","",IF(AND($T77&gt;='01_基本設定'!$B$13,$U77&gt;='01_基本設定'!$B$14,$V77&lt;='01_基本設定'!$B$16,$X77&gt;='01_基本設定'!$B$15),"正常","注意"))</f>
        <v/>
      </c>
      <c r="Z77" s="167" t="n"/>
      <c r="AA77" s="94" t="n"/>
      <c r="AB77" s="98" t="n"/>
    </row>
    <row r="78" ht="19" customHeight="1">
      <c r="A78" s="554" t="n"/>
      <c r="B78" s="94" t="n"/>
      <c r="C78" s="94" t="n"/>
      <c r="D78" s="94" t="n"/>
      <c r="E78" s="94" t="n"/>
      <c r="F78" s="94" t="n"/>
      <c r="G78" s="94" t="n"/>
      <c r="H78" s="94" t="n"/>
      <c r="I78" s="555" t="n"/>
      <c r="J78" s="555" t="n"/>
      <c r="K78" s="555" t="n"/>
      <c r="L78" s="555" t="n"/>
      <c r="M78" s="555" t="n"/>
      <c r="N78" s="555" t="n"/>
      <c r="O78" s="556" t="n"/>
      <c r="P78" s="556" t="n"/>
      <c r="Q78" s="557" t="n"/>
      <c r="R78" s="556" t="n"/>
      <c r="S78" s="558">
        <f>IF($A78="","",IFERROR($P78*3600/$J78,""))</f>
        <v/>
      </c>
      <c r="T78" s="559">
        <f>IF($A78="","",IFERROR($J78/$I78,""))</f>
        <v/>
      </c>
      <c r="U78" s="559">
        <f>IF($A78="","",IFERROR($K78/$J78,""))</f>
        <v/>
      </c>
      <c r="V78" s="559">
        <f>IF($A78="","",IFERROR($L78/$J78,""))</f>
        <v/>
      </c>
      <c r="W78" s="560">
        <f>IF($A78="","",IFERROR($J78/$Q78,""))</f>
        <v/>
      </c>
      <c r="X78" s="559">
        <f>IF($A78="","",IFERROR(MIN(1,$P78/$O78)*MIN(1,$R78/$S78)*($K78/$J78),""))</f>
        <v/>
      </c>
      <c r="Y78" s="119">
        <f>IF($A78="","",IF(AND($T78&gt;='01_基本設定'!$B$13,$U78&gt;='01_基本設定'!$B$14,$V78&lt;='01_基本設定'!$B$16,$X78&gt;='01_基本設定'!$B$15),"正常","注意"))</f>
        <v/>
      </c>
      <c r="Z78" s="167" t="n"/>
      <c r="AA78" s="94" t="n"/>
      <c r="AB78" s="98" t="n"/>
    </row>
    <row r="79" ht="19" customHeight="1">
      <c r="A79" s="554" t="n"/>
      <c r="B79" s="94" t="n"/>
      <c r="C79" s="94" t="n"/>
      <c r="D79" s="94" t="n"/>
      <c r="E79" s="94" t="n"/>
      <c r="F79" s="94" t="n"/>
      <c r="G79" s="94" t="n"/>
      <c r="H79" s="94" t="n"/>
      <c r="I79" s="555" t="n"/>
      <c r="J79" s="555" t="n"/>
      <c r="K79" s="555" t="n"/>
      <c r="L79" s="555" t="n"/>
      <c r="M79" s="555" t="n"/>
      <c r="N79" s="555" t="n"/>
      <c r="O79" s="556" t="n"/>
      <c r="P79" s="556" t="n"/>
      <c r="Q79" s="557" t="n"/>
      <c r="R79" s="556" t="n"/>
      <c r="S79" s="558">
        <f>IF($A79="","",IFERROR($P79*3600/$J79,""))</f>
        <v/>
      </c>
      <c r="T79" s="559">
        <f>IF($A79="","",IFERROR($J79/$I79,""))</f>
        <v/>
      </c>
      <c r="U79" s="559">
        <f>IF($A79="","",IFERROR($K79/$J79,""))</f>
        <v/>
      </c>
      <c r="V79" s="559">
        <f>IF($A79="","",IFERROR($L79/$J79,""))</f>
        <v/>
      </c>
      <c r="W79" s="560">
        <f>IF($A79="","",IFERROR($J79/$Q79,""))</f>
        <v/>
      </c>
      <c r="X79" s="559">
        <f>IF($A79="","",IFERROR(MIN(1,$P79/$O79)*MIN(1,$R79/$S79)*($K79/$J79),""))</f>
        <v/>
      </c>
      <c r="Y79" s="119">
        <f>IF($A79="","",IF(AND($T79&gt;='01_基本設定'!$B$13,$U79&gt;='01_基本設定'!$B$14,$V79&lt;='01_基本設定'!$B$16,$X79&gt;='01_基本設定'!$B$15),"正常","注意"))</f>
        <v/>
      </c>
      <c r="Z79" s="167" t="n"/>
      <c r="AA79" s="94" t="n"/>
      <c r="AB79" s="98" t="n"/>
    </row>
    <row r="80" ht="19" customHeight="1">
      <c r="A80" s="554" t="n"/>
      <c r="B80" s="94" t="n"/>
      <c r="C80" s="94" t="n"/>
      <c r="D80" s="94" t="n"/>
      <c r="E80" s="94" t="n"/>
      <c r="F80" s="94" t="n"/>
      <c r="G80" s="94" t="n"/>
      <c r="H80" s="94" t="n"/>
      <c r="I80" s="555" t="n"/>
      <c r="J80" s="555" t="n"/>
      <c r="K80" s="555" t="n"/>
      <c r="L80" s="555" t="n"/>
      <c r="M80" s="555" t="n"/>
      <c r="N80" s="555" t="n"/>
      <c r="O80" s="556" t="n"/>
      <c r="P80" s="556" t="n"/>
      <c r="Q80" s="557" t="n"/>
      <c r="R80" s="556" t="n"/>
      <c r="S80" s="558">
        <f>IF($A80="","",IFERROR($P80*3600/$J80,""))</f>
        <v/>
      </c>
      <c r="T80" s="559">
        <f>IF($A80="","",IFERROR($J80/$I80,""))</f>
        <v/>
      </c>
      <c r="U80" s="559">
        <f>IF($A80="","",IFERROR($K80/$J80,""))</f>
        <v/>
      </c>
      <c r="V80" s="559">
        <f>IF($A80="","",IFERROR($L80/$J80,""))</f>
        <v/>
      </c>
      <c r="W80" s="560">
        <f>IF($A80="","",IFERROR($J80/$Q80,""))</f>
        <v/>
      </c>
      <c r="X80" s="559">
        <f>IF($A80="","",IFERROR(MIN(1,$P80/$O80)*MIN(1,$R80/$S80)*($K80/$J80),""))</f>
        <v/>
      </c>
      <c r="Y80" s="119">
        <f>IF($A80="","",IF(AND($T80&gt;='01_基本設定'!$B$13,$U80&gt;='01_基本設定'!$B$14,$V80&lt;='01_基本設定'!$B$16,$X80&gt;='01_基本設定'!$B$15),"正常","注意"))</f>
        <v/>
      </c>
      <c r="Z80" s="167" t="n"/>
      <c r="AA80" s="94" t="n"/>
      <c r="AB80" s="98" t="n"/>
    </row>
    <row r="81" ht="19" customHeight="1">
      <c r="A81" s="554" t="n"/>
      <c r="B81" s="94" t="n"/>
      <c r="C81" s="94" t="n"/>
      <c r="D81" s="94" t="n"/>
      <c r="E81" s="94" t="n"/>
      <c r="F81" s="94" t="n"/>
      <c r="G81" s="94" t="n"/>
      <c r="H81" s="94" t="n"/>
      <c r="I81" s="555" t="n"/>
      <c r="J81" s="555" t="n"/>
      <c r="K81" s="555" t="n"/>
      <c r="L81" s="555" t="n"/>
      <c r="M81" s="555" t="n"/>
      <c r="N81" s="555" t="n"/>
      <c r="O81" s="556" t="n"/>
      <c r="P81" s="556" t="n"/>
      <c r="Q81" s="557" t="n"/>
      <c r="R81" s="556" t="n"/>
      <c r="S81" s="558">
        <f>IF($A81="","",IFERROR($P81*3600/$J81,""))</f>
        <v/>
      </c>
      <c r="T81" s="559">
        <f>IF($A81="","",IFERROR($J81/$I81,""))</f>
        <v/>
      </c>
      <c r="U81" s="559">
        <f>IF($A81="","",IFERROR($K81/$J81,""))</f>
        <v/>
      </c>
      <c r="V81" s="559">
        <f>IF($A81="","",IFERROR($L81/$J81,""))</f>
        <v/>
      </c>
      <c r="W81" s="560">
        <f>IF($A81="","",IFERROR($J81/$Q81,""))</f>
        <v/>
      </c>
      <c r="X81" s="559">
        <f>IF($A81="","",IFERROR(MIN(1,$P81/$O81)*MIN(1,$R81/$S81)*($K81/$J81),""))</f>
        <v/>
      </c>
      <c r="Y81" s="119">
        <f>IF($A81="","",IF(AND($T81&gt;='01_基本設定'!$B$13,$U81&gt;='01_基本設定'!$B$14,$V81&lt;='01_基本設定'!$B$16,$X81&gt;='01_基本設定'!$B$15),"正常","注意"))</f>
        <v/>
      </c>
      <c r="Z81" s="167" t="n"/>
      <c r="AA81" s="94" t="n"/>
      <c r="AB81" s="98" t="n"/>
    </row>
    <row r="82" ht="19" customHeight="1">
      <c r="A82" s="554" t="n"/>
      <c r="B82" s="94" t="n"/>
      <c r="C82" s="94" t="n"/>
      <c r="D82" s="94" t="n"/>
      <c r="E82" s="94" t="n"/>
      <c r="F82" s="94" t="n"/>
      <c r="G82" s="94" t="n"/>
      <c r="H82" s="94" t="n"/>
      <c r="I82" s="555" t="n"/>
      <c r="J82" s="555" t="n"/>
      <c r="K82" s="555" t="n"/>
      <c r="L82" s="555" t="n"/>
      <c r="M82" s="555" t="n"/>
      <c r="N82" s="555" t="n"/>
      <c r="O82" s="556" t="n"/>
      <c r="P82" s="556" t="n"/>
      <c r="Q82" s="557" t="n"/>
      <c r="R82" s="556" t="n"/>
      <c r="S82" s="558">
        <f>IF($A82="","",IFERROR($P82*3600/$J82,""))</f>
        <v/>
      </c>
      <c r="T82" s="559">
        <f>IF($A82="","",IFERROR($J82/$I82,""))</f>
        <v/>
      </c>
      <c r="U82" s="559">
        <f>IF($A82="","",IFERROR($K82/$J82,""))</f>
        <v/>
      </c>
      <c r="V82" s="559">
        <f>IF($A82="","",IFERROR($L82/$J82,""))</f>
        <v/>
      </c>
      <c r="W82" s="560">
        <f>IF($A82="","",IFERROR($J82/$Q82,""))</f>
        <v/>
      </c>
      <c r="X82" s="559">
        <f>IF($A82="","",IFERROR(MIN(1,$P82/$O82)*MIN(1,$R82/$S82)*($K82/$J82),""))</f>
        <v/>
      </c>
      <c r="Y82" s="119">
        <f>IF($A82="","",IF(AND($T82&gt;='01_基本設定'!$B$13,$U82&gt;='01_基本設定'!$B$14,$V82&lt;='01_基本設定'!$B$16,$X82&gt;='01_基本設定'!$B$15),"正常","注意"))</f>
        <v/>
      </c>
      <c r="Z82" s="167" t="n"/>
      <c r="AA82" s="94" t="n"/>
      <c r="AB82" s="98" t="n"/>
    </row>
    <row r="83" ht="19" customHeight="1">
      <c r="A83" s="554" t="n"/>
      <c r="B83" s="94" t="n"/>
      <c r="C83" s="94" t="n"/>
      <c r="D83" s="94" t="n"/>
      <c r="E83" s="94" t="n"/>
      <c r="F83" s="94" t="n"/>
      <c r="G83" s="94" t="n"/>
      <c r="H83" s="94" t="n"/>
      <c r="I83" s="555" t="n"/>
      <c r="J83" s="555" t="n"/>
      <c r="K83" s="555" t="n"/>
      <c r="L83" s="555" t="n"/>
      <c r="M83" s="555" t="n"/>
      <c r="N83" s="555" t="n"/>
      <c r="O83" s="556" t="n"/>
      <c r="P83" s="556" t="n"/>
      <c r="Q83" s="557" t="n"/>
      <c r="R83" s="556" t="n"/>
      <c r="S83" s="558">
        <f>IF($A83="","",IFERROR($P83*3600/$J83,""))</f>
        <v/>
      </c>
      <c r="T83" s="559">
        <f>IF($A83="","",IFERROR($J83/$I83,""))</f>
        <v/>
      </c>
      <c r="U83" s="559">
        <f>IF($A83="","",IFERROR($K83/$J83,""))</f>
        <v/>
      </c>
      <c r="V83" s="559">
        <f>IF($A83="","",IFERROR($L83/$J83,""))</f>
        <v/>
      </c>
      <c r="W83" s="560">
        <f>IF($A83="","",IFERROR($J83/$Q83,""))</f>
        <v/>
      </c>
      <c r="X83" s="559">
        <f>IF($A83="","",IFERROR(MIN(1,$P83/$O83)*MIN(1,$R83/$S83)*($K83/$J83),""))</f>
        <v/>
      </c>
      <c r="Y83" s="119">
        <f>IF($A83="","",IF(AND($T83&gt;='01_基本設定'!$B$13,$U83&gt;='01_基本設定'!$B$14,$V83&lt;='01_基本設定'!$B$16,$X83&gt;='01_基本設定'!$B$15),"正常","注意"))</f>
        <v/>
      </c>
      <c r="Z83" s="167" t="n"/>
      <c r="AA83" s="94" t="n"/>
      <c r="AB83" s="98" t="n"/>
    </row>
    <row r="84" ht="19" customHeight="1">
      <c r="A84" s="554" t="n"/>
      <c r="B84" s="94" t="n"/>
      <c r="C84" s="94" t="n"/>
      <c r="D84" s="94" t="n"/>
      <c r="E84" s="94" t="n"/>
      <c r="F84" s="94" t="n"/>
      <c r="G84" s="94" t="n"/>
      <c r="H84" s="94" t="n"/>
      <c r="I84" s="555" t="n"/>
      <c r="J84" s="555" t="n"/>
      <c r="K84" s="555" t="n"/>
      <c r="L84" s="555" t="n"/>
      <c r="M84" s="555" t="n"/>
      <c r="N84" s="555" t="n"/>
      <c r="O84" s="556" t="n"/>
      <c r="P84" s="556" t="n"/>
      <c r="Q84" s="557" t="n"/>
      <c r="R84" s="556" t="n"/>
      <c r="S84" s="558">
        <f>IF($A84="","",IFERROR($P84*3600/$J84,""))</f>
        <v/>
      </c>
      <c r="T84" s="559">
        <f>IF($A84="","",IFERROR($J84/$I84,""))</f>
        <v/>
      </c>
      <c r="U84" s="559">
        <f>IF($A84="","",IFERROR($K84/$J84,""))</f>
        <v/>
      </c>
      <c r="V84" s="559">
        <f>IF($A84="","",IFERROR($L84/$J84,""))</f>
        <v/>
      </c>
      <c r="W84" s="560">
        <f>IF($A84="","",IFERROR($J84/$Q84,""))</f>
        <v/>
      </c>
      <c r="X84" s="559">
        <f>IF($A84="","",IFERROR(MIN(1,$P84/$O84)*MIN(1,$R84/$S84)*($K84/$J84),""))</f>
        <v/>
      </c>
      <c r="Y84" s="119">
        <f>IF($A84="","",IF(AND($T84&gt;='01_基本設定'!$B$13,$U84&gt;='01_基本設定'!$B$14,$V84&lt;='01_基本設定'!$B$16,$X84&gt;='01_基本設定'!$B$15),"正常","注意"))</f>
        <v/>
      </c>
      <c r="Z84" s="167" t="n"/>
      <c r="AA84" s="94" t="n"/>
      <c r="AB84" s="98" t="n"/>
    </row>
    <row r="85" ht="19" customHeight="1">
      <c r="A85" s="554" t="n"/>
      <c r="B85" s="94" t="n"/>
      <c r="C85" s="94" t="n"/>
      <c r="D85" s="94" t="n"/>
      <c r="E85" s="94" t="n"/>
      <c r="F85" s="94" t="n"/>
      <c r="G85" s="94" t="n"/>
      <c r="H85" s="94" t="n"/>
      <c r="I85" s="555" t="n"/>
      <c r="J85" s="555" t="n"/>
      <c r="K85" s="555" t="n"/>
      <c r="L85" s="555" t="n"/>
      <c r="M85" s="555" t="n"/>
      <c r="N85" s="555" t="n"/>
      <c r="O85" s="556" t="n"/>
      <c r="P85" s="556" t="n"/>
      <c r="Q85" s="557" t="n"/>
      <c r="R85" s="556" t="n"/>
      <c r="S85" s="558">
        <f>IF($A85="","",IFERROR($P85*3600/$J85,""))</f>
        <v/>
      </c>
      <c r="T85" s="559">
        <f>IF($A85="","",IFERROR($J85/$I85,""))</f>
        <v/>
      </c>
      <c r="U85" s="559">
        <f>IF($A85="","",IFERROR($K85/$J85,""))</f>
        <v/>
      </c>
      <c r="V85" s="559">
        <f>IF($A85="","",IFERROR($L85/$J85,""))</f>
        <v/>
      </c>
      <c r="W85" s="560">
        <f>IF($A85="","",IFERROR($J85/$Q85,""))</f>
        <v/>
      </c>
      <c r="X85" s="559">
        <f>IF($A85="","",IFERROR(MIN(1,$P85/$O85)*MIN(1,$R85/$S85)*($K85/$J85),""))</f>
        <v/>
      </c>
      <c r="Y85" s="119">
        <f>IF($A85="","",IF(AND($T85&gt;='01_基本設定'!$B$13,$U85&gt;='01_基本設定'!$B$14,$V85&lt;='01_基本設定'!$B$16,$X85&gt;='01_基本設定'!$B$15),"正常","注意"))</f>
        <v/>
      </c>
      <c r="Z85" s="167" t="n"/>
      <c r="AA85" s="94" t="n"/>
      <c r="AB85" s="98" t="n"/>
    </row>
    <row r="86" ht="19" customHeight="1">
      <c r="A86" s="554" t="n"/>
      <c r="B86" s="94" t="n"/>
      <c r="C86" s="94" t="n"/>
      <c r="D86" s="94" t="n"/>
      <c r="E86" s="94" t="n"/>
      <c r="F86" s="94" t="n"/>
      <c r="G86" s="94" t="n"/>
      <c r="H86" s="94" t="n"/>
      <c r="I86" s="555" t="n"/>
      <c r="J86" s="555" t="n"/>
      <c r="K86" s="555" t="n"/>
      <c r="L86" s="555" t="n"/>
      <c r="M86" s="555" t="n"/>
      <c r="N86" s="555" t="n"/>
      <c r="O86" s="556" t="n"/>
      <c r="P86" s="556" t="n"/>
      <c r="Q86" s="557" t="n"/>
      <c r="R86" s="556" t="n"/>
      <c r="S86" s="558">
        <f>IF($A86="","",IFERROR($P86*3600/$J86,""))</f>
        <v/>
      </c>
      <c r="T86" s="559">
        <f>IF($A86="","",IFERROR($J86/$I86,""))</f>
        <v/>
      </c>
      <c r="U86" s="559">
        <f>IF($A86="","",IFERROR($K86/$J86,""))</f>
        <v/>
      </c>
      <c r="V86" s="559">
        <f>IF($A86="","",IFERROR($L86/$J86,""))</f>
        <v/>
      </c>
      <c r="W86" s="560">
        <f>IF($A86="","",IFERROR($J86/$Q86,""))</f>
        <v/>
      </c>
      <c r="X86" s="559">
        <f>IF($A86="","",IFERROR(MIN(1,$P86/$O86)*MIN(1,$R86/$S86)*($K86/$J86),""))</f>
        <v/>
      </c>
      <c r="Y86" s="119">
        <f>IF($A86="","",IF(AND($T86&gt;='01_基本設定'!$B$13,$U86&gt;='01_基本設定'!$B$14,$V86&lt;='01_基本設定'!$B$16,$X86&gt;='01_基本設定'!$B$15),"正常","注意"))</f>
        <v/>
      </c>
      <c r="Z86" s="167" t="n"/>
      <c r="AA86" s="94" t="n"/>
      <c r="AB86" s="98" t="n"/>
    </row>
    <row r="87" ht="19" customHeight="1">
      <c r="A87" s="554" t="n"/>
      <c r="B87" s="94" t="n"/>
      <c r="C87" s="94" t="n"/>
      <c r="D87" s="94" t="n"/>
      <c r="E87" s="94" t="n"/>
      <c r="F87" s="94" t="n"/>
      <c r="G87" s="94" t="n"/>
      <c r="H87" s="94" t="n"/>
      <c r="I87" s="555" t="n"/>
      <c r="J87" s="555" t="n"/>
      <c r="K87" s="555" t="n"/>
      <c r="L87" s="555" t="n"/>
      <c r="M87" s="555" t="n"/>
      <c r="N87" s="555" t="n"/>
      <c r="O87" s="556" t="n"/>
      <c r="P87" s="556" t="n"/>
      <c r="Q87" s="557" t="n"/>
      <c r="R87" s="556" t="n"/>
      <c r="S87" s="558">
        <f>IF($A87="","",IFERROR($P87*3600/$J87,""))</f>
        <v/>
      </c>
      <c r="T87" s="559">
        <f>IF($A87="","",IFERROR($J87/$I87,""))</f>
        <v/>
      </c>
      <c r="U87" s="559">
        <f>IF($A87="","",IFERROR($K87/$J87,""))</f>
        <v/>
      </c>
      <c r="V87" s="559">
        <f>IF($A87="","",IFERROR($L87/$J87,""))</f>
        <v/>
      </c>
      <c r="W87" s="560">
        <f>IF($A87="","",IFERROR($J87/$Q87,""))</f>
        <v/>
      </c>
      <c r="X87" s="559">
        <f>IF($A87="","",IFERROR(MIN(1,$P87/$O87)*MIN(1,$R87/$S87)*($K87/$J87),""))</f>
        <v/>
      </c>
      <c r="Y87" s="119">
        <f>IF($A87="","",IF(AND($T87&gt;='01_基本設定'!$B$13,$U87&gt;='01_基本設定'!$B$14,$V87&lt;='01_基本設定'!$B$16,$X87&gt;='01_基本設定'!$B$15),"正常","注意"))</f>
        <v/>
      </c>
      <c r="Z87" s="167" t="n"/>
      <c r="AA87" s="94" t="n"/>
      <c r="AB87" s="98" t="n"/>
    </row>
    <row r="88" ht="19" customHeight="1">
      <c r="A88" s="554" t="n"/>
      <c r="B88" s="94" t="n"/>
      <c r="C88" s="94" t="n"/>
      <c r="D88" s="94" t="n"/>
      <c r="E88" s="94" t="n"/>
      <c r="F88" s="94" t="n"/>
      <c r="G88" s="94" t="n"/>
      <c r="H88" s="94" t="n"/>
      <c r="I88" s="555" t="n"/>
      <c r="J88" s="555" t="n"/>
      <c r="K88" s="555" t="n"/>
      <c r="L88" s="555" t="n"/>
      <c r="M88" s="555" t="n"/>
      <c r="N88" s="555" t="n"/>
      <c r="O88" s="556" t="n"/>
      <c r="P88" s="556" t="n"/>
      <c r="Q88" s="557" t="n"/>
      <c r="R88" s="556" t="n"/>
      <c r="S88" s="558">
        <f>IF($A88="","",IFERROR($P88*3600/$J88,""))</f>
        <v/>
      </c>
      <c r="T88" s="559">
        <f>IF($A88="","",IFERROR($J88/$I88,""))</f>
        <v/>
      </c>
      <c r="U88" s="559">
        <f>IF($A88="","",IFERROR($K88/$J88,""))</f>
        <v/>
      </c>
      <c r="V88" s="559">
        <f>IF($A88="","",IFERROR($L88/$J88,""))</f>
        <v/>
      </c>
      <c r="W88" s="560">
        <f>IF($A88="","",IFERROR($J88/$Q88,""))</f>
        <v/>
      </c>
      <c r="X88" s="559">
        <f>IF($A88="","",IFERROR(MIN(1,$P88/$O88)*MIN(1,$R88/$S88)*($K88/$J88),""))</f>
        <v/>
      </c>
      <c r="Y88" s="119">
        <f>IF($A88="","",IF(AND($T88&gt;='01_基本設定'!$B$13,$U88&gt;='01_基本設定'!$B$14,$V88&lt;='01_基本設定'!$B$16,$X88&gt;='01_基本設定'!$B$15),"正常","注意"))</f>
        <v/>
      </c>
      <c r="Z88" s="167" t="n"/>
      <c r="AA88" s="94" t="n"/>
      <c r="AB88" s="98" t="n"/>
    </row>
    <row r="89" ht="19" customHeight="1">
      <c r="A89" s="554" t="n"/>
      <c r="B89" s="94" t="n"/>
      <c r="C89" s="94" t="n"/>
      <c r="D89" s="94" t="n"/>
      <c r="E89" s="94" t="n"/>
      <c r="F89" s="94" t="n"/>
      <c r="G89" s="94" t="n"/>
      <c r="H89" s="94" t="n"/>
      <c r="I89" s="555" t="n"/>
      <c r="J89" s="555" t="n"/>
      <c r="K89" s="555" t="n"/>
      <c r="L89" s="555" t="n"/>
      <c r="M89" s="555" t="n"/>
      <c r="N89" s="555" t="n"/>
      <c r="O89" s="556" t="n"/>
      <c r="P89" s="556" t="n"/>
      <c r="Q89" s="557" t="n"/>
      <c r="R89" s="556" t="n"/>
      <c r="S89" s="558">
        <f>IF($A89="","",IFERROR($P89*3600/$J89,""))</f>
        <v/>
      </c>
      <c r="T89" s="559">
        <f>IF($A89="","",IFERROR($J89/$I89,""))</f>
        <v/>
      </c>
      <c r="U89" s="559">
        <f>IF($A89="","",IFERROR($K89/$J89,""))</f>
        <v/>
      </c>
      <c r="V89" s="559">
        <f>IF($A89="","",IFERROR($L89/$J89,""))</f>
        <v/>
      </c>
      <c r="W89" s="560">
        <f>IF($A89="","",IFERROR($J89/$Q89,""))</f>
        <v/>
      </c>
      <c r="X89" s="559">
        <f>IF($A89="","",IFERROR(MIN(1,$P89/$O89)*MIN(1,$R89/$S89)*($K89/$J89),""))</f>
        <v/>
      </c>
      <c r="Y89" s="119">
        <f>IF($A89="","",IF(AND($T89&gt;='01_基本設定'!$B$13,$U89&gt;='01_基本設定'!$B$14,$V89&lt;='01_基本設定'!$B$16,$X89&gt;='01_基本設定'!$B$15),"正常","注意"))</f>
        <v/>
      </c>
      <c r="Z89" s="167" t="n"/>
      <c r="AA89" s="94" t="n"/>
      <c r="AB89" s="98" t="n"/>
    </row>
    <row r="90" ht="19" customHeight="1">
      <c r="A90" s="554" t="n"/>
      <c r="B90" s="94" t="n"/>
      <c r="C90" s="94" t="n"/>
      <c r="D90" s="94" t="n"/>
      <c r="E90" s="94" t="n"/>
      <c r="F90" s="94" t="n"/>
      <c r="G90" s="94" t="n"/>
      <c r="H90" s="94" t="n"/>
      <c r="I90" s="555" t="n"/>
      <c r="J90" s="555" t="n"/>
      <c r="K90" s="555" t="n"/>
      <c r="L90" s="555" t="n"/>
      <c r="M90" s="555" t="n"/>
      <c r="N90" s="555" t="n"/>
      <c r="O90" s="556" t="n"/>
      <c r="P90" s="556" t="n"/>
      <c r="Q90" s="557" t="n"/>
      <c r="R90" s="556" t="n"/>
      <c r="S90" s="558">
        <f>IF($A90="","",IFERROR($P90*3600/$J90,""))</f>
        <v/>
      </c>
      <c r="T90" s="559">
        <f>IF($A90="","",IFERROR($J90/$I90,""))</f>
        <v/>
      </c>
      <c r="U90" s="559">
        <f>IF($A90="","",IFERROR($K90/$J90,""))</f>
        <v/>
      </c>
      <c r="V90" s="559">
        <f>IF($A90="","",IFERROR($L90/$J90,""))</f>
        <v/>
      </c>
      <c r="W90" s="560">
        <f>IF($A90="","",IFERROR($J90/$Q90,""))</f>
        <v/>
      </c>
      <c r="X90" s="559">
        <f>IF($A90="","",IFERROR(MIN(1,$P90/$O90)*MIN(1,$R90/$S90)*($K90/$J90),""))</f>
        <v/>
      </c>
      <c r="Y90" s="119">
        <f>IF($A90="","",IF(AND($T90&gt;='01_基本設定'!$B$13,$U90&gt;='01_基本設定'!$B$14,$V90&lt;='01_基本設定'!$B$16,$X90&gt;='01_基本設定'!$B$15),"正常","注意"))</f>
        <v/>
      </c>
      <c r="Z90" s="167" t="n"/>
      <c r="AA90" s="94" t="n"/>
      <c r="AB90" s="98" t="n"/>
    </row>
    <row r="91" ht="19" customHeight="1">
      <c r="A91" s="554" t="n"/>
      <c r="B91" s="94" t="n"/>
      <c r="C91" s="94" t="n"/>
      <c r="D91" s="94" t="n"/>
      <c r="E91" s="94" t="n"/>
      <c r="F91" s="94" t="n"/>
      <c r="G91" s="94" t="n"/>
      <c r="H91" s="94" t="n"/>
      <c r="I91" s="555" t="n"/>
      <c r="J91" s="555" t="n"/>
      <c r="K91" s="555" t="n"/>
      <c r="L91" s="555" t="n"/>
      <c r="M91" s="555" t="n"/>
      <c r="N91" s="555" t="n"/>
      <c r="O91" s="556" t="n"/>
      <c r="P91" s="556" t="n"/>
      <c r="Q91" s="557" t="n"/>
      <c r="R91" s="556" t="n"/>
      <c r="S91" s="558">
        <f>IF($A91="","",IFERROR($P91*3600/$J91,""))</f>
        <v/>
      </c>
      <c r="T91" s="559">
        <f>IF($A91="","",IFERROR($J91/$I91,""))</f>
        <v/>
      </c>
      <c r="U91" s="559">
        <f>IF($A91="","",IFERROR($K91/$J91,""))</f>
        <v/>
      </c>
      <c r="V91" s="559">
        <f>IF($A91="","",IFERROR($L91/$J91,""))</f>
        <v/>
      </c>
      <c r="W91" s="560">
        <f>IF($A91="","",IFERROR($J91/$Q91,""))</f>
        <v/>
      </c>
      <c r="X91" s="559">
        <f>IF($A91="","",IFERROR(MIN(1,$P91/$O91)*MIN(1,$R91/$S91)*($K91/$J91),""))</f>
        <v/>
      </c>
      <c r="Y91" s="119">
        <f>IF($A91="","",IF(AND($T91&gt;='01_基本設定'!$B$13,$U91&gt;='01_基本設定'!$B$14,$V91&lt;='01_基本設定'!$B$16,$X91&gt;='01_基本設定'!$B$15),"正常","注意"))</f>
        <v/>
      </c>
      <c r="Z91" s="167" t="n"/>
      <c r="AA91" s="94" t="n"/>
      <c r="AB91" s="98" t="n"/>
    </row>
    <row r="92" ht="19" customHeight="1">
      <c r="A92" s="554" t="n"/>
      <c r="B92" s="94" t="n"/>
      <c r="C92" s="94" t="n"/>
      <c r="D92" s="94" t="n"/>
      <c r="E92" s="94" t="n"/>
      <c r="F92" s="94" t="n"/>
      <c r="G92" s="94" t="n"/>
      <c r="H92" s="94" t="n"/>
      <c r="I92" s="555" t="n"/>
      <c r="J92" s="555" t="n"/>
      <c r="K92" s="555" t="n"/>
      <c r="L92" s="555" t="n"/>
      <c r="M92" s="555" t="n"/>
      <c r="N92" s="555" t="n"/>
      <c r="O92" s="556" t="n"/>
      <c r="P92" s="556" t="n"/>
      <c r="Q92" s="557" t="n"/>
      <c r="R92" s="556" t="n"/>
      <c r="S92" s="558">
        <f>IF($A92="","",IFERROR($P92*3600/$J92,""))</f>
        <v/>
      </c>
      <c r="T92" s="559">
        <f>IF($A92="","",IFERROR($J92/$I92,""))</f>
        <v/>
      </c>
      <c r="U92" s="559">
        <f>IF($A92="","",IFERROR($K92/$J92,""))</f>
        <v/>
      </c>
      <c r="V92" s="559">
        <f>IF($A92="","",IFERROR($L92/$J92,""))</f>
        <v/>
      </c>
      <c r="W92" s="560">
        <f>IF($A92="","",IFERROR($J92/$Q92,""))</f>
        <v/>
      </c>
      <c r="X92" s="559">
        <f>IF($A92="","",IFERROR(MIN(1,$P92/$O92)*MIN(1,$R92/$S92)*($K92/$J92),""))</f>
        <v/>
      </c>
      <c r="Y92" s="119">
        <f>IF($A92="","",IF(AND($T92&gt;='01_基本設定'!$B$13,$U92&gt;='01_基本設定'!$B$14,$V92&lt;='01_基本設定'!$B$16,$X92&gt;='01_基本設定'!$B$15),"正常","注意"))</f>
        <v/>
      </c>
      <c r="Z92" s="167" t="n"/>
      <c r="AA92" s="94" t="n"/>
      <c r="AB92" s="98" t="n"/>
    </row>
    <row r="93" ht="19" customHeight="1">
      <c r="A93" s="554" t="n"/>
      <c r="B93" s="94" t="n"/>
      <c r="C93" s="94" t="n"/>
      <c r="D93" s="94" t="n"/>
      <c r="E93" s="94" t="n"/>
      <c r="F93" s="94" t="n"/>
      <c r="G93" s="94" t="n"/>
      <c r="H93" s="94" t="n"/>
      <c r="I93" s="555" t="n"/>
      <c r="J93" s="555" t="n"/>
      <c r="K93" s="555" t="n"/>
      <c r="L93" s="555" t="n"/>
      <c r="M93" s="555" t="n"/>
      <c r="N93" s="555" t="n"/>
      <c r="O93" s="556" t="n"/>
      <c r="P93" s="556" t="n"/>
      <c r="Q93" s="557" t="n"/>
      <c r="R93" s="556" t="n"/>
      <c r="S93" s="558">
        <f>IF($A93="","",IFERROR($P93*3600/$J93,""))</f>
        <v/>
      </c>
      <c r="T93" s="559">
        <f>IF($A93="","",IFERROR($J93/$I93,""))</f>
        <v/>
      </c>
      <c r="U93" s="559">
        <f>IF($A93="","",IFERROR($K93/$J93,""))</f>
        <v/>
      </c>
      <c r="V93" s="559">
        <f>IF($A93="","",IFERROR($L93/$J93,""))</f>
        <v/>
      </c>
      <c r="W93" s="560">
        <f>IF($A93="","",IFERROR($J93/$Q93,""))</f>
        <v/>
      </c>
      <c r="X93" s="559">
        <f>IF($A93="","",IFERROR(MIN(1,$P93/$O93)*MIN(1,$R93/$S93)*($K93/$J93),""))</f>
        <v/>
      </c>
      <c r="Y93" s="119">
        <f>IF($A93="","",IF(AND($T93&gt;='01_基本設定'!$B$13,$U93&gt;='01_基本設定'!$B$14,$V93&lt;='01_基本設定'!$B$16,$X93&gt;='01_基本設定'!$B$15),"正常","注意"))</f>
        <v/>
      </c>
      <c r="Z93" s="167" t="n"/>
      <c r="AA93" s="94" t="n"/>
      <c r="AB93" s="98" t="n"/>
    </row>
    <row r="94" ht="19" customHeight="1">
      <c r="A94" s="554" t="n"/>
      <c r="B94" s="94" t="n"/>
      <c r="C94" s="94" t="n"/>
      <c r="D94" s="94" t="n"/>
      <c r="E94" s="94" t="n"/>
      <c r="F94" s="94" t="n"/>
      <c r="G94" s="94" t="n"/>
      <c r="H94" s="94" t="n"/>
      <c r="I94" s="555" t="n"/>
      <c r="J94" s="555" t="n"/>
      <c r="K94" s="555" t="n"/>
      <c r="L94" s="555" t="n"/>
      <c r="M94" s="555" t="n"/>
      <c r="N94" s="555" t="n"/>
      <c r="O94" s="556" t="n"/>
      <c r="P94" s="556" t="n"/>
      <c r="Q94" s="557" t="n"/>
      <c r="R94" s="556" t="n"/>
      <c r="S94" s="558">
        <f>IF($A94="","",IFERROR($P94*3600/$J94,""))</f>
        <v/>
      </c>
      <c r="T94" s="559">
        <f>IF($A94="","",IFERROR($J94/$I94,""))</f>
        <v/>
      </c>
      <c r="U94" s="559">
        <f>IF($A94="","",IFERROR($K94/$J94,""))</f>
        <v/>
      </c>
      <c r="V94" s="559">
        <f>IF($A94="","",IFERROR($L94/$J94,""))</f>
        <v/>
      </c>
      <c r="W94" s="560">
        <f>IF($A94="","",IFERROR($J94/$Q94,""))</f>
        <v/>
      </c>
      <c r="X94" s="559">
        <f>IF($A94="","",IFERROR(MIN(1,$P94/$O94)*MIN(1,$R94/$S94)*($K94/$J94),""))</f>
        <v/>
      </c>
      <c r="Y94" s="119">
        <f>IF($A94="","",IF(AND($T94&gt;='01_基本設定'!$B$13,$U94&gt;='01_基本設定'!$B$14,$V94&lt;='01_基本設定'!$B$16,$X94&gt;='01_基本設定'!$B$15),"正常","注意"))</f>
        <v/>
      </c>
      <c r="Z94" s="167" t="n"/>
      <c r="AA94" s="94" t="n"/>
      <c r="AB94" s="98" t="n"/>
    </row>
    <row r="95" ht="19" customHeight="1">
      <c r="A95" s="554" t="n"/>
      <c r="B95" s="94" t="n"/>
      <c r="C95" s="94" t="n"/>
      <c r="D95" s="94" t="n"/>
      <c r="E95" s="94" t="n"/>
      <c r="F95" s="94" t="n"/>
      <c r="G95" s="94" t="n"/>
      <c r="H95" s="94" t="n"/>
      <c r="I95" s="555" t="n"/>
      <c r="J95" s="555" t="n"/>
      <c r="K95" s="555" t="n"/>
      <c r="L95" s="555" t="n"/>
      <c r="M95" s="555" t="n"/>
      <c r="N95" s="555" t="n"/>
      <c r="O95" s="556" t="n"/>
      <c r="P95" s="556" t="n"/>
      <c r="Q95" s="557" t="n"/>
      <c r="R95" s="556" t="n"/>
      <c r="S95" s="558">
        <f>IF($A95="","",IFERROR($P95*3600/$J95,""))</f>
        <v/>
      </c>
      <c r="T95" s="559">
        <f>IF($A95="","",IFERROR($J95/$I95,""))</f>
        <v/>
      </c>
      <c r="U95" s="559">
        <f>IF($A95="","",IFERROR($K95/$J95,""))</f>
        <v/>
      </c>
      <c r="V95" s="559">
        <f>IF($A95="","",IFERROR($L95/$J95,""))</f>
        <v/>
      </c>
      <c r="W95" s="560">
        <f>IF($A95="","",IFERROR($J95/$Q95,""))</f>
        <v/>
      </c>
      <c r="X95" s="559">
        <f>IF($A95="","",IFERROR(MIN(1,$P95/$O95)*MIN(1,$R95/$S95)*($K95/$J95),""))</f>
        <v/>
      </c>
      <c r="Y95" s="119">
        <f>IF($A95="","",IF(AND($T95&gt;='01_基本設定'!$B$13,$U95&gt;='01_基本設定'!$B$14,$V95&lt;='01_基本設定'!$B$16,$X95&gt;='01_基本設定'!$B$15),"正常","注意"))</f>
        <v/>
      </c>
      <c r="Z95" s="167" t="n"/>
      <c r="AA95" s="94" t="n"/>
      <c r="AB95" s="98" t="n"/>
    </row>
    <row r="96" ht="19" customHeight="1">
      <c r="A96" s="554" t="n"/>
      <c r="B96" s="94" t="n"/>
      <c r="C96" s="94" t="n"/>
      <c r="D96" s="94" t="n"/>
      <c r="E96" s="94" t="n"/>
      <c r="F96" s="94" t="n"/>
      <c r="G96" s="94" t="n"/>
      <c r="H96" s="94" t="n"/>
      <c r="I96" s="555" t="n"/>
      <c r="J96" s="555" t="n"/>
      <c r="K96" s="555" t="n"/>
      <c r="L96" s="555" t="n"/>
      <c r="M96" s="555" t="n"/>
      <c r="N96" s="555" t="n"/>
      <c r="O96" s="556" t="n"/>
      <c r="P96" s="556" t="n"/>
      <c r="Q96" s="557" t="n"/>
      <c r="R96" s="556" t="n"/>
      <c r="S96" s="558">
        <f>IF($A96="","",IFERROR($P96*3600/$J96,""))</f>
        <v/>
      </c>
      <c r="T96" s="559">
        <f>IF($A96="","",IFERROR($J96/$I96,""))</f>
        <v/>
      </c>
      <c r="U96" s="559">
        <f>IF($A96="","",IFERROR($K96/$J96,""))</f>
        <v/>
      </c>
      <c r="V96" s="559">
        <f>IF($A96="","",IFERROR($L96/$J96,""))</f>
        <v/>
      </c>
      <c r="W96" s="560">
        <f>IF($A96="","",IFERROR($J96/$Q96,""))</f>
        <v/>
      </c>
      <c r="X96" s="559">
        <f>IF($A96="","",IFERROR(MIN(1,$P96/$O96)*MIN(1,$R96/$S96)*($K96/$J96),""))</f>
        <v/>
      </c>
      <c r="Y96" s="119">
        <f>IF($A96="","",IF(AND($T96&gt;='01_基本設定'!$B$13,$U96&gt;='01_基本設定'!$B$14,$V96&lt;='01_基本設定'!$B$16,$X96&gt;='01_基本設定'!$B$15),"正常","注意"))</f>
        <v/>
      </c>
      <c r="Z96" s="167" t="n"/>
      <c r="AA96" s="94" t="n"/>
      <c r="AB96" s="98" t="n"/>
    </row>
    <row r="97" ht="19" customHeight="1">
      <c r="A97" s="554" t="n"/>
      <c r="B97" s="94" t="n"/>
      <c r="C97" s="94" t="n"/>
      <c r="D97" s="94" t="n"/>
      <c r="E97" s="94" t="n"/>
      <c r="F97" s="94" t="n"/>
      <c r="G97" s="94" t="n"/>
      <c r="H97" s="94" t="n"/>
      <c r="I97" s="555" t="n"/>
      <c r="J97" s="555" t="n"/>
      <c r="K97" s="555" t="n"/>
      <c r="L97" s="555" t="n"/>
      <c r="M97" s="555" t="n"/>
      <c r="N97" s="555" t="n"/>
      <c r="O97" s="556" t="n"/>
      <c r="P97" s="556" t="n"/>
      <c r="Q97" s="557" t="n"/>
      <c r="R97" s="556" t="n"/>
      <c r="S97" s="558">
        <f>IF($A97="","",IFERROR($P97*3600/$J97,""))</f>
        <v/>
      </c>
      <c r="T97" s="559">
        <f>IF($A97="","",IFERROR($J97/$I97,""))</f>
        <v/>
      </c>
      <c r="U97" s="559">
        <f>IF($A97="","",IFERROR($K97/$J97,""))</f>
        <v/>
      </c>
      <c r="V97" s="559">
        <f>IF($A97="","",IFERROR($L97/$J97,""))</f>
        <v/>
      </c>
      <c r="W97" s="560">
        <f>IF($A97="","",IFERROR($J97/$Q97,""))</f>
        <v/>
      </c>
      <c r="X97" s="559">
        <f>IF($A97="","",IFERROR(MIN(1,$P97/$O97)*MIN(1,$R97/$S97)*($K97/$J97),""))</f>
        <v/>
      </c>
      <c r="Y97" s="119">
        <f>IF($A97="","",IF(AND($T97&gt;='01_基本設定'!$B$13,$U97&gt;='01_基本設定'!$B$14,$V97&lt;='01_基本設定'!$B$16,$X97&gt;='01_基本設定'!$B$15),"正常","注意"))</f>
        <v/>
      </c>
      <c r="Z97" s="167" t="n"/>
      <c r="AA97" s="94" t="n"/>
      <c r="AB97" s="98" t="n"/>
    </row>
    <row r="98" ht="19" customHeight="1">
      <c r="A98" s="554" t="n"/>
      <c r="B98" s="94" t="n"/>
      <c r="C98" s="94" t="n"/>
      <c r="D98" s="94" t="n"/>
      <c r="E98" s="94" t="n"/>
      <c r="F98" s="94" t="n"/>
      <c r="G98" s="94" t="n"/>
      <c r="H98" s="94" t="n"/>
      <c r="I98" s="555" t="n"/>
      <c r="J98" s="555" t="n"/>
      <c r="K98" s="555" t="n"/>
      <c r="L98" s="555" t="n"/>
      <c r="M98" s="555" t="n"/>
      <c r="N98" s="555" t="n"/>
      <c r="O98" s="556" t="n"/>
      <c r="P98" s="556" t="n"/>
      <c r="Q98" s="557" t="n"/>
      <c r="R98" s="556" t="n"/>
      <c r="S98" s="558">
        <f>IF($A98="","",IFERROR($P98*3600/$J98,""))</f>
        <v/>
      </c>
      <c r="T98" s="559">
        <f>IF($A98="","",IFERROR($J98/$I98,""))</f>
        <v/>
      </c>
      <c r="U98" s="559">
        <f>IF($A98="","",IFERROR($K98/$J98,""))</f>
        <v/>
      </c>
      <c r="V98" s="559">
        <f>IF($A98="","",IFERROR($L98/$J98,""))</f>
        <v/>
      </c>
      <c r="W98" s="560">
        <f>IF($A98="","",IFERROR($J98/$Q98,""))</f>
        <v/>
      </c>
      <c r="X98" s="559">
        <f>IF($A98="","",IFERROR(MIN(1,$P98/$O98)*MIN(1,$R98/$S98)*($K98/$J98),""))</f>
        <v/>
      </c>
      <c r="Y98" s="119">
        <f>IF($A98="","",IF(AND($T98&gt;='01_基本設定'!$B$13,$U98&gt;='01_基本設定'!$B$14,$V98&lt;='01_基本設定'!$B$16,$X98&gt;='01_基本設定'!$B$15),"正常","注意"))</f>
        <v/>
      </c>
      <c r="Z98" s="167" t="n"/>
      <c r="AA98" s="94" t="n"/>
      <c r="AB98" s="98" t="n"/>
    </row>
    <row r="99" ht="19" customHeight="1">
      <c r="A99" s="554" t="n"/>
      <c r="B99" s="94" t="n"/>
      <c r="C99" s="94" t="n"/>
      <c r="D99" s="94" t="n"/>
      <c r="E99" s="94" t="n"/>
      <c r="F99" s="94" t="n"/>
      <c r="G99" s="94" t="n"/>
      <c r="H99" s="94" t="n"/>
      <c r="I99" s="555" t="n"/>
      <c r="J99" s="555" t="n"/>
      <c r="K99" s="555" t="n"/>
      <c r="L99" s="555" t="n"/>
      <c r="M99" s="555" t="n"/>
      <c r="N99" s="555" t="n"/>
      <c r="O99" s="556" t="n"/>
      <c r="P99" s="556" t="n"/>
      <c r="Q99" s="557" t="n"/>
      <c r="R99" s="556" t="n"/>
      <c r="S99" s="558">
        <f>IF($A99="","",IFERROR($P99*3600/$J99,""))</f>
        <v/>
      </c>
      <c r="T99" s="559">
        <f>IF($A99="","",IFERROR($J99/$I99,""))</f>
        <v/>
      </c>
      <c r="U99" s="559">
        <f>IF($A99="","",IFERROR($K99/$J99,""))</f>
        <v/>
      </c>
      <c r="V99" s="559">
        <f>IF($A99="","",IFERROR($L99/$J99,""))</f>
        <v/>
      </c>
      <c r="W99" s="560">
        <f>IF($A99="","",IFERROR($J99/$Q99,""))</f>
        <v/>
      </c>
      <c r="X99" s="559">
        <f>IF($A99="","",IFERROR(MIN(1,$P99/$O99)*MIN(1,$R99/$S99)*($K99/$J99),""))</f>
        <v/>
      </c>
      <c r="Y99" s="119">
        <f>IF($A99="","",IF(AND($T99&gt;='01_基本設定'!$B$13,$U99&gt;='01_基本設定'!$B$14,$V99&lt;='01_基本設定'!$B$16,$X99&gt;='01_基本設定'!$B$15),"正常","注意"))</f>
        <v/>
      </c>
      <c r="Z99" s="167" t="n"/>
      <c r="AA99" s="94" t="n"/>
      <c r="AB99" s="98" t="n"/>
    </row>
    <row r="100" ht="19" customHeight="1">
      <c r="A100" s="554" t="n"/>
      <c r="B100" s="94" t="n"/>
      <c r="C100" s="94" t="n"/>
      <c r="D100" s="94" t="n"/>
      <c r="E100" s="94" t="n"/>
      <c r="F100" s="94" t="n"/>
      <c r="G100" s="94" t="n"/>
      <c r="H100" s="94" t="n"/>
      <c r="I100" s="555" t="n"/>
      <c r="J100" s="555" t="n"/>
      <c r="K100" s="555" t="n"/>
      <c r="L100" s="555" t="n"/>
      <c r="M100" s="555" t="n"/>
      <c r="N100" s="555" t="n"/>
      <c r="O100" s="556" t="n"/>
      <c r="P100" s="556" t="n"/>
      <c r="Q100" s="557" t="n"/>
      <c r="R100" s="556" t="n"/>
      <c r="S100" s="558">
        <f>IF($A100="","",IFERROR($P100*3600/$J100,""))</f>
        <v/>
      </c>
      <c r="T100" s="559">
        <f>IF($A100="","",IFERROR($J100/$I100,""))</f>
        <v/>
      </c>
      <c r="U100" s="559">
        <f>IF($A100="","",IFERROR($K100/$J100,""))</f>
        <v/>
      </c>
      <c r="V100" s="559">
        <f>IF($A100="","",IFERROR($L100/$J100,""))</f>
        <v/>
      </c>
      <c r="W100" s="560">
        <f>IF($A100="","",IFERROR($J100/$Q100,""))</f>
        <v/>
      </c>
      <c r="X100" s="559">
        <f>IF($A100="","",IFERROR(MIN(1,$P100/$O100)*MIN(1,$R100/$S100)*($K100/$J100),""))</f>
        <v/>
      </c>
      <c r="Y100" s="119">
        <f>IF($A100="","",IF(AND($T100&gt;='01_基本設定'!$B$13,$U100&gt;='01_基本設定'!$B$14,$V100&lt;='01_基本設定'!$B$16,$X100&gt;='01_基本設定'!$B$15),"正常","注意"))</f>
        <v/>
      </c>
      <c r="Z100" s="167" t="n"/>
      <c r="AA100" s="94" t="n"/>
      <c r="AB100" s="98" t="n"/>
    </row>
    <row r="101" ht="19" customHeight="1">
      <c r="A101" s="554" t="n"/>
      <c r="B101" s="94" t="n"/>
      <c r="C101" s="94" t="n"/>
      <c r="D101" s="94" t="n"/>
      <c r="E101" s="94" t="n"/>
      <c r="F101" s="94" t="n"/>
      <c r="G101" s="94" t="n"/>
      <c r="H101" s="94" t="n"/>
      <c r="I101" s="555" t="n"/>
      <c r="J101" s="555" t="n"/>
      <c r="K101" s="555" t="n"/>
      <c r="L101" s="555" t="n"/>
      <c r="M101" s="555" t="n"/>
      <c r="N101" s="555" t="n"/>
      <c r="O101" s="556" t="n"/>
      <c r="P101" s="556" t="n"/>
      <c r="Q101" s="557" t="n"/>
      <c r="R101" s="556" t="n"/>
      <c r="S101" s="558">
        <f>IF($A101="","",IFERROR($P101*3600/$J101,""))</f>
        <v/>
      </c>
      <c r="T101" s="559">
        <f>IF($A101="","",IFERROR($J101/$I101,""))</f>
        <v/>
      </c>
      <c r="U101" s="559">
        <f>IF($A101="","",IFERROR($K101/$J101,""))</f>
        <v/>
      </c>
      <c r="V101" s="559">
        <f>IF($A101="","",IFERROR($L101/$J101,""))</f>
        <v/>
      </c>
      <c r="W101" s="560">
        <f>IF($A101="","",IFERROR($J101/$Q101,""))</f>
        <v/>
      </c>
      <c r="X101" s="559">
        <f>IF($A101="","",IFERROR(MIN(1,$P101/$O101)*MIN(1,$R101/$S101)*($K101/$J101),""))</f>
        <v/>
      </c>
      <c r="Y101" s="119">
        <f>IF($A101="","",IF(AND($T101&gt;='01_基本設定'!$B$13,$U101&gt;='01_基本設定'!$B$14,$V101&lt;='01_基本設定'!$B$16,$X101&gt;='01_基本設定'!$B$15),"正常","注意"))</f>
        <v/>
      </c>
      <c r="Z101" s="167" t="n"/>
      <c r="AA101" s="94" t="n"/>
      <c r="AB101" s="98" t="n"/>
    </row>
    <row r="102" ht="19" customHeight="1">
      <c r="A102" s="554" t="n"/>
      <c r="B102" s="94" t="n"/>
      <c r="C102" s="94" t="n"/>
      <c r="D102" s="94" t="n"/>
      <c r="E102" s="94" t="n"/>
      <c r="F102" s="94" t="n"/>
      <c r="G102" s="94" t="n"/>
      <c r="H102" s="94" t="n"/>
      <c r="I102" s="555" t="n"/>
      <c r="J102" s="555" t="n"/>
      <c r="K102" s="555" t="n"/>
      <c r="L102" s="555" t="n"/>
      <c r="M102" s="555" t="n"/>
      <c r="N102" s="555" t="n"/>
      <c r="O102" s="556" t="n"/>
      <c r="P102" s="556" t="n"/>
      <c r="Q102" s="557" t="n"/>
      <c r="R102" s="556" t="n"/>
      <c r="S102" s="558">
        <f>IF($A102="","",IFERROR($P102*3600/$J102,""))</f>
        <v/>
      </c>
      <c r="T102" s="559">
        <f>IF($A102="","",IFERROR($J102/$I102,""))</f>
        <v/>
      </c>
      <c r="U102" s="559">
        <f>IF($A102="","",IFERROR($K102/$J102,""))</f>
        <v/>
      </c>
      <c r="V102" s="559">
        <f>IF($A102="","",IFERROR($L102/$J102,""))</f>
        <v/>
      </c>
      <c r="W102" s="560">
        <f>IF($A102="","",IFERROR($J102/$Q102,""))</f>
        <v/>
      </c>
      <c r="X102" s="559">
        <f>IF($A102="","",IFERROR(MIN(1,$P102/$O102)*MIN(1,$R102/$S102)*($K102/$J102),""))</f>
        <v/>
      </c>
      <c r="Y102" s="119">
        <f>IF($A102="","",IF(AND($T102&gt;='01_基本設定'!$B$13,$U102&gt;='01_基本設定'!$B$14,$V102&lt;='01_基本設定'!$B$16,$X102&gt;='01_基本設定'!$B$15),"正常","注意"))</f>
        <v/>
      </c>
      <c r="Z102" s="167" t="n"/>
      <c r="AA102" s="94" t="n"/>
      <c r="AB102" s="98" t="n"/>
    </row>
    <row r="103" ht="19" customHeight="1">
      <c r="A103" s="554" t="n"/>
      <c r="B103" s="94" t="n"/>
      <c r="C103" s="94" t="n"/>
      <c r="D103" s="94" t="n"/>
      <c r="E103" s="94" t="n"/>
      <c r="F103" s="94" t="n"/>
      <c r="G103" s="94" t="n"/>
      <c r="H103" s="94" t="n"/>
      <c r="I103" s="555" t="n"/>
      <c r="J103" s="555" t="n"/>
      <c r="K103" s="555" t="n"/>
      <c r="L103" s="555" t="n"/>
      <c r="M103" s="555" t="n"/>
      <c r="N103" s="555" t="n"/>
      <c r="O103" s="556" t="n"/>
      <c r="P103" s="556" t="n"/>
      <c r="Q103" s="557" t="n"/>
      <c r="R103" s="556" t="n"/>
      <c r="S103" s="558">
        <f>IF($A103="","",IFERROR($P103*3600/$J103,""))</f>
        <v/>
      </c>
      <c r="T103" s="559">
        <f>IF($A103="","",IFERROR($J103/$I103,""))</f>
        <v/>
      </c>
      <c r="U103" s="559">
        <f>IF($A103="","",IFERROR($K103/$J103,""))</f>
        <v/>
      </c>
      <c r="V103" s="559">
        <f>IF($A103="","",IFERROR($L103/$J103,""))</f>
        <v/>
      </c>
      <c r="W103" s="560">
        <f>IF($A103="","",IFERROR($J103/$Q103,""))</f>
        <v/>
      </c>
      <c r="X103" s="559">
        <f>IF($A103="","",IFERROR(MIN(1,$P103/$O103)*MIN(1,$R103/$S103)*($K103/$J103),""))</f>
        <v/>
      </c>
      <c r="Y103" s="119">
        <f>IF($A103="","",IF(AND($T103&gt;='01_基本設定'!$B$13,$U103&gt;='01_基本設定'!$B$14,$V103&lt;='01_基本設定'!$B$16,$X103&gt;='01_基本設定'!$B$15),"正常","注意"))</f>
        <v/>
      </c>
      <c r="Z103" s="167" t="n"/>
      <c r="AA103" s="94" t="n"/>
      <c r="AB103" s="98" t="n"/>
    </row>
    <row r="104" ht="19" customHeight="1">
      <c r="A104" s="554" t="n"/>
      <c r="B104" s="94" t="n"/>
      <c r="C104" s="94" t="n"/>
      <c r="D104" s="94" t="n"/>
      <c r="E104" s="94" t="n"/>
      <c r="F104" s="94" t="n"/>
      <c r="G104" s="94" t="n"/>
      <c r="H104" s="94" t="n"/>
      <c r="I104" s="555" t="n"/>
      <c r="J104" s="555" t="n"/>
      <c r="K104" s="555" t="n"/>
      <c r="L104" s="555" t="n"/>
      <c r="M104" s="555" t="n"/>
      <c r="N104" s="555" t="n"/>
      <c r="O104" s="556" t="n"/>
      <c r="P104" s="556" t="n"/>
      <c r="Q104" s="557" t="n"/>
      <c r="R104" s="556" t="n"/>
      <c r="S104" s="558">
        <f>IF($A104="","",IFERROR($P104*3600/$J104,""))</f>
        <v/>
      </c>
      <c r="T104" s="559">
        <f>IF($A104="","",IFERROR($J104/$I104,""))</f>
        <v/>
      </c>
      <c r="U104" s="559">
        <f>IF($A104="","",IFERROR($K104/$J104,""))</f>
        <v/>
      </c>
      <c r="V104" s="559">
        <f>IF($A104="","",IFERROR($L104/$J104,""))</f>
        <v/>
      </c>
      <c r="W104" s="560">
        <f>IF($A104="","",IFERROR($J104/$Q104,""))</f>
        <v/>
      </c>
      <c r="X104" s="559">
        <f>IF($A104="","",IFERROR(MIN(1,$P104/$O104)*MIN(1,$R104/$S104)*($K104/$J104),""))</f>
        <v/>
      </c>
      <c r="Y104" s="119">
        <f>IF($A104="","",IF(AND($T104&gt;='01_基本設定'!$B$13,$U104&gt;='01_基本設定'!$B$14,$V104&lt;='01_基本設定'!$B$16,$X104&gt;='01_基本設定'!$B$15),"正常","注意"))</f>
        <v/>
      </c>
      <c r="Z104" s="167" t="n"/>
      <c r="AA104" s="94" t="n"/>
      <c r="AB104" s="98" t="n"/>
    </row>
    <row r="105" ht="19" customHeight="1">
      <c r="A105" s="554" t="n"/>
      <c r="B105" s="94" t="n"/>
      <c r="C105" s="94" t="n"/>
      <c r="D105" s="94" t="n"/>
      <c r="E105" s="94" t="n"/>
      <c r="F105" s="94" t="n"/>
      <c r="G105" s="94" t="n"/>
      <c r="H105" s="94" t="n"/>
      <c r="I105" s="555" t="n"/>
      <c r="J105" s="555" t="n"/>
      <c r="K105" s="555" t="n"/>
      <c r="L105" s="555" t="n"/>
      <c r="M105" s="555" t="n"/>
      <c r="N105" s="555" t="n"/>
      <c r="O105" s="556" t="n"/>
      <c r="P105" s="556" t="n"/>
      <c r="Q105" s="557" t="n"/>
      <c r="R105" s="556" t="n"/>
      <c r="S105" s="558">
        <f>IF($A105="","",IFERROR($P105*3600/$J105,""))</f>
        <v/>
      </c>
      <c r="T105" s="559">
        <f>IF($A105="","",IFERROR($J105/$I105,""))</f>
        <v/>
      </c>
      <c r="U105" s="559">
        <f>IF($A105="","",IFERROR($K105/$J105,""))</f>
        <v/>
      </c>
      <c r="V105" s="559">
        <f>IF($A105="","",IFERROR($L105/$J105,""))</f>
        <v/>
      </c>
      <c r="W105" s="560">
        <f>IF($A105="","",IFERROR($J105/$Q105,""))</f>
        <v/>
      </c>
      <c r="X105" s="559">
        <f>IF($A105="","",IFERROR(MIN(1,$P105/$O105)*MIN(1,$R105/$S105)*($K105/$J105),""))</f>
        <v/>
      </c>
      <c r="Y105" s="119">
        <f>IF($A105="","",IF(AND($T105&gt;='01_基本設定'!$B$13,$U105&gt;='01_基本設定'!$B$14,$V105&lt;='01_基本設定'!$B$16,$X105&gt;='01_基本設定'!$B$15),"正常","注意"))</f>
        <v/>
      </c>
      <c r="Z105" s="167" t="n"/>
      <c r="AA105" s="94" t="n"/>
      <c r="AB105" s="98" t="n"/>
    </row>
    <row r="106" ht="19" customHeight="1">
      <c r="A106" s="554" t="n"/>
      <c r="B106" s="94" t="n"/>
      <c r="C106" s="94" t="n"/>
      <c r="D106" s="94" t="n"/>
      <c r="E106" s="94" t="n"/>
      <c r="F106" s="94" t="n"/>
      <c r="G106" s="94" t="n"/>
      <c r="H106" s="94" t="n"/>
      <c r="I106" s="555" t="n"/>
      <c r="J106" s="555" t="n"/>
      <c r="K106" s="555" t="n"/>
      <c r="L106" s="555" t="n"/>
      <c r="M106" s="555" t="n"/>
      <c r="N106" s="555" t="n"/>
      <c r="O106" s="556" t="n"/>
      <c r="P106" s="556" t="n"/>
      <c r="Q106" s="557" t="n"/>
      <c r="R106" s="556" t="n"/>
      <c r="S106" s="558">
        <f>IF($A106="","",IFERROR($P106*3600/$J106,""))</f>
        <v/>
      </c>
      <c r="T106" s="559">
        <f>IF($A106="","",IFERROR($J106/$I106,""))</f>
        <v/>
      </c>
      <c r="U106" s="559">
        <f>IF($A106="","",IFERROR($K106/$J106,""))</f>
        <v/>
      </c>
      <c r="V106" s="559">
        <f>IF($A106="","",IFERROR($L106/$J106,""))</f>
        <v/>
      </c>
      <c r="W106" s="560">
        <f>IF($A106="","",IFERROR($J106/$Q106,""))</f>
        <v/>
      </c>
      <c r="X106" s="559">
        <f>IF($A106="","",IFERROR(MIN(1,$P106/$O106)*MIN(1,$R106/$S106)*($K106/$J106),""))</f>
        <v/>
      </c>
      <c r="Y106" s="119">
        <f>IF($A106="","",IF(AND($T106&gt;='01_基本設定'!$B$13,$U106&gt;='01_基本設定'!$B$14,$V106&lt;='01_基本設定'!$B$16,$X106&gt;='01_基本設定'!$B$15),"正常","注意"))</f>
        <v/>
      </c>
      <c r="Z106" s="167" t="n"/>
      <c r="AA106" s="94" t="n"/>
      <c r="AB106" s="98" t="n"/>
    </row>
    <row r="107" ht="19" customHeight="1">
      <c r="A107" s="554" t="n"/>
      <c r="B107" s="94" t="n"/>
      <c r="C107" s="94" t="n"/>
      <c r="D107" s="94" t="n"/>
      <c r="E107" s="94" t="n"/>
      <c r="F107" s="94" t="n"/>
      <c r="G107" s="94" t="n"/>
      <c r="H107" s="94" t="n"/>
      <c r="I107" s="555" t="n"/>
      <c r="J107" s="555" t="n"/>
      <c r="K107" s="555" t="n"/>
      <c r="L107" s="555" t="n"/>
      <c r="M107" s="555" t="n"/>
      <c r="N107" s="555" t="n"/>
      <c r="O107" s="556" t="n"/>
      <c r="P107" s="556" t="n"/>
      <c r="Q107" s="557" t="n"/>
      <c r="R107" s="556" t="n"/>
      <c r="S107" s="558">
        <f>IF($A107="","",IFERROR($P107*3600/$J107,""))</f>
        <v/>
      </c>
      <c r="T107" s="559">
        <f>IF($A107="","",IFERROR($J107/$I107,""))</f>
        <v/>
      </c>
      <c r="U107" s="559">
        <f>IF($A107="","",IFERROR($K107/$J107,""))</f>
        <v/>
      </c>
      <c r="V107" s="559">
        <f>IF($A107="","",IFERROR($L107/$J107,""))</f>
        <v/>
      </c>
      <c r="W107" s="560">
        <f>IF($A107="","",IFERROR($J107/$Q107,""))</f>
        <v/>
      </c>
      <c r="X107" s="559">
        <f>IF($A107="","",IFERROR(MIN(1,$P107/$O107)*MIN(1,$R107/$S107)*($K107/$J107),""))</f>
        <v/>
      </c>
      <c r="Y107" s="119">
        <f>IF($A107="","",IF(AND($T107&gt;='01_基本設定'!$B$13,$U107&gt;='01_基本設定'!$B$14,$V107&lt;='01_基本設定'!$B$16,$X107&gt;='01_基本設定'!$B$15),"正常","注意"))</f>
        <v/>
      </c>
      <c r="Z107" s="167" t="n"/>
      <c r="AA107" s="94" t="n"/>
      <c r="AB107" s="98" t="n"/>
    </row>
    <row r="108" ht="19" customHeight="1">
      <c r="A108" s="554" t="n"/>
      <c r="B108" s="94" t="n"/>
      <c r="C108" s="94" t="n"/>
      <c r="D108" s="94" t="n"/>
      <c r="E108" s="94" t="n"/>
      <c r="F108" s="94" t="n"/>
      <c r="G108" s="94" t="n"/>
      <c r="H108" s="94" t="n"/>
      <c r="I108" s="555" t="n"/>
      <c r="J108" s="555" t="n"/>
      <c r="K108" s="555" t="n"/>
      <c r="L108" s="555" t="n"/>
      <c r="M108" s="555" t="n"/>
      <c r="N108" s="555" t="n"/>
      <c r="O108" s="556" t="n"/>
      <c r="P108" s="556" t="n"/>
      <c r="Q108" s="557" t="n"/>
      <c r="R108" s="556" t="n"/>
      <c r="S108" s="558">
        <f>IF($A108="","",IFERROR($P108*3600/$J108,""))</f>
        <v/>
      </c>
      <c r="T108" s="559">
        <f>IF($A108="","",IFERROR($J108/$I108,""))</f>
        <v/>
      </c>
      <c r="U108" s="559">
        <f>IF($A108="","",IFERROR($K108/$J108,""))</f>
        <v/>
      </c>
      <c r="V108" s="559">
        <f>IF($A108="","",IFERROR($L108/$J108,""))</f>
        <v/>
      </c>
      <c r="W108" s="560">
        <f>IF($A108="","",IFERROR($J108/$Q108,""))</f>
        <v/>
      </c>
      <c r="X108" s="559">
        <f>IF($A108="","",IFERROR(MIN(1,$P108/$O108)*MIN(1,$R108/$S108)*($K108/$J108),""))</f>
        <v/>
      </c>
      <c r="Y108" s="119">
        <f>IF($A108="","",IF(AND($T108&gt;='01_基本設定'!$B$13,$U108&gt;='01_基本設定'!$B$14,$V108&lt;='01_基本設定'!$B$16,$X108&gt;='01_基本設定'!$B$15),"正常","注意"))</f>
        <v/>
      </c>
      <c r="Z108" s="167" t="n"/>
      <c r="AA108" s="94" t="n"/>
      <c r="AB108" s="98" t="n"/>
    </row>
    <row r="109" ht="19" customHeight="1">
      <c r="A109" s="554" t="n"/>
      <c r="B109" s="94" t="n"/>
      <c r="C109" s="94" t="n"/>
      <c r="D109" s="94" t="n"/>
      <c r="E109" s="94" t="n"/>
      <c r="F109" s="94" t="n"/>
      <c r="G109" s="94" t="n"/>
      <c r="H109" s="94" t="n"/>
      <c r="I109" s="555" t="n"/>
      <c r="J109" s="555" t="n"/>
      <c r="K109" s="555" t="n"/>
      <c r="L109" s="555" t="n"/>
      <c r="M109" s="555" t="n"/>
      <c r="N109" s="555" t="n"/>
      <c r="O109" s="556" t="n"/>
      <c r="P109" s="556" t="n"/>
      <c r="Q109" s="557" t="n"/>
      <c r="R109" s="556" t="n"/>
      <c r="S109" s="558">
        <f>IF($A109="","",IFERROR($P109*3600/$J109,""))</f>
        <v/>
      </c>
      <c r="T109" s="559">
        <f>IF($A109="","",IFERROR($J109/$I109,""))</f>
        <v/>
      </c>
      <c r="U109" s="559">
        <f>IF($A109="","",IFERROR($K109/$J109,""))</f>
        <v/>
      </c>
      <c r="V109" s="559">
        <f>IF($A109="","",IFERROR($L109/$J109,""))</f>
        <v/>
      </c>
      <c r="W109" s="560">
        <f>IF($A109="","",IFERROR($J109/$Q109,""))</f>
        <v/>
      </c>
      <c r="X109" s="559">
        <f>IF($A109="","",IFERROR(MIN(1,$P109/$O109)*MIN(1,$R109/$S109)*($K109/$J109),""))</f>
        <v/>
      </c>
      <c r="Y109" s="119">
        <f>IF($A109="","",IF(AND($T109&gt;='01_基本設定'!$B$13,$U109&gt;='01_基本設定'!$B$14,$V109&lt;='01_基本設定'!$B$16,$X109&gt;='01_基本設定'!$B$15),"正常","注意"))</f>
        <v/>
      </c>
      <c r="Z109" s="167" t="n"/>
      <c r="AA109" s="94" t="n"/>
      <c r="AB109" s="98" t="n"/>
    </row>
    <row r="110" ht="19" customHeight="1">
      <c r="A110" s="554" t="n"/>
      <c r="B110" s="94" t="n"/>
      <c r="C110" s="94" t="n"/>
      <c r="D110" s="94" t="n"/>
      <c r="E110" s="94" t="n"/>
      <c r="F110" s="94" t="n"/>
      <c r="G110" s="94" t="n"/>
      <c r="H110" s="94" t="n"/>
      <c r="I110" s="555" t="n"/>
      <c r="J110" s="555" t="n"/>
      <c r="K110" s="555" t="n"/>
      <c r="L110" s="555" t="n"/>
      <c r="M110" s="555" t="n"/>
      <c r="N110" s="555" t="n"/>
      <c r="O110" s="556" t="n"/>
      <c r="P110" s="556" t="n"/>
      <c r="Q110" s="557" t="n"/>
      <c r="R110" s="556" t="n"/>
      <c r="S110" s="558">
        <f>IF($A110="","",IFERROR($P110*3600/$J110,""))</f>
        <v/>
      </c>
      <c r="T110" s="559">
        <f>IF($A110="","",IFERROR($J110/$I110,""))</f>
        <v/>
      </c>
      <c r="U110" s="559">
        <f>IF($A110="","",IFERROR($K110/$J110,""))</f>
        <v/>
      </c>
      <c r="V110" s="559">
        <f>IF($A110="","",IFERROR($L110/$J110,""))</f>
        <v/>
      </c>
      <c r="W110" s="560">
        <f>IF($A110="","",IFERROR($J110/$Q110,""))</f>
        <v/>
      </c>
      <c r="X110" s="559">
        <f>IF($A110="","",IFERROR(MIN(1,$P110/$O110)*MIN(1,$R110/$S110)*($K110/$J110),""))</f>
        <v/>
      </c>
      <c r="Y110" s="119">
        <f>IF($A110="","",IF(AND($T110&gt;='01_基本設定'!$B$13,$U110&gt;='01_基本設定'!$B$14,$V110&lt;='01_基本設定'!$B$16,$X110&gt;='01_基本設定'!$B$15),"正常","注意"))</f>
        <v/>
      </c>
      <c r="Z110" s="167" t="n"/>
      <c r="AA110" s="94" t="n"/>
      <c r="AB110" s="98" t="n"/>
    </row>
    <row r="111" ht="19" customHeight="1">
      <c r="A111" s="554" t="n"/>
      <c r="B111" s="94" t="n"/>
      <c r="C111" s="94" t="n"/>
      <c r="D111" s="94" t="n"/>
      <c r="E111" s="94" t="n"/>
      <c r="F111" s="94" t="n"/>
      <c r="G111" s="94" t="n"/>
      <c r="H111" s="94" t="n"/>
      <c r="I111" s="555" t="n"/>
      <c r="J111" s="555" t="n"/>
      <c r="K111" s="555" t="n"/>
      <c r="L111" s="555" t="n"/>
      <c r="M111" s="555" t="n"/>
      <c r="N111" s="555" t="n"/>
      <c r="O111" s="556" t="n"/>
      <c r="P111" s="556" t="n"/>
      <c r="Q111" s="557" t="n"/>
      <c r="R111" s="556" t="n"/>
      <c r="S111" s="558">
        <f>IF($A111="","",IFERROR($P111*3600/$J111,""))</f>
        <v/>
      </c>
      <c r="T111" s="559">
        <f>IF($A111="","",IFERROR($J111/$I111,""))</f>
        <v/>
      </c>
      <c r="U111" s="559">
        <f>IF($A111="","",IFERROR($K111/$J111,""))</f>
        <v/>
      </c>
      <c r="V111" s="559">
        <f>IF($A111="","",IFERROR($L111/$J111,""))</f>
        <v/>
      </c>
      <c r="W111" s="560">
        <f>IF($A111="","",IFERROR($J111/$Q111,""))</f>
        <v/>
      </c>
      <c r="X111" s="559">
        <f>IF($A111="","",IFERROR(MIN(1,$P111/$O111)*MIN(1,$R111/$S111)*($K111/$J111),""))</f>
        <v/>
      </c>
      <c r="Y111" s="119">
        <f>IF($A111="","",IF(AND($T111&gt;='01_基本設定'!$B$13,$U111&gt;='01_基本設定'!$B$14,$V111&lt;='01_基本設定'!$B$16,$X111&gt;='01_基本設定'!$B$15),"正常","注意"))</f>
        <v/>
      </c>
      <c r="Z111" s="167" t="n"/>
      <c r="AA111" s="94" t="n"/>
      <c r="AB111" s="98" t="n"/>
    </row>
    <row r="112" ht="19" customHeight="1">
      <c r="A112" s="554" t="n"/>
      <c r="B112" s="94" t="n"/>
      <c r="C112" s="94" t="n"/>
      <c r="D112" s="94" t="n"/>
      <c r="E112" s="94" t="n"/>
      <c r="F112" s="94" t="n"/>
      <c r="G112" s="94" t="n"/>
      <c r="H112" s="94" t="n"/>
      <c r="I112" s="555" t="n"/>
      <c r="J112" s="555" t="n"/>
      <c r="K112" s="555" t="n"/>
      <c r="L112" s="555" t="n"/>
      <c r="M112" s="555" t="n"/>
      <c r="N112" s="555" t="n"/>
      <c r="O112" s="556" t="n"/>
      <c r="P112" s="556" t="n"/>
      <c r="Q112" s="557" t="n"/>
      <c r="R112" s="556" t="n"/>
      <c r="S112" s="558">
        <f>IF($A112="","",IFERROR($P112*3600/$J112,""))</f>
        <v/>
      </c>
      <c r="T112" s="559">
        <f>IF($A112="","",IFERROR($J112/$I112,""))</f>
        <v/>
      </c>
      <c r="U112" s="559">
        <f>IF($A112="","",IFERROR($K112/$J112,""))</f>
        <v/>
      </c>
      <c r="V112" s="559">
        <f>IF($A112="","",IFERROR($L112/$J112,""))</f>
        <v/>
      </c>
      <c r="W112" s="560">
        <f>IF($A112="","",IFERROR($J112/$Q112,""))</f>
        <v/>
      </c>
      <c r="X112" s="559">
        <f>IF($A112="","",IFERROR(MIN(1,$P112/$O112)*MIN(1,$R112/$S112)*($K112/$J112),""))</f>
        <v/>
      </c>
      <c r="Y112" s="119">
        <f>IF($A112="","",IF(AND($T112&gt;='01_基本設定'!$B$13,$U112&gt;='01_基本設定'!$B$14,$V112&lt;='01_基本設定'!$B$16,$X112&gt;='01_基本設定'!$B$15),"正常","注意"))</f>
        <v/>
      </c>
      <c r="Z112" s="167" t="n"/>
      <c r="AA112" s="94" t="n"/>
      <c r="AB112" s="98" t="n"/>
    </row>
    <row r="113" ht="19" customHeight="1">
      <c r="A113" s="554" t="n"/>
      <c r="B113" s="94" t="n"/>
      <c r="C113" s="94" t="n"/>
      <c r="D113" s="94" t="n"/>
      <c r="E113" s="94" t="n"/>
      <c r="F113" s="94" t="n"/>
      <c r="G113" s="94" t="n"/>
      <c r="H113" s="94" t="n"/>
      <c r="I113" s="555" t="n"/>
      <c r="J113" s="555" t="n"/>
      <c r="K113" s="555" t="n"/>
      <c r="L113" s="555" t="n"/>
      <c r="M113" s="555" t="n"/>
      <c r="N113" s="555" t="n"/>
      <c r="O113" s="556" t="n"/>
      <c r="P113" s="556" t="n"/>
      <c r="Q113" s="557" t="n"/>
      <c r="R113" s="556" t="n"/>
      <c r="S113" s="558">
        <f>IF($A113="","",IFERROR($P113*3600/$J113,""))</f>
        <v/>
      </c>
      <c r="T113" s="559">
        <f>IF($A113="","",IFERROR($J113/$I113,""))</f>
        <v/>
      </c>
      <c r="U113" s="559">
        <f>IF($A113="","",IFERROR($K113/$J113,""))</f>
        <v/>
      </c>
      <c r="V113" s="559">
        <f>IF($A113="","",IFERROR($L113/$J113,""))</f>
        <v/>
      </c>
      <c r="W113" s="560">
        <f>IF($A113="","",IFERROR($J113/$Q113,""))</f>
        <v/>
      </c>
      <c r="X113" s="559">
        <f>IF($A113="","",IFERROR(MIN(1,$P113/$O113)*MIN(1,$R113/$S113)*($K113/$J113),""))</f>
        <v/>
      </c>
      <c r="Y113" s="119">
        <f>IF($A113="","",IF(AND($T113&gt;='01_基本設定'!$B$13,$U113&gt;='01_基本設定'!$B$14,$V113&lt;='01_基本設定'!$B$16,$X113&gt;='01_基本設定'!$B$15),"正常","注意"))</f>
        <v/>
      </c>
      <c r="Z113" s="167" t="n"/>
      <c r="AA113" s="94" t="n"/>
      <c r="AB113" s="98" t="n"/>
    </row>
    <row r="114" ht="19" customHeight="1">
      <c r="A114" s="554" t="n"/>
      <c r="B114" s="94" t="n"/>
      <c r="C114" s="94" t="n"/>
      <c r="D114" s="94" t="n"/>
      <c r="E114" s="94" t="n"/>
      <c r="F114" s="94" t="n"/>
      <c r="G114" s="94" t="n"/>
      <c r="H114" s="94" t="n"/>
      <c r="I114" s="555" t="n"/>
      <c r="J114" s="555" t="n"/>
      <c r="K114" s="555" t="n"/>
      <c r="L114" s="555" t="n"/>
      <c r="M114" s="555" t="n"/>
      <c r="N114" s="555" t="n"/>
      <c r="O114" s="556" t="n"/>
      <c r="P114" s="556" t="n"/>
      <c r="Q114" s="557" t="n"/>
      <c r="R114" s="556" t="n"/>
      <c r="S114" s="558">
        <f>IF($A114="","",IFERROR($P114*3600/$J114,""))</f>
        <v/>
      </c>
      <c r="T114" s="559">
        <f>IF($A114="","",IFERROR($J114/$I114,""))</f>
        <v/>
      </c>
      <c r="U114" s="559">
        <f>IF($A114="","",IFERROR($K114/$J114,""))</f>
        <v/>
      </c>
      <c r="V114" s="559">
        <f>IF($A114="","",IFERROR($L114/$J114,""))</f>
        <v/>
      </c>
      <c r="W114" s="560">
        <f>IF($A114="","",IFERROR($J114/$Q114,""))</f>
        <v/>
      </c>
      <c r="X114" s="559">
        <f>IF($A114="","",IFERROR(MIN(1,$P114/$O114)*MIN(1,$R114/$S114)*($K114/$J114),""))</f>
        <v/>
      </c>
      <c r="Y114" s="119">
        <f>IF($A114="","",IF(AND($T114&gt;='01_基本設定'!$B$13,$U114&gt;='01_基本設定'!$B$14,$V114&lt;='01_基本設定'!$B$16,$X114&gt;='01_基本設定'!$B$15),"正常","注意"))</f>
        <v/>
      </c>
      <c r="Z114" s="167" t="n"/>
      <c r="AA114" s="94" t="n"/>
      <c r="AB114" s="98" t="n"/>
    </row>
    <row r="115" ht="19" customHeight="1">
      <c r="A115" s="554" t="n"/>
      <c r="B115" s="94" t="n"/>
      <c r="C115" s="94" t="n"/>
      <c r="D115" s="94" t="n"/>
      <c r="E115" s="94" t="n"/>
      <c r="F115" s="94" t="n"/>
      <c r="G115" s="94" t="n"/>
      <c r="H115" s="94" t="n"/>
      <c r="I115" s="555" t="n"/>
      <c r="J115" s="555" t="n"/>
      <c r="K115" s="555" t="n"/>
      <c r="L115" s="555" t="n"/>
      <c r="M115" s="555" t="n"/>
      <c r="N115" s="555" t="n"/>
      <c r="O115" s="556" t="n"/>
      <c r="P115" s="556" t="n"/>
      <c r="Q115" s="557" t="n"/>
      <c r="R115" s="556" t="n"/>
      <c r="S115" s="558">
        <f>IF($A115="","",IFERROR($P115*3600/$J115,""))</f>
        <v/>
      </c>
      <c r="T115" s="559">
        <f>IF($A115="","",IFERROR($J115/$I115,""))</f>
        <v/>
      </c>
      <c r="U115" s="559">
        <f>IF($A115="","",IFERROR($K115/$J115,""))</f>
        <v/>
      </c>
      <c r="V115" s="559">
        <f>IF($A115="","",IFERROR($L115/$J115,""))</f>
        <v/>
      </c>
      <c r="W115" s="560">
        <f>IF($A115="","",IFERROR($J115/$Q115,""))</f>
        <v/>
      </c>
      <c r="X115" s="559">
        <f>IF($A115="","",IFERROR(MIN(1,$P115/$O115)*MIN(1,$R115/$S115)*($K115/$J115),""))</f>
        <v/>
      </c>
      <c r="Y115" s="119">
        <f>IF($A115="","",IF(AND($T115&gt;='01_基本設定'!$B$13,$U115&gt;='01_基本設定'!$B$14,$V115&lt;='01_基本設定'!$B$16,$X115&gt;='01_基本設定'!$B$15),"正常","注意"))</f>
        <v/>
      </c>
      <c r="Z115" s="167" t="n"/>
      <c r="AA115" s="94" t="n"/>
      <c r="AB115" s="98" t="n"/>
    </row>
    <row r="116" ht="19" customHeight="1">
      <c r="A116" s="554" t="n"/>
      <c r="B116" s="94" t="n"/>
      <c r="C116" s="94" t="n"/>
      <c r="D116" s="94" t="n"/>
      <c r="E116" s="94" t="n"/>
      <c r="F116" s="94" t="n"/>
      <c r="G116" s="94" t="n"/>
      <c r="H116" s="94" t="n"/>
      <c r="I116" s="555" t="n"/>
      <c r="J116" s="555" t="n"/>
      <c r="K116" s="555" t="n"/>
      <c r="L116" s="555" t="n"/>
      <c r="M116" s="555" t="n"/>
      <c r="N116" s="555" t="n"/>
      <c r="O116" s="556" t="n"/>
      <c r="P116" s="556" t="n"/>
      <c r="Q116" s="557" t="n"/>
      <c r="R116" s="556" t="n"/>
      <c r="S116" s="558">
        <f>IF($A116="","",IFERROR($P116*3600/$J116,""))</f>
        <v/>
      </c>
      <c r="T116" s="559">
        <f>IF($A116="","",IFERROR($J116/$I116,""))</f>
        <v/>
      </c>
      <c r="U116" s="559">
        <f>IF($A116="","",IFERROR($K116/$J116,""))</f>
        <v/>
      </c>
      <c r="V116" s="559">
        <f>IF($A116="","",IFERROR($L116/$J116,""))</f>
        <v/>
      </c>
      <c r="W116" s="560">
        <f>IF($A116="","",IFERROR($J116/$Q116,""))</f>
        <v/>
      </c>
      <c r="X116" s="559">
        <f>IF($A116="","",IFERROR(MIN(1,$P116/$O116)*MIN(1,$R116/$S116)*($K116/$J116),""))</f>
        <v/>
      </c>
      <c r="Y116" s="119">
        <f>IF($A116="","",IF(AND($T116&gt;='01_基本設定'!$B$13,$U116&gt;='01_基本設定'!$B$14,$V116&lt;='01_基本設定'!$B$16,$X116&gt;='01_基本設定'!$B$15),"正常","注意"))</f>
        <v/>
      </c>
      <c r="Z116" s="167" t="n"/>
      <c r="AA116" s="94" t="n"/>
      <c r="AB116" s="98" t="n"/>
    </row>
    <row r="117" ht="19" customHeight="1">
      <c r="A117" s="554" t="n"/>
      <c r="B117" s="94" t="n"/>
      <c r="C117" s="94" t="n"/>
      <c r="D117" s="94" t="n"/>
      <c r="E117" s="94" t="n"/>
      <c r="F117" s="94" t="n"/>
      <c r="G117" s="94" t="n"/>
      <c r="H117" s="94" t="n"/>
      <c r="I117" s="555" t="n"/>
      <c r="J117" s="555" t="n"/>
      <c r="K117" s="555" t="n"/>
      <c r="L117" s="555" t="n"/>
      <c r="M117" s="555" t="n"/>
      <c r="N117" s="555" t="n"/>
      <c r="O117" s="556" t="n"/>
      <c r="P117" s="556" t="n"/>
      <c r="Q117" s="557" t="n"/>
      <c r="R117" s="556" t="n"/>
      <c r="S117" s="558">
        <f>IF($A117="","",IFERROR($P117*3600/$J117,""))</f>
        <v/>
      </c>
      <c r="T117" s="559">
        <f>IF($A117="","",IFERROR($J117/$I117,""))</f>
        <v/>
      </c>
      <c r="U117" s="559">
        <f>IF($A117="","",IFERROR($K117/$J117,""))</f>
        <v/>
      </c>
      <c r="V117" s="559">
        <f>IF($A117="","",IFERROR($L117/$J117,""))</f>
        <v/>
      </c>
      <c r="W117" s="560">
        <f>IF($A117="","",IFERROR($J117/$Q117,""))</f>
        <v/>
      </c>
      <c r="X117" s="559">
        <f>IF($A117="","",IFERROR(MIN(1,$P117/$O117)*MIN(1,$R117/$S117)*($K117/$J117),""))</f>
        <v/>
      </c>
      <c r="Y117" s="119">
        <f>IF($A117="","",IF(AND($T117&gt;='01_基本設定'!$B$13,$U117&gt;='01_基本設定'!$B$14,$V117&lt;='01_基本設定'!$B$16,$X117&gt;='01_基本設定'!$B$15),"正常","注意"))</f>
        <v/>
      </c>
      <c r="Z117" s="167" t="n"/>
      <c r="AA117" s="94" t="n"/>
      <c r="AB117" s="98" t="n"/>
    </row>
    <row r="118" ht="19" customHeight="1">
      <c r="A118" s="554" t="n"/>
      <c r="B118" s="94" t="n"/>
      <c r="C118" s="94" t="n"/>
      <c r="D118" s="94" t="n"/>
      <c r="E118" s="94" t="n"/>
      <c r="F118" s="94" t="n"/>
      <c r="G118" s="94" t="n"/>
      <c r="H118" s="94" t="n"/>
      <c r="I118" s="555" t="n"/>
      <c r="J118" s="555" t="n"/>
      <c r="K118" s="555" t="n"/>
      <c r="L118" s="555" t="n"/>
      <c r="M118" s="555" t="n"/>
      <c r="N118" s="555" t="n"/>
      <c r="O118" s="556" t="n"/>
      <c r="P118" s="556" t="n"/>
      <c r="Q118" s="557" t="n"/>
      <c r="R118" s="556" t="n"/>
      <c r="S118" s="558">
        <f>IF($A118="","",IFERROR($P118*3600/$J118,""))</f>
        <v/>
      </c>
      <c r="T118" s="559">
        <f>IF($A118="","",IFERROR($J118/$I118,""))</f>
        <v/>
      </c>
      <c r="U118" s="559">
        <f>IF($A118="","",IFERROR($K118/$J118,""))</f>
        <v/>
      </c>
      <c r="V118" s="559">
        <f>IF($A118="","",IFERROR($L118/$J118,""))</f>
        <v/>
      </c>
      <c r="W118" s="560">
        <f>IF($A118="","",IFERROR($J118/$Q118,""))</f>
        <v/>
      </c>
      <c r="X118" s="559">
        <f>IF($A118="","",IFERROR(MIN(1,$P118/$O118)*MIN(1,$R118/$S118)*($K118/$J118),""))</f>
        <v/>
      </c>
      <c r="Y118" s="119">
        <f>IF($A118="","",IF(AND($T118&gt;='01_基本設定'!$B$13,$U118&gt;='01_基本設定'!$B$14,$V118&lt;='01_基本設定'!$B$16,$X118&gt;='01_基本設定'!$B$15),"正常","注意"))</f>
        <v/>
      </c>
      <c r="Z118" s="167" t="n"/>
      <c r="AA118" s="94" t="n"/>
      <c r="AB118" s="98" t="n"/>
    </row>
    <row r="119" ht="19" customHeight="1">
      <c r="A119" s="554" t="n"/>
      <c r="B119" s="94" t="n"/>
      <c r="C119" s="94" t="n"/>
      <c r="D119" s="94" t="n"/>
      <c r="E119" s="94" t="n"/>
      <c r="F119" s="94" t="n"/>
      <c r="G119" s="94" t="n"/>
      <c r="H119" s="94" t="n"/>
      <c r="I119" s="555" t="n"/>
      <c r="J119" s="555" t="n"/>
      <c r="K119" s="555" t="n"/>
      <c r="L119" s="555" t="n"/>
      <c r="M119" s="555" t="n"/>
      <c r="N119" s="555" t="n"/>
      <c r="O119" s="556" t="n"/>
      <c r="P119" s="556" t="n"/>
      <c r="Q119" s="557" t="n"/>
      <c r="R119" s="556" t="n"/>
      <c r="S119" s="558">
        <f>IF($A119="","",IFERROR($P119*3600/$J119,""))</f>
        <v/>
      </c>
      <c r="T119" s="559">
        <f>IF($A119="","",IFERROR($J119/$I119,""))</f>
        <v/>
      </c>
      <c r="U119" s="559">
        <f>IF($A119="","",IFERROR($K119/$J119,""))</f>
        <v/>
      </c>
      <c r="V119" s="559">
        <f>IF($A119="","",IFERROR($L119/$J119,""))</f>
        <v/>
      </c>
      <c r="W119" s="560">
        <f>IF($A119="","",IFERROR($J119/$Q119,""))</f>
        <v/>
      </c>
      <c r="X119" s="559">
        <f>IF($A119="","",IFERROR(MIN(1,$P119/$O119)*MIN(1,$R119/$S119)*($K119/$J119),""))</f>
        <v/>
      </c>
      <c r="Y119" s="119">
        <f>IF($A119="","",IF(AND($T119&gt;='01_基本設定'!$B$13,$U119&gt;='01_基本設定'!$B$14,$V119&lt;='01_基本設定'!$B$16,$X119&gt;='01_基本設定'!$B$15),"正常","注意"))</f>
        <v/>
      </c>
      <c r="Z119" s="167" t="n"/>
      <c r="AA119" s="94" t="n"/>
      <c r="AB119" s="98" t="n"/>
    </row>
    <row r="120" ht="19" customHeight="1">
      <c r="A120" s="554" t="n"/>
      <c r="B120" s="94" t="n"/>
      <c r="C120" s="94" t="n"/>
      <c r="D120" s="94" t="n"/>
      <c r="E120" s="94" t="n"/>
      <c r="F120" s="94" t="n"/>
      <c r="G120" s="94" t="n"/>
      <c r="H120" s="94" t="n"/>
      <c r="I120" s="555" t="n"/>
      <c r="J120" s="555" t="n"/>
      <c r="K120" s="555" t="n"/>
      <c r="L120" s="555" t="n"/>
      <c r="M120" s="555" t="n"/>
      <c r="N120" s="555" t="n"/>
      <c r="O120" s="556" t="n"/>
      <c r="P120" s="556" t="n"/>
      <c r="Q120" s="557" t="n"/>
      <c r="R120" s="556" t="n"/>
      <c r="S120" s="558">
        <f>IF($A120="","",IFERROR($P120*3600/$J120,""))</f>
        <v/>
      </c>
      <c r="T120" s="559">
        <f>IF($A120="","",IFERROR($J120/$I120,""))</f>
        <v/>
      </c>
      <c r="U120" s="559">
        <f>IF($A120="","",IFERROR($K120/$J120,""))</f>
        <v/>
      </c>
      <c r="V120" s="559">
        <f>IF($A120="","",IFERROR($L120/$J120,""))</f>
        <v/>
      </c>
      <c r="W120" s="560">
        <f>IF($A120="","",IFERROR($J120/$Q120,""))</f>
        <v/>
      </c>
      <c r="X120" s="559">
        <f>IF($A120="","",IFERROR(MIN(1,$P120/$O120)*MIN(1,$R120/$S120)*($K120/$J120),""))</f>
        <v/>
      </c>
      <c r="Y120" s="119">
        <f>IF($A120="","",IF(AND($T120&gt;='01_基本設定'!$B$13,$U120&gt;='01_基本設定'!$B$14,$V120&lt;='01_基本設定'!$B$16,$X120&gt;='01_基本設定'!$B$15),"正常","注意"))</f>
        <v/>
      </c>
      <c r="Z120" s="167" t="n"/>
      <c r="AA120" s="94" t="n"/>
      <c r="AB120" s="98" t="n"/>
    </row>
    <row r="121" ht="19" customHeight="1">
      <c r="A121" s="554" t="n"/>
      <c r="B121" s="94" t="n"/>
      <c r="C121" s="94" t="n"/>
      <c r="D121" s="94" t="n"/>
      <c r="E121" s="94" t="n"/>
      <c r="F121" s="94" t="n"/>
      <c r="G121" s="94" t="n"/>
      <c r="H121" s="94" t="n"/>
      <c r="I121" s="555" t="n"/>
      <c r="J121" s="555" t="n"/>
      <c r="K121" s="555" t="n"/>
      <c r="L121" s="555" t="n"/>
      <c r="M121" s="555" t="n"/>
      <c r="N121" s="555" t="n"/>
      <c r="O121" s="556" t="n"/>
      <c r="P121" s="556" t="n"/>
      <c r="Q121" s="557" t="n"/>
      <c r="R121" s="556" t="n"/>
      <c r="S121" s="558">
        <f>IF($A121="","",IFERROR($P121*3600/$J121,""))</f>
        <v/>
      </c>
      <c r="T121" s="559">
        <f>IF($A121="","",IFERROR($J121/$I121,""))</f>
        <v/>
      </c>
      <c r="U121" s="559">
        <f>IF($A121="","",IFERROR($K121/$J121,""))</f>
        <v/>
      </c>
      <c r="V121" s="559">
        <f>IF($A121="","",IFERROR($L121/$J121,""))</f>
        <v/>
      </c>
      <c r="W121" s="560">
        <f>IF($A121="","",IFERROR($J121/$Q121,""))</f>
        <v/>
      </c>
      <c r="X121" s="559">
        <f>IF($A121="","",IFERROR(MIN(1,$P121/$O121)*MIN(1,$R121/$S121)*($K121/$J121),""))</f>
        <v/>
      </c>
      <c r="Y121" s="119">
        <f>IF($A121="","",IF(AND($T121&gt;='01_基本設定'!$B$13,$U121&gt;='01_基本設定'!$B$14,$V121&lt;='01_基本設定'!$B$16,$X121&gt;='01_基本設定'!$B$15),"正常","注意"))</f>
        <v/>
      </c>
      <c r="Z121" s="167" t="n"/>
      <c r="AA121" s="94" t="n"/>
      <c r="AB121" s="98" t="n"/>
    </row>
    <row r="122" ht="19" customHeight="1">
      <c r="A122" s="554" t="n"/>
      <c r="B122" s="94" t="n"/>
      <c r="C122" s="94" t="n"/>
      <c r="D122" s="94" t="n"/>
      <c r="E122" s="94" t="n"/>
      <c r="F122" s="94" t="n"/>
      <c r="G122" s="94" t="n"/>
      <c r="H122" s="94" t="n"/>
      <c r="I122" s="555" t="n"/>
      <c r="J122" s="555" t="n"/>
      <c r="K122" s="555" t="n"/>
      <c r="L122" s="555" t="n"/>
      <c r="M122" s="555" t="n"/>
      <c r="N122" s="555" t="n"/>
      <c r="O122" s="556" t="n"/>
      <c r="P122" s="556" t="n"/>
      <c r="Q122" s="557" t="n"/>
      <c r="R122" s="556" t="n"/>
      <c r="S122" s="558">
        <f>IF($A122="","",IFERROR($P122*3600/$J122,""))</f>
        <v/>
      </c>
      <c r="T122" s="559">
        <f>IF($A122="","",IFERROR($J122/$I122,""))</f>
        <v/>
      </c>
      <c r="U122" s="559">
        <f>IF($A122="","",IFERROR($K122/$J122,""))</f>
        <v/>
      </c>
      <c r="V122" s="559">
        <f>IF($A122="","",IFERROR($L122/$J122,""))</f>
        <v/>
      </c>
      <c r="W122" s="560">
        <f>IF($A122="","",IFERROR($J122/$Q122,""))</f>
        <v/>
      </c>
      <c r="X122" s="559">
        <f>IF($A122="","",IFERROR(MIN(1,$P122/$O122)*MIN(1,$R122/$S122)*($K122/$J122),""))</f>
        <v/>
      </c>
      <c r="Y122" s="119">
        <f>IF($A122="","",IF(AND($T122&gt;='01_基本設定'!$B$13,$U122&gt;='01_基本設定'!$B$14,$V122&lt;='01_基本設定'!$B$16,$X122&gt;='01_基本設定'!$B$15),"正常","注意"))</f>
        <v/>
      </c>
      <c r="Z122" s="167" t="n"/>
      <c r="AA122" s="94" t="n"/>
      <c r="AB122" s="98" t="n"/>
    </row>
    <row r="123" ht="19" customHeight="1">
      <c r="A123" s="554" t="n"/>
      <c r="B123" s="94" t="n"/>
      <c r="C123" s="94" t="n"/>
      <c r="D123" s="94" t="n"/>
      <c r="E123" s="94" t="n"/>
      <c r="F123" s="94" t="n"/>
      <c r="G123" s="94" t="n"/>
      <c r="H123" s="94" t="n"/>
      <c r="I123" s="555" t="n"/>
      <c r="J123" s="555" t="n"/>
      <c r="K123" s="555" t="n"/>
      <c r="L123" s="555" t="n"/>
      <c r="M123" s="555" t="n"/>
      <c r="N123" s="555" t="n"/>
      <c r="O123" s="556" t="n"/>
      <c r="P123" s="556" t="n"/>
      <c r="Q123" s="557" t="n"/>
      <c r="R123" s="556" t="n"/>
      <c r="S123" s="558">
        <f>IF($A123="","",IFERROR($P123*3600/$J123,""))</f>
        <v/>
      </c>
      <c r="T123" s="559">
        <f>IF($A123="","",IFERROR($J123/$I123,""))</f>
        <v/>
      </c>
      <c r="U123" s="559">
        <f>IF($A123="","",IFERROR($K123/$J123,""))</f>
        <v/>
      </c>
      <c r="V123" s="559">
        <f>IF($A123="","",IFERROR($L123/$J123,""))</f>
        <v/>
      </c>
      <c r="W123" s="560">
        <f>IF($A123="","",IFERROR($J123/$Q123,""))</f>
        <v/>
      </c>
      <c r="X123" s="559">
        <f>IF($A123="","",IFERROR(MIN(1,$P123/$O123)*MIN(1,$R123/$S123)*($K123/$J123),""))</f>
        <v/>
      </c>
      <c r="Y123" s="119">
        <f>IF($A123="","",IF(AND($T123&gt;='01_基本設定'!$B$13,$U123&gt;='01_基本設定'!$B$14,$V123&lt;='01_基本設定'!$B$16,$X123&gt;='01_基本設定'!$B$15),"正常","注意"))</f>
        <v/>
      </c>
      <c r="Z123" s="167" t="n"/>
      <c r="AA123" s="94" t="n"/>
      <c r="AB123" s="98" t="n"/>
    </row>
    <row r="124" ht="19" customHeight="1">
      <c r="A124" s="554" t="n"/>
      <c r="B124" s="94" t="n"/>
      <c r="C124" s="94" t="n"/>
      <c r="D124" s="94" t="n"/>
      <c r="E124" s="94" t="n"/>
      <c r="F124" s="94" t="n"/>
      <c r="G124" s="94" t="n"/>
      <c r="H124" s="94" t="n"/>
      <c r="I124" s="555" t="n"/>
      <c r="J124" s="555" t="n"/>
      <c r="K124" s="555" t="n"/>
      <c r="L124" s="555" t="n"/>
      <c r="M124" s="555" t="n"/>
      <c r="N124" s="555" t="n"/>
      <c r="O124" s="556" t="n"/>
      <c r="P124" s="556" t="n"/>
      <c r="Q124" s="557" t="n"/>
      <c r="R124" s="556" t="n"/>
      <c r="S124" s="558">
        <f>IF($A124="","",IFERROR($P124*3600/$J124,""))</f>
        <v/>
      </c>
      <c r="T124" s="559">
        <f>IF($A124="","",IFERROR($J124/$I124,""))</f>
        <v/>
      </c>
      <c r="U124" s="559">
        <f>IF($A124="","",IFERROR($K124/$J124,""))</f>
        <v/>
      </c>
      <c r="V124" s="559">
        <f>IF($A124="","",IFERROR($L124/$J124,""))</f>
        <v/>
      </c>
      <c r="W124" s="560">
        <f>IF($A124="","",IFERROR($J124/$Q124,""))</f>
        <v/>
      </c>
      <c r="X124" s="559">
        <f>IF($A124="","",IFERROR(MIN(1,$P124/$O124)*MIN(1,$R124/$S124)*($K124/$J124),""))</f>
        <v/>
      </c>
      <c r="Y124" s="119">
        <f>IF($A124="","",IF(AND($T124&gt;='01_基本設定'!$B$13,$U124&gt;='01_基本設定'!$B$14,$V124&lt;='01_基本設定'!$B$16,$X124&gt;='01_基本設定'!$B$15),"正常","注意"))</f>
        <v/>
      </c>
      <c r="Z124" s="167" t="n"/>
      <c r="AA124" s="94" t="n"/>
      <c r="AB124" s="98" t="n"/>
    </row>
    <row r="125" ht="19" customHeight="1">
      <c r="A125" s="554" t="n"/>
      <c r="B125" s="94" t="n"/>
      <c r="C125" s="94" t="n"/>
      <c r="D125" s="94" t="n"/>
      <c r="E125" s="94" t="n"/>
      <c r="F125" s="94" t="n"/>
      <c r="G125" s="94" t="n"/>
      <c r="H125" s="94" t="n"/>
      <c r="I125" s="555" t="n"/>
      <c r="J125" s="555" t="n"/>
      <c r="K125" s="555" t="n"/>
      <c r="L125" s="555" t="n"/>
      <c r="M125" s="555" t="n"/>
      <c r="N125" s="555" t="n"/>
      <c r="O125" s="556" t="n"/>
      <c r="P125" s="556" t="n"/>
      <c r="Q125" s="557" t="n"/>
      <c r="R125" s="556" t="n"/>
      <c r="S125" s="558">
        <f>IF($A125="","",IFERROR($P125*3600/$J125,""))</f>
        <v/>
      </c>
      <c r="T125" s="559">
        <f>IF($A125="","",IFERROR($J125/$I125,""))</f>
        <v/>
      </c>
      <c r="U125" s="559">
        <f>IF($A125="","",IFERROR($K125/$J125,""))</f>
        <v/>
      </c>
      <c r="V125" s="559">
        <f>IF($A125="","",IFERROR($L125/$J125,""))</f>
        <v/>
      </c>
      <c r="W125" s="560">
        <f>IF($A125="","",IFERROR($J125/$Q125,""))</f>
        <v/>
      </c>
      <c r="X125" s="559">
        <f>IF($A125="","",IFERROR(MIN(1,$P125/$O125)*MIN(1,$R125/$S125)*($K125/$J125),""))</f>
        <v/>
      </c>
      <c r="Y125" s="119">
        <f>IF($A125="","",IF(AND($T125&gt;='01_基本設定'!$B$13,$U125&gt;='01_基本設定'!$B$14,$V125&lt;='01_基本設定'!$B$16,$X125&gt;='01_基本設定'!$B$15),"正常","注意"))</f>
        <v/>
      </c>
      <c r="Z125" s="167" t="n"/>
      <c r="AA125" s="94" t="n"/>
      <c r="AB125" s="98" t="n"/>
    </row>
    <row r="126" ht="19" customHeight="1">
      <c r="A126" s="554" t="n"/>
      <c r="B126" s="94" t="n"/>
      <c r="C126" s="94" t="n"/>
      <c r="D126" s="94" t="n"/>
      <c r="E126" s="94" t="n"/>
      <c r="F126" s="94" t="n"/>
      <c r="G126" s="94" t="n"/>
      <c r="H126" s="94" t="n"/>
      <c r="I126" s="555" t="n"/>
      <c r="J126" s="555" t="n"/>
      <c r="K126" s="555" t="n"/>
      <c r="L126" s="555" t="n"/>
      <c r="M126" s="555" t="n"/>
      <c r="N126" s="555" t="n"/>
      <c r="O126" s="556" t="n"/>
      <c r="P126" s="556" t="n"/>
      <c r="Q126" s="557" t="n"/>
      <c r="R126" s="556" t="n"/>
      <c r="S126" s="558">
        <f>IF($A126="","",IFERROR($P126*3600/$J126,""))</f>
        <v/>
      </c>
      <c r="T126" s="559">
        <f>IF($A126="","",IFERROR($J126/$I126,""))</f>
        <v/>
      </c>
      <c r="U126" s="559">
        <f>IF($A126="","",IFERROR($K126/$J126,""))</f>
        <v/>
      </c>
      <c r="V126" s="559">
        <f>IF($A126="","",IFERROR($L126/$J126,""))</f>
        <v/>
      </c>
      <c r="W126" s="560">
        <f>IF($A126="","",IFERROR($J126/$Q126,""))</f>
        <v/>
      </c>
      <c r="X126" s="559">
        <f>IF($A126="","",IFERROR(MIN(1,$P126/$O126)*MIN(1,$R126/$S126)*($K126/$J126),""))</f>
        <v/>
      </c>
      <c r="Y126" s="119">
        <f>IF($A126="","",IF(AND($T126&gt;='01_基本設定'!$B$13,$U126&gt;='01_基本設定'!$B$14,$V126&lt;='01_基本設定'!$B$16,$X126&gt;='01_基本設定'!$B$15),"正常","注意"))</f>
        <v/>
      </c>
      <c r="Z126" s="167" t="n"/>
      <c r="AA126" s="94" t="n"/>
      <c r="AB126" s="98" t="n"/>
    </row>
    <row r="127" ht="19" customHeight="1">
      <c r="A127" s="554" t="n"/>
      <c r="B127" s="94" t="n"/>
      <c r="C127" s="94" t="n"/>
      <c r="D127" s="94" t="n"/>
      <c r="E127" s="94" t="n"/>
      <c r="F127" s="94" t="n"/>
      <c r="G127" s="94" t="n"/>
      <c r="H127" s="94" t="n"/>
      <c r="I127" s="555" t="n"/>
      <c r="J127" s="555" t="n"/>
      <c r="K127" s="555" t="n"/>
      <c r="L127" s="555" t="n"/>
      <c r="M127" s="555" t="n"/>
      <c r="N127" s="555" t="n"/>
      <c r="O127" s="556" t="n"/>
      <c r="P127" s="556" t="n"/>
      <c r="Q127" s="557" t="n"/>
      <c r="R127" s="556" t="n"/>
      <c r="S127" s="558">
        <f>IF($A127="","",IFERROR($P127*3600/$J127,""))</f>
        <v/>
      </c>
      <c r="T127" s="559">
        <f>IF($A127="","",IFERROR($J127/$I127,""))</f>
        <v/>
      </c>
      <c r="U127" s="559">
        <f>IF($A127="","",IFERROR($K127/$J127,""))</f>
        <v/>
      </c>
      <c r="V127" s="559">
        <f>IF($A127="","",IFERROR($L127/$J127,""))</f>
        <v/>
      </c>
      <c r="W127" s="560">
        <f>IF($A127="","",IFERROR($J127/$Q127,""))</f>
        <v/>
      </c>
      <c r="X127" s="559">
        <f>IF($A127="","",IFERROR(MIN(1,$P127/$O127)*MIN(1,$R127/$S127)*($K127/$J127),""))</f>
        <v/>
      </c>
      <c r="Y127" s="119">
        <f>IF($A127="","",IF(AND($T127&gt;='01_基本設定'!$B$13,$U127&gt;='01_基本設定'!$B$14,$V127&lt;='01_基本設定'!$B$16,$X127&gt;='01_基本設定'!$B$15),"正常","注意"))</f>
        <v/>
      </c>
      <c r="Z127" s="167" t="n"/>
      <c r="AA127" s="94" t="n"/>
      <c r="AB127" s="98" t="n"/>
    </row>
    <row r="128" ht="19" customHeight="1">
      <c r="A128" s="554" t="n"/>
      <c r="B128" s="94" t="n"/>
      <c r="C128" s="94" t="n"/>
      <c r="D128" s="94" t="n"/>
      <c r="E128" s="94" t="n"/>
      <c r="F128" s="94" t="n"/>
      <c r="G128" s="94" t="n"/>
      <c r="H128" s="94" t="n"/>
      <c r="I128" s="555" t="n"/>
      <c r="J128" s="555" t="n"/>
      <c r="K128" s="555" t="n"/>
      <c r="L128" s="555" t="n"/>
      <c r="M128" s="555" t="n"/>
      <c r="N128" s="555" t="n"/>
      <c r="O128" s="556" t="n"/>
      <c r="P128" s="556" t="n"/>
      <c r="Q128" s="557" t="n"/>
      <c r="R128" s="556" t="n"/>
      <c r="S128" s="558">
        <f>IF($A128="","",IFERROR($P128*3600/$J128,""))</f>
        <v/>
      </c>
      <c r="T128" s="559">
        <f>IF($A128="","",IFERROR($J128/$I128,""))</f>
        <v/>
      </c>
      <c r="U128" s="559">
        <f>IF($A128="","",IFERROR($K128/$J128,""))</f>
        <v/>
      </c>
      <c r="V128" s="559">
        <f>IF($A128="","",IFERROR($L128/$J128,""))</f>
        <v/>
      </c>
      <c r="W128" s="560">
        <f>IF($A128="","",IFERROR($J128/$Q128,""))</f>
        <v/>
      </c>
      <c r="X128" s="559">
        <f>IF($A128="","",IFERROR(MIN(1,$P128/$O128)*MIN(1,$R128/$S128)*($K128/$J128),""))</f>
        <v/>
      </c>
      <c r="Y128" s="119">
        <f>IF($A128="","",IF(AND($T128&gt;='01_基本設定'!$B$13,$U128&gt;='01_基本設定'!$B$14,$V128&lt;='01_基本設定'!$B$16,$X128&gt;='01_基本設定'!$B$15),"正常","注意"))</f>
        <v/>
      </c>
      <c r="Z128" s="167" t="n"/>
      <c r="AA128" s="94" t="n"/>
      <c r="AB128" s="98" t="n"/>
    </row>
    <row r="129" ht="19" customHeight="1">
      <c r="A129" s="554" t="n"/>
      <c r="B129" s="94" t="n"/>
      <c r="C129" s="94" t="n"/>
      <c r="D129" s="94" t="n"/>
      <c r="E129" s="94" t="n"/>
      <c r="F129" s="94" t="n"/>
      <c r="G129" s="94" t="n"/>
      <c r="H129" s="94" t="n"/>
      <c r="I129" s="555" t="n"/>
      <c r="J129" s="555" t="n"/>
      <c r="K129" s="555" t="n"/>
      <c r="L129" s="555" t="n"/>
      <c r="M129" s="555" t="n"/>
      <c r="N129" s="555" t="n"/>
      <c r="O129" s="556" t="n"/>
      <c r="P129" s="556" t="n"/>
      <c r="Q129" s="557" t="n"/>
      <c r="R129" s="556" t="n"/>
      <c r="S129" s="558">
        <f>IF($A129="","",IFERROR($P129*3600/$J129,""))</f>
        <v/>
      </c>
      <c r="T129" s="559">
        <f>IF($A129="","",IFERROR($J129/$I129,""))</f>
        <v/>
      </c>
      <c r="U129" s="559">
        <f>IF($A129="","",IFERROR($K129/$J129,""))</f>
        <v/>
      </c>
      <c r="V129" s="559">
        <f>IF($A129="","",IFERROR($L129/$J129,""))</f>
        <v/>
      </c>
      <c r="W129" s="560">
        <f>IF($A129="","",IFERROR($J129/$Q129,""))</f>
        <v/>
      </c>
      <c r="X129" s="559">
        <f>IF($A129="","",IFERROR(MIN(1,$P129/$O129)*MIN(1,$R129/$S129)*($K129/$J129),""))</f>
        <v/>
      </c>
      <c r="Y129" s="119">
        <f>IF($A129="","",IF(AND($T129&gt;='01_基本設定'!$B$13,$U129&gt;='01_基本設定'!$B$14,$V129&lt;='01_基本設定'!$B$16,$X129&gt;='01_基本設定'!$B$15),"正常","注意"))</f>
        <v/>
      </c>
      <c r="Z129" s="167" t="n"/>
      <c r="AA129" s="94" t="n"/>
      <c r="AB129" s="98" t="n"/>
    </row>
    <row r="130" ht="19" customHeight="1">
      <c r="A130" s="554" t="n"/>
      <c r="B130" s="94" t="n"/>
      <c r="C130" s="94" t="n"/>
      <c r="D130" s="94" t="n"/>
      <c r="E130" s="94" t="n"/>
      <c r="F130" s="94" t="n"/>
      <c r="G130" s="94" t="n"/>
      <c r="H130" s="94" t="n"/>
      <c r="I130" s="555" t="n"/>
      <c r="J130" s="555" t="n"/>
      <c r="K130" s="555" t="n"/>
      <c r="L130" s="555" t="n"/>
      <c r="M130" s="555" t="n"/>
      <c r="N130" s="555" t="n"/>
      <c r="O130" s="556" t="n"/>
      <c r="P130" s="556" t="n"/>
      <c r="Q130" s="557" t="n"/>
      <c r="R130" s="556" t="n"/>
      <c r="S130" s="558">
        <f>IF($A130="","",IFERROR($P130*3600/$J130,""))</f>
        <v/>
      </c>
      <c r="T130" s="559">
        <f>IF($A130="","",IFERROR($J130/$I130,""))</f>
        <v/>
      </c>
      <c r="U130" s="559">
        <f>IF($A130="","",IFERROR($K130/$J130,""))</f>
        <v/>
      </c>
      <c r="V130" s="559">
        <f>IF($A130="","",IFERROR($L130/$J130,""))</f>
        <v/>
      </c>
      <c r="W130" s="560">
        <f>IF($A130="","",IFERROR($J130/$Q130,""))</f>
        <v/>
      </c>
      <c r="X130" s="559">
        <f>IF($A130="","",IFERROR(MIN(1,$P130/$O130)*MIN(1,$R130/$S130)*($K130/$J130),""))</f>
        <v/>
      </c>
      <c r="Y130" s="119">
        <f>IF($A130="","",IF(AND($T130&gt;='01_基本設定'!$B$13,$U130&gt;='01_基本設定'!$B$14,$V130&lt;='01_基本設定'!$B$16,$X130&gt;='01_基本設定'!$B$15),"正常","注意"))</f>
        <v/>
      </c>
      <c r="Z130" s="167" t="n"/>
      <c r="AA130" s="94" t="n"/>
      <c r="AB130" s="98" t="n"/>
    </row>
    <row r="131" ht="19" customHeight="1">
      <c r="A131" s="554" t="n"/>
      <c r="B131" s="94" t="n"/>
      <c r="C131" s="94" t="n"/>
      <c r="D131" s="94" t="n"/>
      <c r="E131" s="94" t="n"/>
      <c r="F131" s="94" t="n"/>
      <c r="G131" s="94" t="n"/>
      <c r="H131" s="94" t="n"/>
      <c r="I131" s="555" t="n"/>
      <c r="J131" s="555" t="n"/>
      <c r="K131" s="555" t="n"/>
      <c r="L131" s="555" t="n"/>
      <c r="M131" s="555" t="n"/>
      <c r="N131" s="555" t="n"/>
      <c r="O131" s="556" t="n"/>
      <c r="P131" s="556" t="n"/>
      <c r="Q131" s="557" t="n"/>
      <c r="R131" s="556" t="n"/>
      <c r="S131" s="558">
        <f>IF($A131="","",IFERROR($P131*3600/$J131,""))</f>
        <v/>
      </c>
      <c r="T131" s="559">
        <f>IF($A131="","",IFERROR($J131/$I131,""))</f>
        <v/>
      </c>
      <c r="U131" s="559">
        <f>IF($A131="","",IFERROR($K131/$J131,""))</f>
        <v/>
      </c>
      <c r="V131" s="559">
        <f>IF($A131="","",IFERROR($L131/$J131,""))</f>
        <v/>
      </c>
      <c r="W131" s="560">
        <f>IF($A131="","",IFERROR($J131/$Q131,""))</f>
        <v/>
      </c>
      <c r="X131" s="559">
        <f>IF($A131="","",IFERROR(MIN(1,$P131/$O131)*MIN(1,$R131/$S131)*($K131/$J131),""))</f>
        <v/>
      </c>
      <c r="Y131" s="119">
        <f>IF($A131="","",IF(AND($T131&gt;='01_基本設定'!$B$13,$U131&gt;='01_基本設定'!$B$14,$V131&lt;='01_基本設定'!$B$16,$X131&gt;='01_基本設定'!$B$15),"正常","注意"))</f>
        <v/>
      </c>
      <c r="Z131" s="167" t="n"/>
      <c r="AA131" s="94" t="n"/>
      <c r="AB131" s="98" t="n"/>
    </row>
    <row r="132" ht="19" customHeight="1">
      <c r="A132" s="554" t="n"/>
      <c r="B132" s="94" t="n"/>
      <c r="C132" s="94" t="n"/>
      <c r="D132" s="94" t="n"/>
      <c r="E132" s="94" t="n"/>
      <c r="F132" s="94" t="n"/>
      <c r="G132" s="94" t="n"/>
      <c r="H132" s="94" t="n"/>
      <c r="I132" s="555" t="n"/>
      <c r="J132" s="555" t="n"/>
      <c r="K132" s="555" t="n"/>
      <c r="L132" s="555" t="n"/>
      <c r="M132" s="555" t="n"/>
      <c r="N132" s="555" t="n"/>
      <c r="O132" s="556" t="n"/>
      <c r="P132" s="556" t="n"/>
      <c r="Q132" s="557" t="n"/>
      <c r="R132" s="556" t="n"/>
      <c r="S132" s="558">
        <f>IF($A132="","",IFERROR($P132*3600/$J132,""))</f>
        <v/>
      </c>
      <c r="T132" s="559">
        <f>IF($A132="","",IFERROR($J132/$I132,""))</f>
        <v/>
      </c>
      <c r="U132" s="559">
        <f>IF($A132="","",IFERROR($K132/$J132,""))</f>
        <v/>
      </c>
      <c r="V132" s="559">
        <f>IF($A132="","",IFERROR($L132/$J132,""))</f>
        <v/>
      </c>
      <c r="W132" s="560">
        <f>IF($A132="","",IFERROR($J132/$Q132,""))</f>
        <v/>
      </c>
      <c r="X132" s="559">
        <f>IF($A132="","",IFERROR(MIN(1,$P132/$O132)*MIN(1,$R132/$S132)*($K132/$J132),""))</f>
        <v/>
      </c>
      <c r="Y132" s="119">
        <f>IF($A132="","",IF(AND($T132&gt;='01_基本設定'!$B$13,$U132&gt;='01_基本設定'!$B$14,$V132&lt;='01_基本設定'!$B$16,$X132&gt;='01_基本設定'!$B$15),"正常","注意"))</f>
        <v/>
      </c>
      <c r="Z132" s="167" t="n"/>
      <c r="AA132" s="94" t="n"/>
      <c r="AB132" s="98" t="n"/>
    </row>
    <row r="133" ht="19" customHeight="1">
      <c r="A133" s="554" t="n"/>
      <c r="B133" s="94" t="n"/>
      <c r="C133" s="94" t="n"/>
      <c r="D133" s="94" t="n"/>
      <c r="E133" s="94" t="n"/>
      <c r="F133" s="94" t="n"/>
      <c r="G133" s="94" t="n"/>
      <c r="H133" s="94" t="n"/>
      <c r="I133" s="555" t="n"/>
      <c r="J133" s="555" t="n"/>
      <c r="K133" s="555" t="n"/>
      <c r="L133" s="555" t="n"/>
      <c r="M133" s="555" t="n"/>
      <c r="N133" s="555" t="n"/>
      <c r="O133" s="556" t="n"/>
      <c r="P133" s="556" t="n"/>
      <c r="Q133" s="557" t="n"/>
      <c r="R133" s="556" t="n"/>
      <c r="S133" s="558">
        <f>IF($A133="","",IFERROR($P133*3600/$J133,""))</f>
        <v/>
      </c>
      <c r="T133" s="559">
        <f>IF($A133="","",IFERROR($J133/$I133,""))</f>
        <v/>
      </c>
      <c r="U133" s="559">
        <f>IF($A133="","",IFERROR($K133/$J133,""))</f>
        <v/>
      </c>
      <c r="V133" s="559">
        <f>IF($A133="","",IFERROR($L133/$J133,""))</f>
        <v/>
      </c>
      <c r="W133" s="560">
        <f>IF($A133="","",IFERROR($J133/$Q133,""))</f>
        <v/>
      </c>
      <c r="X133" s="559">
        <f>IF($A133="","",IFERROR(MIN(1,$P133/$O133)*MIN(1,$R133/$S133)*($K133/$J133),""))</f>
        <v/>
      </c>
      <c r="Y133" s="119">
        <f>IF($A133="","",IF(AND($T133&gt;='01_基本設定'!$B$13,$U133&gt;='01_基本設定'!$B$14,$V133&lt;='01_基本設定'!$B$16,$X133&gt;='01_基本設定'!$B$15),"正常","注意"))</f>
        <v/>
      </c>
      <c r="Z133" s="167" t="n"/>
      <c r="AA133" s="94" t="n"/>
      <c r="AB133" s="98" t="n"/>
    </row>
    <row r="134" ht="19" customHeight="1">
      <c r="A134" s="554" t="n"/>
      <c r="B134" s="94" t="n"/>
      <c r="C134" s="94" t="n"/>
      <c r="D134" s="94" t="n"/>
      <c r="E134" s="94" t="n"/>
      <c r="F134" s="94" t="n"/>
      <c r="G134" s="94" t="n"/>
      <c r="H134" s="94" t="n"/>
      <c r="I134" s="555" t="n"/>
      <c r="J134" s="555" t="n"/>
      <c r="K134" s="555" t="n"/>
      <c r="L134" s="555" t="n"/>
      <c r="M134" s="555" t="n"/>
      <c r="N134" s="555" t="n"/>
      <c r="O134" s="556" t="n"/>
      <c r="P134" s="556" t="n"/>
      <c r="Q134" s="557" t="n"/>
      <c r="R134" s="556" t="n"/>
      <c r="S134" s="558">
        <f>IF($A134="","",IFERROR($P134*3600/$J134,""))</f>
        <v/>
      </c>
      <c r="T134" s="559">
        <f>IF($A134="","",IFERROR($J134/$I134,""))</f>
        <v/>
      </c>
      <c r="U134" s="559">
        <f>IF($A134="","",IFERROR($K134/$J134,""))</f>
        <v/>
      </c>
      <c r="V134" s="559">
        <f>IF($A134="","",IFERROR($L134/$J134,""))</f>
        <v/>
      </c>
      <c r="W134" s="560">
        <f>IF($A134="","",IFERROR($J134/$Q134,""))</f>
        <v/>
      </c>
      <c r="X134" s="559">
        <f>IF($A134="","",IFERROR(MIN(1,$P134/$O134)*MIN(1,$R134/$S134)*($K134/$J134),""))</f>
        <v/>
      </c>
      <c r="Y134" s="119">
        <f>IF($A134="","",IF(AND($T134&gt;='01_基本設定'!$B$13,$U134&gt;='01_基本設定'!$B$14,$V134&lt;='01_基本設定'!$B$16,$X134&gt;='01_基本設定'!$B$15),"正常","注意"))</f>
        <v/>
      </c>
      <c r="Z134" s="167" t="n"/>
      <c r="AA134" s="94" t="n"/>
      <c r="AB134" s="98" t="n"/>
    </row>
    <row r="135" ht="19" customHeight="1">
      <c r="A135" s="554" t="n"/>
      <c r="B135" s="94" t="n"/>
      <c r="C135" s="94" t="n"/>
      <c r="D135" s="94" t="n"/>
      <c r="E135" s="94" t="n"/>
      <c r="F135" s="94" t="n"/>
      <c r="G135" s="94" t="n"/>
      <c r="H135" s="94" t="n"/>
      <c r="I135" s="555" t="n"/>
      <c r="J135" s="555" t="n"/>
      <c r="K135" s="555" t="n"/>
      <c r="L135" s="555" t="n"/>
      <c r="M135" s="555" t="n"/>
      <c r="N135" s="555" t="n"/>
      <c r="O135" s="556" t="n"/>
      <c r="P135" s="556" t="n"/>
      <c r="Q135" s="557" t="n"/>
      <c r="R135" s="556" t="n"/>
      <c r="S135" s="558">
        <f>IF($A135="","",IFERROR($P135*3600/$J135,""))</f>
        <v/>
      </c>
      <c r="T135" s="559">
        <f>IF($A135="","",IFERROR($J135/$I135,""))</f>
        <v/>
      </c>
      <c r="U135" s="559">
        <f>IF($A135="","",IFERROR($K135/$J135,""))</f>
        <v/>
      </c>
      <c r="V135" s="559">
        <f>IF($A135="","",IFERROR($L135/$J135,""))</f>
        <v/>
      </c>
      <c r="W135" s="560">
        <f>IF($A135="","",IFERROR($J135/$Q135,""))</f>
        <v/>
      </c>
      <c r="X135" s="559">
        <f>IF($A135="","",IFERROR(MIN(1,$P135/$O135)*MIN(1,$R135/$S135)*($K135/$J135),""))</f>
        <v/>
      </c>
      <c r="Y135" s="119">
        <f>IF($A135="","",IF(AND($T135&gt;='01_基本設定'!$B$13,$U135&gt;='01_基本設定'!$B$14,$V135&lt;='01_基本設定'!$B$16,$X135&gt;='01_基本設定'!$B$15),"正常","注意"))</f>
        <v/>
      </c>
      <c r="Z135" s="167" t="n"/>
      <c r="AA135" s="94" t="n"/>
      <c r="AB135" s="98" t="n"/>
    </row>
    <row r="136" ht="19" customHeight="1">
      <c r="A136" s="554" t="n"/>
      <c r="B136" s="94" t="n"/>
      <c r="C136" s="94" t="n"/>
      <c r="D136" s="94" t="n"/>
      <c r="E136" s="94" t="n"/>
      <c r="F136" s="94" t="n"/>
      <c r="G136" s="94" t="n"/>
      <c r="H136" s="94" t="n"/>
      <c r="I136" s="555" t="n"/>
      <c r="J136" s="555" t="n"/>
      <c r="K136" s="555" t="n"/>
      <c r="L136" s="555" t="n"/>
      <c r="M136" s="555" t="n"/>
      <c r="N136" s="555" t="n"/>
      <c r="O136" s="556" t="n"/>
      <c r="P136" s="556" t="n"/>
      <c r="Q136" s="557" t="n"/>
      <c r="R136" s="556" t="n"/>
      <c r="S136" s="558">
        <f>IF($A136="","",IFERROR($P136*3600/$J136,""))</f>
        <v/>
      </c>
      <c r="T136" s="559">
        <f>IF($A136="","",IFERROR($J136/$I136,""))</f>
        <v/>
      </c>
      <c r="U136" s="559">
        <f>IF($A136="","",IFERROR($K136/$J136,""))</f>
        <v/>
      </c>
      <c r="V136" s="559">
        <f>IF($A136="","",IFERROR($L136/$J136,""))</f>
        <v/>
      </c>
      <c r="W136" s="560">
        <f>IF($A136="","",IFERROR($J136/$Q136,""))</f>
        <v/>
      </c>
      <c r="X136" s="559">
        <f>IF($A136="","",IFERROR(MIN(1,$P136/$O136)*MIN(1,$R136/$S136)*($K136/$J136),""))</f>
        <v/>
      </c>
      <c r="Y136" s="119">
        <f>IF($A136="","",IF(AND($T136&gt;='01_基本設定'!$B$13,$U136&gt;='01_基本設定'!$B$14,$V136&lt;='01_基本設定'!$B$16,$X136&gt;='01_基本設定'!$B$15),"正常","注意"))</f>
        <v/>
      </c>
      <c r="Z136" s="167" t="n"/>
      <c r="AA136" s="94" t="n"/>
      <c r="AB136" s="98" t="n"/>
    </row>
    <row r="137" ht="19" customHeight="1">
      <c r="A137" s="554" t="n"/>
      <c r="B137" s="94" t="n"/>
      <c r="C137" s="94" t="n"/>
      <c r="D137" s="94" t="n"/>
      <c r="E137" s="94" t="n"/>
      <c r="F137" s="94" t="n"/>
      <c r="G137" s="94" t="n"/>
      <c r="H137" s="94" t="n"/>
      <c r="I137" s="555" t="n"/>
      <c r="J137" s="555" t="n"/>
      <c r="K137" s="555" t="n"/>
      <c r="L137" s="555" t="n"/>
      <c r="M137" s="555" t="n"/>
      <c r="N137" s="555" t="n"/>
      <c r="O137" s="556" t="n"/>
      <c r="P137" s="556" t="n"/>
      <c r="Q137" s="557" t="n"/>
      <c r="R137" s="556" t="n"/>
      <c r="S137" s="558">
        <f>IF($A137="","",IFERROR($P137*3600/$J137,""))</f>
        <v/>
      </c>
      <c r="T137" s="559">
        <f>IF($A137="","",IFERROR($J137/$I137,""))</f>
        <v/>
      </c>
      <c r="U137" s="559">
        <f>IF($A137="","",IFERROR($K137/$J137,""))</f>
        <v/>
      </c>
      <c r="V137" s="559">
        <f>IF($A137="","",IFERROR($L137/$J137,""))</f>
        <v/>
      </c>
      <c r="W137" s="560">
        <f>IF($A137="","",IFERROR($J137/$Q137,""))</f>
        <v/>
      </c>
      <c r="X137" s="559">
        <f>IF($A137="","",IFERROR(MIN(1,$P137/$O137)*MIN(1,$R137/$S137)*($K137/$J137),""))</f>
        <v/>
      </c>
      <c r="Y137" s="119">
        <f>IF($A137="","",IF(AND($T137&gt;='01_基本設定'!$B$13,$U137&gt;='01_基本設定'!$B$14,$V137&lt;='01_基本設定'!$B$16,$X137&gt;='01_基本設定'!$B$15),"正常","注意"))</f>
        <v/>
      </c>
      <c r="Z137" s="167" t="n"/>
      <c r="AA137" s="94" t="n"/>
      <c r="AB137" s="98" t="n"/>
    </row>
    <row r="138" ht="19" customHeight="1">
      <c r="A138" s="554" t="n"/>
      <c r="B138" s="94" t="n"/>
      <c r="C138" s="94" t="n"/>
      <c r="D138" s="94" t="n"/>
      <c r="E138" s="94" t="n"/>
      <c r="F138" s="94" t="n"/>
      <c r="G138" s="94" t="n"/>
      <c r="H138" s="94" t="n"/>
      <c r="I138" s="555" t="n"/>
      <c r="J138" s="555" t="n"/>
      <c r="K138" s="555" t="n"/>
      <c r="L138" s="555" t="n"/>
      <c r="M138" s="555" t="n"/>
      <c r="N138" s="555" t="n"/>
      <c r="O138" s="556" t="n"/>
      <c r="P138" s="556" t="n"/>
      <c r="Q138" s="557" t="n"/>
      <c r="R138" s="556" t="n"/>
      <c r="S138" s="558">
        <f>IF($A138="","",IFERROR($P138*3600/$J138,""))</f>
        <v/>
      </c>
      <c r="T138" s="559">
        <f>IF($A138="","",IFERROR($J138/$I138,""))</f>
        <v/>
      </c>
      <c r="U138" s="559">
        <f>IF($A138="","",IFERROR($K138/$J138,""))</f>
        <v/>
      </c>
      <c r="V138" s="559">
        <f>IF($A138="","",IFERROR($L138/$J138,""))</f>
        <v/>
      </c>
      <c r="W138" s="560">
        <f>IF($A138="","",IFERROR($J138/$Q138,""))</f>
        <v/>
      </c>
      <c r="X138" s="559">
        <f>IF($A138="","",IFERROR(MIN(1,$P138/$O138)*MIN(1,$R138/$S138)*($K138/$J138),""))</f>
        <v/>
      </c>
      <c r="Y138" s="119">
        <f>IF($A138="","",IF(AND($T138&gt;='01_基本設定'!$B$13,$U138&gt;='01_基本設定'!$B$14,$V138&lt;='01_基本設定'!$B$16,$X138&gt;='01_基本設定'!$B$15),"正常","注意"))</f>
        <v/>
      </c>
      <c r="Z138" s="167" t="n"/>
      <c r="AA138" s="94" t="n"/>
      <c r="AB138" s="98" t="n"/>
    </row>
    <row r="139" ht="19" customHeight="1">
      <c r="A139" s="554" t="n"/>
      <c r="B139" s="94" t="n"/>
      <c r="C139" s="94" t="n"/>
      <c r="D139" s="94" t="n"/>
      <c r="E139" s="94" t="n"/>
      <c r="F139" s="94" t="n"/>
      <c r="G139" s="94" t="n"/>
      <c r="H139" s="94" t="n"/>
      <c r="I139" s="555" t="n"/>
      <c r="J139" s="555" t="n"/>
      <c r="K139" s="555" t="n"/>
      <c r="L139" s="555" t="n"/>
      <c r="M139" s="555" t="n"/>
      <c r="N139" s="555" t="n"/>
      <c r="O139" s="556" t="n"/>
      <c r="P139" s="556" t="n"/>
      <c r="Q139" s="557" t="n"/>
      <c r="R139" s="556" t="n"/>
      <c r="S139" s="558">
        <f>IF($A139="","",IFERROR($P139*3600/$J139,""))</f>
        <v/>
      </c>
      <c r="T139" s="559">
        <f>IF($A139="","",IFERROR($J139/$I139,""))</f>
        <v/>
      </c>
      <c r="U139" s="559">
        <f>IF($A139="","",IFERROR($K139/$J139,""))</f>
        <v/>
      </c>
      <c r="V139" s="559">
        <f>IF($A139="","",IFERROR($L139/$J139,""))</f>
        <v/>
      </c>
      <c r="W139" s="560">
        <f>IF($A139="","",IFERROR($J139/$Q139,""))</f>
        <v/>
      </c>
      <c r="X139" s="559">
        <f>IF($A139="","",IFERROR(MIN(1,$P139/$O139)*MIN(1,$R139/$S139)*($K139/$J139),""))</f>
        <v/>
      </c>
      <c r="Y139" s="119">
        <f>IF($A139="","",IF(AND($T139&gt;='01_基本設定'!$B$13,$U139&gt;='01_基本設定'!$B$14,$V139&lt;='01_基本設定'!$B$16,$X139&gt;='01_基本設定'!$B$15),"正常","注意"))</f>
        <v/>
      </c>
      <c r="Z139" s="167" t="n"/>
      <c r="AA139" s="94" t="n"/>
      <c r="AB139" s="98" t="n"/>
    </row>
    <row r="140" ht="19" customHeight="1">
      <c r="A140" s="554" t="n"/>
      <c r="B140" s="94" t="n"/>
      <c r="C140" s="94" t="n"/>
      <c r="D140" s="94" t="n"/>
      <c r="E140" s="94" t="n"/>
      <c r="F140" s="94" t="n"/>
      <c r="G140" s="94" t="n"/>
      <c r="H140" s="94" t="n"/>
      <c r="I140" s="555" t="n"/>
      <c r="J140" s="555" t="n"/>
      <c r="K140" s="555" t="n"/>
      <c r="L140" s="555" t="n"/>
      <c r="M140" s="555" t="n"/>
      <c r="N140" s="555" t="n"/>
      <c r="O140" s="556" t="n"/>
      <c r="P140" s="556" t="n"/>
      <c r="Q140" s="557" t="n"/>
      <c r="R140" s="556" t="n"/>
      <c r="S140" s="558">
        <f>IF($A140="","",IFERROR($P140*3600/$J140,""))</f>
        <v/>
      </c>
      <c r="T140" s="559">
        <f>IF($A140="","",IFERROR($J140/$I140,""))</f>
        <v/>
      </c>
      <c r="U140" s="559">
        <f>IF($A140="","",IFERROR($K140/$J140,""))</f>
        <v/>
      </c>
      <c r="V140" s="559">
        <f>IF($A140="","",IFERROR($L140/$J140,""))</f>
        <v/>
      </c>
      <c r="W140" s="560">
        <f>IF($A140="","",IFERROR($J140/$Q140,""))</f>
        <v/>
      </c>
      <c r="X140" s="559">
        <f>IF($A140="","",IFERROR(MIN(1,$P140/$O140)*MIN(1,$R140/$S140)*($K140/$J140),""))</f>
        <v/>
      </c>
      <c r="Y140" s="119">
        <f>IF($A140="","",IF(AND($T140&gt;='01_基本設定'!$B$13,$U140&gt;='01_基本設定'!$B$14,$V140&lt;='01_基本設定'!$B$16,$X140&gt;='01_基本設定'!$B$15),"正常","注意"))</f>
        <v/>
      </c>
      <c r="Z140" s="167" t="n"/>
      <c r="AA140" s="94" t="n"/>
      <c r="AB140" s="98" t="n"/>
    </row>
    <row r="141" ht="19" customHeight="1">
      <c r="A141" s="554" t="n"/>
      <c r="B141" s="94" t="n"/>
      <c r="C141" s="94" t="n"/>
      <c r="D141" s="94" t="n"/>
      <c r="E141" s="94" t="n"/>
      <c r="F141" s="94" t="n"/>
      <c r="G141" s="94" t="n"/>
      <c r="H141" s="94" t="n"/>
      <c r="I141" s="555" t="n"/>
      <c r="J141" s="555" t="n"/>
      <c r="K141" s="555" t="n"/>
      <c r="L141" s="555" t="n"/>
      <c r="M141" s="555" t="n"/>
      <c r="N141" s="555" t="n"/>
      <c r="O141" s="556" t="n"/>
      <c r="P141" s="556" t="n"/>
      <c r="Q141" s="557" t="n"/>
      <c r="R141" s="556" t="n"/>
      <c r="S141" s="558">
        <f>IF($A141="","",IFERROR($P141*3600/$J141,""))</f>
        <v/>
      </c>
      <c r="T141" s="559">
        <f>IF($A141="","",IFERROR($J141/$I141,""))</f>
        <v/>
      </c>
      <c r="U141" s="559">
        <f>IF($A141="","",IFERROR($K141/$J141,""))</f>
        <v/>
      </c>
      <c r="V141" s="559">
        <f>IF($A141="","",IFERROR($L141/$J141,""))</f>
        <v/>
      </c>
      <c r="W141" s="560">
        <f>IF($A141="","",IFERROR($J141/$Q141,""))</f>
        <v/>
      </c>
      <c r="X141" s="559">
        <f>IF($A141="","",IFERROR(MIN(1,$P141/$O141)*MIN(1,$R141/$S141)*($K141/$J141),""))</f>
        <v/>
      </c>
      <c r="Y141" s="119">
        <f>IF($A141="","",IF(AND($T141&gt;='01_基本設定'!$B$13,$U141&gt;='01_基本設定'!$B$14,$V141&lt;='01_基本設定'!$B$16,$X141&gt;='01_基本設定'!$B$15),"正常","注意"))</f>
        <v/>
      </c>
      <c r="Z141" s="167" t="n"/>
      <c r="AA141" s="94" t="n"/>
      <c r="AB141" s="98" t="n"/>
    </row>
    <row r="142" ht="19" customHeight="1">
      <c r="A142" s="554" t="n"/>
      <c r="B142" s="94" t="n"/>
      <c r="C142" s="94" t="n"/>
      <c r="D142" s="94" t="n"/>
      <c r="E142" s="94" t="n"/>
      <c r="F142" s="94" t="n"/>
      <c r="G142" s="94" t="n"/>
      <c r="H142" s="94" t="n"/>
      <c r="I142" s="555" t="n"/>
      <c r="J142" s="555" t="n"/>
      <c r="K142" s="555" t="n"/>
      <c r="L142" s="555" t="n"/>
      <c r="M142" s="555" t="n"/>
      <c r="N142" s="555" t="n"/>
      <c r="O142" s="556" t="n"/>
      <c r="P142" s="556" t="n"/>
      <c r="Q142" s="557" t="n"/>
      <c r="R142" s="556" t="n"/>
      <c r="S142" s="558">
        <f>IF($A142="","",IFERROR($P142*3600/$J142,""))</f>
        <v/>
      </c>
      <c r="T142" s="559">
        <f>IF($A142="","",IFERROR($J142/$I142,""))</f>
        <v/>
      </c>
      <c r="U142" s="559">
        <f>IF($A142="","",IFERROR($K142/$J142,""))</f>
        <v/>
      </c>
      <c r="V142" s="559">
        <f>IF($A142="","",IFERROR($L142/$J142,""))</f>
        <v/>
      </c>
      <c r="W142" s="560">
        <f>IF($A142="","",IFERROR($J142/$Q142,""))</f>
        <v/>
      </c>
      <c r="X142" s="559">
        <f>IF($A142="","",IFERROR(MIN(1,$P142/$O142)*MIN(1,$R142/$S142)*($K142/$J142),""))</f>
        <v/>
      </c>
      <c r="Y142" s="119">
        <f>IF($A142="","",IF(AND($T142&gt;='01_基本設定'!$B$13,$U142&gt;='01_基本設定'!$B$14,$V142&lt;='01_基本設定'!$B$16,$X142&gt;='01_基本設定'!$B$15),"正常","注意"))</f>
        <v/>
      </c>
      <c r="Z142" s="167" t="n"/>
      <c r="AA142" s="94" t="n"/>
      <c r="AB142" s="98" t="n"/>
    </row>
    <row r="143" ht="19" customHeight="1">
      <c r="A143" s="554" t="n"/>
      <c r="B143" s="94" t="n"/>
      <c r="C143" s="94" t="n"/>
      <c r="D143" s="94" t="n"/>
      <c r="E143" s="94" t="n"/>
      <c r="F143" s="94" t="n"/>
      <c r="G143" s="94" t="n"/>
      <c r="H143" s="94" t="n"/>
      <c r="I143" s="555" t="n"/>
      <c r="J143" s="555" t="n"/>
      <c r="K143" s="555" t="n"/>
      <c r="L143" s="555" t="n"/>
      <c r="M143" s="555" t="n"/>
      <c r="N143" s="555" t="n"/>
      <c r="O143" s="556" t="n"/>
      <c r="P143" s="556" t="n"/>
      <c r="Q143" s="557" t="n"/>
      <c r="R143" s="556" t="n"/>
      <c r="S143" s="558">
        <f>IF($A143="","",IFERROR($P143*3600/$J143,""))</f>
        <v/>
      </c>
      <c r="T143" s="559">
        <f>IF($A143="","",IFERROR($J143/$I143,""))</f>
        <v/>
      </c>
      <c r="U143" s="559">
        <f>IF($A143="","",IFERROR($K143/$J143,""))</f>
        <v/>
      </c>
      <c r="V143" s="559">
        <f>IF($A143="","",IFERROR($L143/$J143,""))</f>
        <v/>
      </c>
      <c r="W143" s="560">
        <f>IF($A143="","",IFERROR($J143/$Q143,""))</f>
        <v/>
      </c>
      <c r="X143" s="559">
        <f>IF($A143="","",IFERROR(MIN(1,$P143/$O143)*MIN(1,$R143/$S143)*($K143/$J143),""))</f>
        <v/>
      </c>
      <c r="Y143" s="119">
        <f>IF($A143="","",IF(AND($T143&gt;='01_基本設定'!$B$13,$U143&gt;='01_基本設定'!$B$14,$V143&lt;='01_基本設定'!$B$16,$X143&gt;='01_基本設定'!$B$15),"正常","注意"))</f>
        <v/>
      </c>
      <c r="Z143" s="167" t="n"/>
      <c r="AA143" s="94" t="n"/>
      <c r="AB143" s="98" t="n"/>
    </row>
    <row r="144" ht="19" customHeight="1">
      <c r="A144" s="554" t="n"/>
      <c r="B144" s="94" t="n"/>
      <c r="C144" s="94" t="n"/>
      <c r="D144" s="94" t="n"/>
      <c r="E144" s="94" t="n"/>
      <c r="F144" s="94" t="n"/>
      <c r="G144" s="94" t="n"/>
      <c r="H144" s="94" t="n"/>
      <c r="I144" s="555" t="n"/>
      <c r="J144" s="555" t="n"/>
      <c r="K144" s="555" t="n"/>
      <c r="L144" s="555" t="n"/>
      <c r="M144" s="555" t="n"/>
      <c r="N144" s="555" t="n"/>
      <c r="O144" s="556" t="n"/>
      <c r="P144" s="556" t="n"/>
      <c r="Q144" s="557" t="n"/>
      <c r="R144" s="556" t="n"/>
      <c r="S144" s="558">
        <f>IF($A144="","",IFERROR($P144*3600/$J144,""))</f>
        <v/>
      </c>
      <c r="T144" s="559">
        <f>IF($A144="","",IFERROR($J144/$I144,""))</f>
        <v/>
      </c>
      <c r="U144" s="559">
        <f>IF($A144="","",IFERROR($K144/$J144,""))</f>
        <v/>
      </c>
      <c r="V144" s="559">
        <f>IF($A144="","",IFERROR($L144/$J144,""))</f>
        <v/>
      </c>
      <c r="W144" s="560">
        <f>IF($A144="","",IFERROR($J144/$Q144,""))</f>
        <v/>
      </c>
      <c r="X144" s="559">
        <f>IF($A144="","",IFERROR(MIN(1,$P144/$O144)*MIN(1,$R144/$S144)*($K144/$J144),""))</f>
        <v/>
      </c>
      <c r="Y144" s="119">
        <f>IF($A144="","",IF(AND($T144&gt;='01_基本設定'!$B$13,$U144&gt;='01_基本設定'!$B$14,$V144&lt;='01_基本設定'!$B$16,$X144&gt;='01_基本設定'!$B$15),"正常","注意"))</f>
        <v/>
      </c>
      <c r="Z144" s="167" t="n"/>
      <c r="AA144" s="94" t="n"/>
      <c r="AB144" s="98" t="n"/>
    </row>
    <row r="145" ht="19" customHeight="1">
      <c r="A145" s="554" t="n"/>
      <c r="B145" s="94" t="n"/>
      <c r="C145" s="94" t="n"/>
      <c r="D145" s="94" t="n"/>
      <c r="E145" s="94" t="n"/>
      <c r="F145" s="94" t="n"/>
      <c r="G145" s="94" t="n"/>
      <c r="H145" s="94" t="n"/>
      <c r="I145" s="555" t="n"/>
      <c r="J145" s="555" t="n"/>
      <c r="K145" s="555" t="n"/>
      <c r="L145" s="555" t="n"/>
      <c r="M145" s="555" t="n"/>
      <c r="N145" s="555" t="n"/>
      <c r="O145" s="556" t="n"/>
      <c r="P145" s="556" t="n"/>
      <c r="Q145" s="557" t="n"/>
      <c r="R145" s="556" t="n"/>
      <c r="S145" s="558">
        <f>IF($A145="","",IFERROR($P145*3600/$J145,""))</f>
        <v/>
      </c>
      <c r="T145" s="559">
        <f>IF($A145="","",IFERROR($J145/$I145,""))</f>
        <v/>
      </c>
      <c r="U145" s="559">
        <f>IF($A145="","",IFERROR($K145/$J145,""))</f>
        <v/>
      </c>
      <c r="V145" s="559">
        <f>IF($A145="","",IFERROR($L145/$J145,""))</f>
        <v/>
      </c>
      <c r="W145" s="560">
        <f>IF($A145="","",IFERROR($J145/$Q145,""))</f>
        <v/>
      </c>
      <c r="X145" s="559">
        <f>IF($A145="","",IFERROR(MIN(1,$P145/$O145)*MIN(1,$R145/$S145)*($K145/$J145),""))</f>
        <v/>
      </c>
      <c r="Y145" s="119">
        <f>IF($A145="","",IF(AND($T145&gt;='01_基本設定'!$B$13,$U145&gt;='01_基本設定'!$B$14,$V145&lt;='01_基本設定'!$B$16,$X145&gt;='01_基本設定'!$B$15),"正常","注意"))</f>
        <v/>
      </c>
      <c r="Z145" s="167" t="n"/>
      <c r="AA145" s="94" t="n"/>
      <c r="AB145" s="98" t="n"/>
    </row>
    <row r="146" ht="19" customHeight="1">
      <c r="A146" s="554" t="n"/>
      <c r="B146" s="94" t="n"/>
      <c r="C146" s="94" t="n"/>
      <c r="D146" s="94" t="n"/>
      <c r="E146" s="94" t="n"/>
      <c r="F146" s="94" t="n"/>
      <c r="G146" s="94" t="n"/>
      <c r="H146" s="94" t="n"/>
      <c r="I146" s="555" t="n"/>
      <c r="J146" s="555" t="n"/>
      <c r="K146" s="555" t="n"/>
      <c r="L146" s="555" t="n"/>
      <c r="M146" s="555" t="n"/>
      <c r="N146" s="555" t="n"/>
      <c r="O146" s="556" t="n"/>
      <c r="P146" s="556" t="n"/>
      <c r="Q146" s="557" t="n"/>
      <c r="R146" s="556" t="n"/>
      <c r="S146" s="558">
        <f>IF($A146="","",IFERROR($P146*3600/$J146,""))</f>
        <v/>
      </c>
      <c r="T146" s="559">
        <f>IF($A146="","",IFERROR($J146/$I146,""))</f>
        <v/>
      </c>
      <c r="U146" s="559">
        <f>IF($A146="","",IFERROR($K146/$J146,""))</f>
        <v/>
      </c>
      <c r="V146" s="559">
        <f>IF($A146="","",IFERROR($L146/$J146,""))</f>
        <v/>
      </c>
      <c r="W146" s="560">
        <f>IF($A146="","",IFERROR($J146/$Q146,""))</f>
        <v/>
      </c>
      <c r="X146" s="559">
        <f>IF($A146="","",IFERROR(MIN(1,$P146/$O146)*MIN(1,$R146/$S146)*($K146/$J146),""))</f>
        <v/>
      </c>
      <c r="Y146" s="119">
        <f>IF($A146="","",IF(AND($T146&gt;='01_基本設定'!$B$13,$U146&gt;='01_基本設定'!$B$14,$V146&lt;='01_基本設定'!$B$16,$X146&gt;='01_基本設定'!$B$15),"正常","注意"))</f>
        <v/>
      </c>
      <c r="Z146" s="167" t="n"/>
      <c r="AA146" s="94" t="n"/>
      <c r="AB146" s="98" t="n"/>
    </row>
    <row r="147" ht="19" customHeight="1">
      <c r="A147" s="554" t="n"/>
      <c r="B147" s="94" t="n"/>
      <c r="C147" s="94" t="n"/>
      <c r="D147" s="94" t="n"/>
      <c r="E147" s="94" t="n"/>
      <c r="F147" s="94" t="n"/>
      <c r="G147" s="94" t="n"/>
      <c r="H147" s="94" t="n"/>
      <c r="I147" s="555" t="n"/>
      <c r="J147" s="555" t="n"/>
      <c r="K147" s="555" t="n"/>
      <c r="L147" s="555" t="n"/>
      <c r="M147" s="555" t="n"/>
      <c r="N147" s="555" t="n"/>
      <c r="O147" s="556" t="n"/>
      <c r="P147" s="556" t="n"/>
      <c r="Q147" s="557" t="n"/>
      <c r="R147" s="556" t="n"/>
      <c r="S147" s="558">
        <f>IF($A147="","",IFERROR($P147*3600/$J147,""))</f>
        <v/>
      </c>
      <c r="T147" s="559">
        <f>IF($A147="","",IFERROR($J147/$I147,""))</f>
        <v/>
      </c>
      <c r="U147" s="559">
        <f>IF($A147="","",IFERROR($K147/$J147,""))</f>
        <v/>
      </c>
      <c r="V147" s="559">
        <f>IF($A147="","",IFERROR($L147/$J147,""))</f>
        <v/>
      </c>
      <c r="W147" s="560">
        <f>IF($A147="","",IFERROR($J147/$Q147,""))</f>
        <v/>
      </c>
      <c r="X147" s="559">
        <f>IF($A147="","",IFERROR(MIN(1,$P147/$O147)*MIN(1,$R147/$S147)*($K147/$J147),""))</f>
        <v/>
      </c>
      <c r="Y147" s="119">
        <f>IF($A147="","",IF(AND($T147&gt;='01_基本設定'!$B$13,$U147&gt;='01_基本設定'!$B$14,$V147&lt;='01_基本設定'!$B$16,$X147&gt;='01_基本設定'!$B$15),"正常","注意"))</f>
        <v/>
      </c>
      <c r="Z147" s="167" t="n"/>
      <c r="AA147" s="94" t="n"/>
      <c r="AB147" s="98" t="n"/>
    </row>
    <row r="148" ht="19" customHeight="1">
      <c r="A148" s="554" t="n"/>
      <c r="B148" s="94" t="n"/>
      <c r="C148" s="94" t="n"/>
      <c r="D148" s="94" t="n"/>
      <c r="E148" s="94" t="n"/>
      <c r="F148" s="94" t="n"/>
      <c r="G148" s="94" t="n"/>
      <c r="H148" s="94" t="n"/>
      <c r="I148" s="555" t="n"/>
      <c r="J148" s="555" t="n"/>
      <c r="K148" s="555" t="n"/>
      <c r="L148" s="555" t="n"/>
      <c r="M148" s="555" t="n"/>
      <c r="N148" s="555" t="n"/>
      <c r="O148" s="556" t="n"/>
      <c r="P148" s="556" t="n"/>
      <c r="Q148" s="557" t="n"/>
      <c r="R148" s="556" t="n"/>
      <c r="S148" s="558">
        <f>IF($A148="","",IFERROR($P148*3600/$J148,""))</f>
        <v/>
      </c>
      <c r="T148" s="559">
        <f>IF($A148="","",IFERROR($J148/$I148,""))</f>
        <v/>
      </c>
      <c r="U148" s="559">
        <f>IF($A148="","",IFERROR($K148/$J148,""))</f>
        <v/>
      </c>
      <c r="V148" s="559">
        <f>IF($A148="","",IFERROR($L148/$J148,""))</f>
        <v/>
      </c>
      <c r="W148" s="560">
        <f>IF($A148="","",IFERROR($J148/$Q148,""))</f>
        <v/>
      </c>
      <c r="X148" s="559">
        <f>IF($A148="","",IFERROR(MIN(1,$P148/$O148)*MIN(1,$R148/$S148)*($K148/$J148),""))</f>
        <v/>
      </c>
      <c r="Y148" s="119">
        <f>IF($A148="","",IF(AND($T148&gt;='01_基本設定'!$B$13,$U148&gt;='01_基本設定'!$B$14,$V148&lt;='01_基本設定'!$B$16,$X148&gt;='01_基本設定'!$B$15),"正常","注意"))</f>
        <v/>
      </c>
      <c r="Z148" s="167" t="n"/>
      <c r="AA148" s="94" t="n"/>
      <c r="AB148" s="98" t="n"/>
    </row>
    <row r="149" ht="19" customHeight="1">
      <c r="A149" s="554" t="n"/>
      <c r="B149" s="94" t="n"/>
      <c r="C149" s="94" t="n"/>
      <c r="D149" s="94" t="n"/>
      <c r="E149" s="94" t="n"/>
      <c r="F149" s="94" t="n"/>
      <c r="G149" s="94" t="n"/>
      <c r="H149" s="94" t="n"/>
      <c r="I149" s="555" t="n"/>
      <c r="J149" s="555" t="n"/>
      <c r="K149" s="555" t="n"/>
      <c r="L149" s="555" t="n"/>
      <c r="M149" s="555" t="n"/>
      <c r="N149" s="555" t="n"/>
      <c r="O149" s="556" t="n"/>
      <c r="P149" s="556" t="n"/>
      <c r="Q149" s="557" t="n"/>
      <c r="R149" s="556" t="n"/>
      <c r="S149" s="558">
        <f>IF($A149="","",IFERROR($P149*3600/$J149,""))</f>
        <v/>
      </c>
      <c r="T149" s="559">
        <f>IF($A149="","",IFERROR($J149/$I149,""))</f>
        <v/>
      </c>
      <c r="U149" s="559">
        <f>IF($A149="","",IFERROR($K149/$J149,""))</f>
        <v/>
      </c>
      <c r="V149" s="559">
        <f>IF($A149="","",IFERROR($L149/$J149,""))</f>
        <v/>
      </c>
      <c r="W149" s="560">
        <f>IF($A149="","",IFERROR($J149/$Q149,""))</f>
        <v/>
      </c>
      <c r="X149" s="559">
        <f>IF($A149="","",IFERROR(MIN(1,$P149/$O149)*MIN(1,$R149/$S149)*($K149/$J149),""))</f>
        <v/>
      </c>
      <c r="Y149" s="119">
        <f>IF($A149="","",IF(AND($T149&gt;='01_基本設定'!$B$13,$U149&gt;='01_基本設定'!$B$14,$V149&lt;='01_基本設定'!$B$16,$X149&gt;='01_基本設定'!$B$15),"正常","注意"))</f>
        <v/>
      </c>
      <c r="Z149" s="167" t="n"/>
      <c r="AA149" s="94" t="n"/>
      <c r="AB149" s="98" t="n"/>
    </row>
    <row r="150" ht="19" customHeight="1">
      <c r="A150" s="554" t="n"/>
      <c r="B150" s="94" t="n"/>
      <c r="C150" s="94" t="n"/>
      <c r="D150" s="94" t="n"/>
      <c r="E150" s="94" t="n"/>
      <c r="F150" s="94" t="n"/>
      <c r="G150" s="94" t="n"/>
      <c r="H150" s="94" t="n"/>
      <c r="I150" s="555" t="n"/>
      <c r="J150" s="555" t="n"/>
      <c r="K150" s="555" t="n"/>
      <c r="L150" s="555" t="n"/>
      <c r="M150" s="555" t="n"/>
      <c r="N150" s="555" t="n"/>
      <c r="O150" s="556" t="n"/>
      <c r="P150" s="556" t="n"/>
      <c r="Q150" s="557" t="n"/>
      <c r="R150" s="556" t="n"/>
      <c r="S150" s="558">
        <f>IF($A150="","",IFERROR($P150*3600/$J150,""))</f>
        <v/>
      </c>
      <c r="T150" s="559">
        <f>IF($A150="","",IFERROR($J150/$I150,""))</f>
        <v/>
      </c>
      <c r="U150" s="559">
        <f>IF($A150="","",IFERROR($K150/$J150,""))</f>
        <v/>
      </c>
      <c r="V150" s="559">
        <f>IF($A150="","",IFERROR($L150/$J150,""))</f>
        <v/>
      </c>
      <c r="W150" s="560">
        <f>IF($A150="","",IFERROR($J150/$Q150,""))</f>
        <v/>
      </c>
      <c r="X150" s="559">
        <f>IF($A150="","",IFERROR(MIN(1,$P150/$O150)*MIN(1,$R150/$S150)*($K150/$J150),""))</f>
        <v/>
      </c>
      <c r="Y150" s="119">
        <f>IF($A150="","",IF(AND($T150&gt;='01_基本設定'!$B$13,$U150&gt;='01_基本設定'!$B$14,$V150&lt;='01_基本設定'!$B$16,$X150&gt;='01_基本設定'!$B$15),"正常","注意"))</f>
        <v/>
      </c>
      <c r="Z150" s="167" t="n"/>
      <c r="AA150" s="94" t="n"/>
      <c r="AB150" s="98" t="n"/>
    </row>
    <row r="151" ht="19" customHeight="1">
      <c r="A151" s="554" t="n"/>
      <c r="B151" s="94" t="n"/>
      <c r="C151" s="94" t="n"/>
      <c r="D151" s="94" t="n"/>
      <c r="E151" s="94" t="n"/>
      <c r="F151" s="94" t="n"/>
      <c r="G151" s="94" t="n"/>
      <c r="H151" s="94" t="n"/>
      <c r="I151" s="555" t="n"/>
      <c r="J151" s="555" t="n"/>
      <c r="K151" s="555" t="n"/>
      <c r="L151" s="555" t="n"/>
      <c r="M151" s="555" t="n"/>
      <c r="N151" s="555" t="n"/>
      <c r="O151" s="556" t="n"/>
      <c r="P151" s="556" t="n"/>
      <c r="Q151" s="557" t="n"/>
      <c r="R151" s="556" t="n"/>
      <c r="S151" s="558">
        <f>IF($A151="","",IFERROR($P151*3600/$J151,""))</f>
        <v/>
      </c>
      <c r="T151" s="559">
        <f>IF($A151="","",IFERROR($J151/$I151,""))</f>
        <v/>
      </c>
      <c r="U151" s="559">
        <f>IF($A151="","",IFERROR($K151/$J151,""))</f>
        <v/>
      </c>
      <c r="V151" s="559">
        <f>IF($A151="","",IFERROR($L151/$J151,""))</f>
        <v/>
      </c>
      <c r="W151" s="560">
        <f>IF($A151="","",IFERROR($J151/$Q151,""))</f>
        <v/>
      </c>
      <c r="X151" s="559">
        <f>IF($A151="","",IFERROR(MIN(1,$P151/$O151)*MIN(1,$R151/$S151)*($K151/$J151),""))</f>
        <v/>
      </c>
      <c r="Y151" s="119">
        <f>IF($A151="","",IF(AND($T151&gt;='01_基本設定'!$B$13,$U151&gt;='01_基本設定'!$B$14,$V151&lt;='01_基本設定'!$B$16,$X151&gt;='01_基本設定'!$B$15),"正常","注意"))</f>
        <v/>
      </c>
      <c r="Z151" s="167" t="n"/>
      <c r="AA151" s="94" t="n"/>
      <c r="AB151" s="98" t="n"/>
    </row>
    <row r="152" ht="19" customHeight="1">
      <c r="A152" s="554" t="n"/>
      <c r="B152" s="94" t="n"/>
      <c r="C152" s="94" t="n"/>
      <c r="D152" s="94" t="n"/>
      <c r="E152" s="94" t="n"/>
      <c r="F152" s="94" t="n"/>
      <c r="G152" s="94" t="n"/>
      <c r="H152" s="94" t="n"/>
      <c r="I152" s="555" t="n"/>
      <c r="J152" s="555" t="n"/>
      <c r="K152" s="555" t="n"/>
      <c r="L152" s="555" t="n"/>
      <c r="M152" s="555" t="n"/>
      <c r="N152" s="555" t="n"/>
      <c r="O152" s="556" t="n"/>
      <c r="P152" s="556" t="n"/>
      <c r="Q152" s="557" t="n"/>
      <c r="R152" s="556" t="n"/>
      <c r="S152" s="558">
        <f>IF($A152="","",IFERROR($P152*3600/$J152,""))</f>
        <v/>
      </c>
      <c r="T152" s="559">
        <f>IF($A152="","",IFERROR($J152/$I152,""))</f>
        <v/>
      </c>
      <c r="U152" s="559">
        <f>IF($A152="","",IFERROR($K152/$J152,""))</f>
        <v/>
      </c>
      <c r="V152" s="559">
        <f>IF($A152="","",IFERROR($L152/$J152,""))</f>
        <v/>
      </c>
      <c r="W152" s="560">
        <f>IF($A152="","",IFERROR($J152/$Q152,""))</f>
        <v/>
      </c>
      <c r="X152" s="559">
        <f>IF($A152="","",IFERROR(MIN(1,$P152/$O152)*MIN(1,$R152/$S152)*($K152/$J152),""))</f>
        <v/>
      </c>
      <c r="Y152" s="119">
        <f>IF($A152="","",IF(AND($T152&gt;='01_基本設定'!$B$13,$U152&gt;='01_基本設定'!$B$14,$V152&lt;='01_基本設定'!$B$16,$X152&gt;='01_基本設定'!$B$15),"正常","注意"))</f>
        <v/>
      </c>
      <c r="Z152" s="167" t="n"/>
      <c r="AA152" s="94" t="n"/>
      <c r="AB152" s="98" t="n"/>
    </row>
    <row r="153" ht="19" customHeight="1">
      <c r="A153" s="554" t="n"/>
      <c r="B153" s="94" t="n"/>
      <c r="C153" s="94" t="n"/>
      <c r="D153" s="94" t="n"/>
      <c r="E153" s="94" t="n"/>
      <c r="F153" s="94" t="n"/>
      <c r="G153" s="94" t="n"/>
      <c r="H153" s="94" t="n"/>
      <c r="I153" s="555" t="n"/>
      <c r="J153" s="555" t="n"/>
      <c r="K153" s="555" t="n"/>
      <c r="L153" s="555" t="n"/>
      <c r="M153" s="555" t="n"/>
      <c r="N153" s="555" t="n"/>
      <c r="O153" s="556" t="n"/>
      <c r="P153" s="556" t="n"/>
      <c r="Q153" s="557" t="n"/>
      <c r="R153" s="556" t="n"/>
      <c r="S153" s="558">
        <f>IF($A153="","",IFERROR($P153*3600/$J153,""))</f>
        <v/>
      </c>
      <c r="T153" s="559">
        <f>IF($A153="","",IFERROR($J153/$I153,""))</f>
        <v/>
      </c>
      <c r="U153" s="559">
        <f>IF($A153="","",IFERROR($K153/$J153,""))</f>
        <v/>
      </c>
      <c r="V153" s="559">
        <f>IF($A153="","",IFERROR($L153/$J153,""))</f>
        <v/>
      </c>
      <c r="W153" s="560">
        <f>IF($A153="","",IFERROR($J153/$Q153,""))</f>
        <v/>
      </c>
      <c r="X153" s="559">
        <f>IF($A153="","",IFERROR(MIN(1,$P153/$O153)*MIN(1,$R153/$S153)*($K153/$J153),""))</f>
        <v/>
      </c>
      <c r="Y153" s="119">
        <f>IF($A153="","",IF(AND($T153&gt;='01_基本設定'!$B$13,$U153&gt;='01_基本設定'!$B$14,$V153&lt;='01_基本設定'!$B$16,$X153&gt;='01_基本設定'!$B$15),"正常","注意"))</f>
        <v/>
      </c>
      <c r="Z153" s="167" t="n"/>
      <c r="AA153" s="94" t="n"/>
      <c r="AB153" s="98" t="n"/>
    </row>
    <row r="154" ht="19" customHeight="1">
      <c r="A154" s="554" t="n"/>
      <c r="B154" s="94" t="n"/>
      <c r="C154" s="94" t="n"/>
      <c r="D154" s="94" t="n"/>
      <c r="E154" s="94" t="n"/>
      <c r="F154" s="94" t="n"/>
      <c r="G154" s="94" t="n"/>
      <c r="H154" s="94" t="n"/>
      <c r="I154" s="555" t="n"/>
      <c r="J154" s="555" t="n"/>
      <c r="K154" s="555" t="n"/>
      <c r="L154" s="555" t="n"/>
      <c r="M154" s="555" t="n"/>
      <c r="N154" s="555" t="n"/>
      <c r="O154" s="556" t="n"/>
      <c r="P154" s="556" t="n"/>
      <c r="Q154" s="557" t="n"/>
      <c r="R154" s="556" t="n"/>
      <c r="S154" s="558">
        <f>IF($A154="","",IFERROR($P154*3600/$J154,""))</f>
        <v/>
      </c>
      <c r="T154" s="559">
        <f>IF($A154="","",IFERROR($J154/$I154,""))</f>
        <v/>
      </c>
      <c r="U154" s="559">
        <f>IF($A154="","",IFERROR($K154/$J154,""))</f>
        <v/>
      </c>
      <c r="V154" s="559">
        <f>IF($A154="","",IFERROR($L154/$J154,""))</f>
        <v/>
      </c>
      <c r="W154" s="560">
        <f>IF($A154="","",IFERROR($J154/$Q154,""))</f>
        <v/>
      </c>
      <c r="X154" s="559">
        <f>IF($A154="","",IFERROR(MIN(1,$P154/$O154)*MIN(1,$R154/$S154)*($K154/$J154),""))</f>
        <v/>
      </c>
      <c r="Y154" s="119">
        <f>IF($A154="","",IF(AND($T154&gt;='01_基本設定'!$B$13,$U154&gt;='01_基本設定'!$B$14,$V154&lt;='01_基本設定'!$B$16,$X154&gt;='01_基本設定'!$B$15),"正常","注意"))</f>
        <v/>
      </c>
      <c r="Z154" s="167" t="n"/>
      <c r="AA154" s="94" t="n"/>
      <c r="AB154" s="98" t="n"/>
    </row>
    <row r="155" ht="19" customHeight="1">
      <c r="A155" s="554" t="n"/>
      <c r="B155" s="94" t="n"/>
      <c r="C155" s="94" t="n"/>
      <c r="D155" s="94" t="n"/>
      <c r="E155" s="94" t="n"/>
      <c r="F155" s="94" t="n"/>
      <c r="G155" s="94" t="n"/>
      <c r="H155" s="94" t="n"/>
      <c r="I155" s="555" t="n"/>
      <c r="J155" s="555" t="n"/>
      <c r="K155" s="555" t="n"/>
      <c r="L155" s="555" t="n"/>
      <c r="M155" s="555" t="n"/>
      <c r="N155" s="555" t="n"/>
      <c r="O155" s="556" t="n"/>
      <c r="P155" s="556" t="n"/>
      <c r="Q155" s="557" t="n"/>
      <c r="R155" s="556" t="n"/>
      <c r="S155" s="558">
        <f>IF($A155="","",IFERROR($P155*3600/$J155,""))</f>
        <v/>
      </c>
      <c r="T155" s="559">
        <f>IF($A155="","",IFERROR($J155/$I155,""))</f>
        <v/>
      </c>
      <c r="U155" s="559">
        <f>IF($A155="","",IFERROR($K155/$J155,""))</f>
        <v/>
      </c>
      <c r="V155" s="559">
        <f>IF($A155="","",IFERROR($L155/$J155,""))</f>
        <v/>
      </c>
      <c r="W155" s="560">
        <f>IF($A155="","",IFERROR($J155/$Q155,""))</f>
        <v/>
      </c>
      <c r="X155" s="559">
        <f>IF($A155="","",IFERROR(MIN(1,$P155/$O155)*MIN(1,$R155/$S155)*($K155/$J155),""))</f>
        <v/>
      </c>
      <c r="Y155" s="119">
        <f>IF($A155="","",IF(AND($T155&gt;='01_基本設定'!$B$13,$U155&gt;='01_基本設定'!$B$14,$V155&lt;='01_基本設定'!$B$16,$X155&gt;='01_基本設定'!$B$15),"正常","注意"))</f>
        <v/>
      </c>
      <c r="Z155" s="167" t="n"/>
      <c r="AA155" s="94" t="n"/>
      <c r="AB155" s="98" t="n"/>
    </row>
    <row r="156" ht="19" customHeight="1">
      <c r="A156" s="554" t="n"/>
      <c r="B156" s="94" t="n"/>
      <c r="C156" s="94" t="n"/>
      <c r="D156" s="94" t="n"/>
      <c r="E156" s="94" t="n"/>
      <c r="F156" s="94" t="n"/>
      <c r="G156" s="94" t="n"/>
      <c r="H156" s="94" t="n"/>
      <c r="I156" s="555" t="n"/>
      <c r="J156" s="555" t="n"/>
      <c r="K156" s="555" t="n"/>
      <c r="L156" s="555" t="n"/>
      <c r="M156" s="555" t="n"/>
      <c r="N156" s="555" t="n"/>
      <c r="O156" s="556" t="n"/>
      <c r="P156" s="556" t="n"/>
      <c r="Q156" s="557" t="n"/>
      <c r="R156" s="556" t="n"/>
      <c r="S156" s="558">
        <f>IF($A156="","",IFERROR($P156*3600/$J156,""))</f>
        <v/>
      </c>
      <c r="T156" s="559">
        <f>IF($A156="","",IFERROR($J156/$I156,""))</f>
        <v/>
      </c>
      <c r="U156" s="559">
        <f>IF($A156="","",IFERROR($K156/$J156,""))</f>
        <v/>
      </c>
      <c r="V156" s="559">
        <f>IF($A156="","",IFERROR($L156/$J156,""))</f>
        <v/>
      </c>
      <c r="W156" s="560">
        <f>IF($A156="","",IFERROR($J156/$Q156,""))</f>
        <v/>
      </c>
      <c r="X156" s="559">
        <f>IF($A156="","",IFERROR(MIN(1,$P156/$O156)*MIN(1,$R156/$S156)*($K156/$J156),""))</f>
        <v/>
      </c>
      <c r="Y156" s="119">
        <f>IF($A156="","",IF(AND($T156&gt;='01_基本設定'!$B$13,$U156&gt;='01_基本設定'!$B$14,$V156&lt;='01_基本設定'!$B$16,$X156&gt;='01_基本設定'!$B$15),"正常","注意"))</f>
        <v/>
      </c>
      <c r="Z156" s="167" t="n"/>
      <c r="AA156" s="94" t="n"/>
      <c r="AB156" s="98" t="n"/>
    </row>
    <row r="157" ht="19" customHeight="1">
      <c r="A157" s="554" t="n"/>
      <c r="B157" s="94" t="n"/>
      <c r="C157" s="94" t="n"/>
      <c r="D157" s="94" t="n"/>
      <c r="E157" s="94" t="n"/>
      <c r="F157" s="94" t="n"/>
      <c r="G157" s="94" t="n"/>
      <c r="H157" s="94" t="n"/>
      <c r="I157" s="555" t="n"/>
      <c r="J157" s="555" t="n"/>
      <c r="K157" s="555" t="n"/>
      <c r="L157" s="555" t="n"/>
      <c r="M157" s="555" t="n"/>
      <c r="N157" s="555" t="n"/>
      <c r="O157" s="556" t="n"/>
      <c r="P157" s="556" t="n"/>
      <c r="Q157" s="557" t="n"/>
      <c r="R157" s="556" t="n"/>
      <c r="S157" s="558">
        <f>IF($A157="","",IFERROR($P157*3600/$J157,""))</f>
        <v/>
      </c>
      <c r="T157" s="559">
        <f>IF($A157="","",IFERROR($J157/$I157,""))</f>
        <v/>
      </c>
      <c r="U157" s="559">
        <f>IF($A157="","",IFERROR($K157/$J157,""))</f>
        <v/>
      </c>
      <c r="V157" s="559">
        <f>IF($A157="","",IFERROR($L157/$J157,""))</f>
        <v/>
      </c>
      <c r="W157" s="560">
        <f>IF($A157="","",IFERROR($J157/$Q157,""))</f>
        <v/>
      </c>
      <c r="X157" s="559">
        <f>IF($A157="","",IFERROR(MIN(1,$P157/$O157)*MIN(1,$R157/$S157)*($K157/$J157),""))</f>
        <v/>
      </c>
      <c r="Y157" s="119">
        <f>IF($A157="","",IF(AND($T157&gt;='01_基本設定'!$B$13,$U157&gt;='01_基本設定'!$B$14,$V157&lt;='01_基本設定'!$B$16,$X157&gt;='01_基本設定'!$B$15),"正常","注意"))</f>
        <v/>
      </c>
      <c r="Z157" s="167" t="n"/>
      <c r="AA157" s="94" t="n"/>
      <c r="AB157" s="98" t="n"/>
    </row>
    <row r="158" ht="19" customHeight="1">
      <c r="A158" s="554" t="n"/>
      <c r="B158" s="94" t="n"/>
      <c r="C158" s="94" t="n"/>
      <c r="D158" s="94" t="n"/>
      <c r="E158" s="94" t="n"/>
      <c r="F158" s="94" t="n"/>
      <c r="G158" s="94" t="n"/>
      <c r="H158" s="94" t="n"/>
      <c r="I158" s="555" t="n"/>
      <c r="J158" s="555" t="n"/>
      <c r="K158" s="555" t="n"/>
      <c r="L158" s="555" t="n"/>
      <c r="M158" s="555" t="n"/>
      <c r="N158" s="555" t="n"/>
      <c r="O158" s="556" t="n"/>
      <c r="P158" s="556" t="n"/>
      <c r="Q158" s="557" t="n"/>
      <c r="R158" s="556" t="n"/>
      <c r="S158" s="558">
        <f>IF($A158="","",IFERROR($P158*3600/$J158,""))</f>
        <v/>
      </c>
      <c r="T158" s="559">
        <f>IF($A158="","",IFERROR($J158/$I158,""))</f>
        <v/>
      </c>
      <c r="U158" s="559">
        <f>IF($A158="","",IFERROR($K158/$J158,""))</f>
        <v/>
      </c>
      <c r="V158" s="559">
        <f>IF($A158="","",IFERROR($L158/$J158,""))</f>
        <v/>
      </c>
      <c r="W158" s="560">
        <f>IF($A158="","",IFERROR($J158/$Q158,""))</f>
        <v/>
      </c>
      <c r="X158" s="559">
        <f>IF($A158="","",IFERROR(MIN(1,$P158/$O158)*MIN(1,$R158/$S158)*($K158/$J158),""))</f>
        <v/>
      </c>
      <c r="Y158" s="119">
        <f>IF($A158="","",IF(AND($T158&gt;='01_基本設定'!$B$13,$U158&gt;='01_基本設定'!$B$14,$V158&lt;='01_基本設定'!$B$16,$X158&gt;='01_基本設定'!$B$15),"正常","注意"))</f>
        <v/>
      </c>
      <c r="Z158" s="167" t="n"/>
      <c r="AA158" s="94" t="n"/>
      <c r="AB158" s="98" t="n"/>
    </row>
    <row r="159" ht="19" customHeight="1">
      <c r="A159" s="554" t="n"/>
      <c r="B159" s="94" t="n"/>
      <c r="C159" s="94" t="n"/>
      <c r="D159" s="94" t="n"/>
      <c r="E159" s="94" t="n"/>
      <c r="F159" s="94" t="n"/>
      <c r="G159" s="94" t="n"/>
      <c r="H159" s="94" t="n"/>
      <c r="I159" s="555" t="n"/>
      <c r="J159" s="555" t="n"/>
      <c r="K159" s="555" t="n"/>
      <c r="L159" s="555" t="n"/>
      <c r="M159" s="555" t="n"/>
      <c r="N159" s="555" t="n"/>
      <c r="O159" s="556" t="n"/>
      <c r="P159" s="556" t="n"/>
      <c r="Q159" s="557" t="n"/>
      <c r="R159" s="556" t="n"/>
      <c r="S159" s="558">
        <f>IF($A159="","",IFERROR($P159*3600/$J159,""))</f>
        <v/>
      </c>
      <c r="T159" s="559">
        <f>IF($A159="","",IFERROR($J159/$I159,""))</f>
        <v/>
      </c>
      <c r="U159" s="559">
        <f>IF($A159="","",IFERROR($K159/$J159,""))</f>
        <v/>
      </c>
      <c r="V159" s="559">
        <f>IF($A159="","",IFERROR($L159/$J159,""))</f>
        <v/>
      </c>
      <c r="W159" s="560">
        <f>IF($A159="","",IFERROR($J159/$Q159,""))</f>
        <v/>
      </c>
      <c r="X159" s="559">
        <f>IF($A159="","",IFERROR(MIN(1,$P159/$O159)*MIN(1,$R159/$S159)*($K159/$J159),""))</f>
        <v/>
      </c>
      <c r="Y159" s="119">
        <f>IF($A159="","",IF(AND($T159&gt;='01_基本設定'!$B$13,$U159&gt;='01_基本設定'!$B$14,$V159&lt;='01_基本設定'!$B$16,$X159&gt;='01_基本設定'!$B$15),"正常","注意"))</f>
        <v/>
      </c>
      <c r="Z159" s="167" t="n"/>
      <c r="AA159" s="94" t="n"/>
      <c r="AB159" s="98" t="n"/>
    </row>
    <row r="160" ht="19" customHeight="1">
      <c r="A160" s="554" t="n"/>
      <c r="B160" s="94" t="n"/>
      <c r="C160" s="94" t="n"/>
      <c r="D160" s="94" t="n"/>
      <c r="E160" s="94" t="n"/>
      <c r="F160" s="94" t="n"/>
      <c r="G160" s="94" t="n"/>
      <c r="H160" s="94" t="n"/>
      <c r="I160" s="555" t="n"/>
      <c r="J160" s="555" t="n"/>
      <c r="K160" s="555" t="n"/>
      <c r="L160" s="555" t="n"/>
      <c r="M160" s="555" t="n"/>
      <c r="N160" s="555" t="n"/>
      <c r="O160" s="556" t="n"/>
      <c r="P160" s="556" t="n"/>
      <c r="Q160" s="557" t="n"/>
      <c r="R160" s="556" t="n"/>
      <c r="S160" s="558">
        <f>IF($A160="","",IFERROR($P160*3600/$J160,""))</f>
        <v/>
      </c>
      <c r="T160" s="559">
        <f>IF($A160="","",IFERROR($J160/$I160,""))</f>
        <v/>
      </c>
      <c r="U160" s="559">
        <f>IF($A160="","",IFERROR($K160/$J160,""))</f>
        <v/>
      </c>
      <c r="V160" s="559">
        <f>IF($A160="","",IFERROR($L160/$J160,""))</f>
        <v/>
      </c>
      <c r="W160" s="560">
        <f>IF($A160="","",IFERROR($J160/$Q160,""))</f>
        <v/>
      </c>
      <c r="X160" s="559">
        <f>IF($A160="","",IFERROR(MIN(1,$P160/$O160)*MIN(1,$R160/$S160)*($K160/$J160),""))</f>
        <v/>
      </c>
      <c r="Y160" s="119">
        <f>IF($A160="","",IF(AND($T160&gt;='01_基本設定'!$B$13,$U160&gt;='01_基本設定'!$B$14,$V160&lt;='01_基本設定'!$B$16,$X160&gt;='01_基本設定'!$B$15),"正常","注意"))</f>
        <v/>
      </c>
      <c r="Z160" s="167" t="n"/>
      <c r="AA160" s="94" t="n"/>
      <c r="AB160" s="98" t="n"/>
    </row>
    <row r="161" ht="19" customHeight="1">
      <c r="A161" s="554" t="n"/>
      <c r="B161" s="94" t="n"/>
      <c r="C161" s="94" t="n"/>
      <c r="D161" s="94" t="n"/>
      <c r="E161" s="94" t="n"/>
      <c r="F161" s="94" t="n"/>
      <c r="G161" s="94" t="n"/>
      <c r="H161" s="94" t="n"/>
      <c r="I161" s="555" t="n"/>
      <c r="J161" s="555" t="n"/>
      <c r="K161" s="555" t="n"/>
      <c r="L161" s="555" t="n"/>
      <c r="M161" s="555" t="n"/>
      <c r="N161" s="555" t="n"/>
      <c r="O161" s="556" t="n"/>
      <c r="P161" s="556" t="n"/>
      <c r="Q161" s="557" t="n"/>
      <c r="R161" s="556" t="n"/>
      <c r="S161" s="558">
        <f>IF($A161="","",IFERROR($P161*3600/$J161,""))</f>
        <v/>
      </c>
      <c r="T161" s="559">
        <f>IF($A161="","",IFERROR($J161/$I161,""))</f>
        <v/>
      </c>
      <c r="U161" s="559">
        <f>IF($A161="","",IFERROR($K161/$J161,""))</f>
        <v/>
      </c>
      <c r="V161" s="559">
        <f>IF($A161="","",IFERROR($L161/$J161,""))</f>
        <v/>
      </c>
      <c r="W161" s="560">
        <f>IF($A161="","",IFERROR($J161/$Q161,""))</f>
        <v/>
      </c>
      <c r="X161" s="559">
        <f>IF($A161="","",IFERROR(MIN(1,$P161/$O161)*MIN(1,$R161/$S161)*($K161/$J161),""))</f>
        <v/>
      </c>
      <c r="Y161" s="119">
        <f>IF($A161="","",IF(AND($T161&gt;='01_基本設定'!$B$13,$U161&gt;='01_基本設定'!$B$14,$V161&lt;='01_基本設定'!$B$16,$X161&gt;='01_基本設定'!$B$15),"正常","注意"))</f>
        <v/>
      </c>
      <c r="Z161" s="167" t="n"/>
      <c r="AA161" s="94" t="n"/>
      <c r="AB161" s="98" t="n"/>
    </row>
    <row r="162" ht="19" customHeight="1">
      <c r="A162" s="554" t="n"/>
      <c r="B162" s="94" t="n"/>
      <c r="C162" s="94" t="n"/>
      <c r="D162" s="94" t="n"/>
      <c r="E162" s="94" t="n"/>
      <c r="F162" s="94" t="n"/>
      <c r="G162" s="94" t="n"/>
      <c r="H162" s="94" t="n"/>
      <c r="I162" s="555" t="n"/>
      <c r="J162" s="555" t="n"/>
      <c r="K162" s="555" t="n"/>
      <c r="L162" s="555" t="n"/>
      <c r="M162" s="555" t="n"/>
      <c r="N162" s="555" t="n"/>
      <c r="O162" s="556" t="n"/>
      <c r="P162" s="556" t="n"/>
      <c r="Q162" s="557" t="n"/>
      <c r="R162" s="556" t="n"/>
      <c r="S162" s="558">
        <f>IF($A162="","",IFERROR($P162*3600/$J162,""))</f>
        <v/>
      </c>
      <c r="T162" s="559">
        <f>IF($A162="","",IFERROR($J162/$I162,""))</f>
        <v/>
      </c>
      <c r="U162" s="559">
        <f>IF($A162="","",IFERROR($K162/$J162,""))</f>
        <v/>
      </c>
      <c r="V162" s="559">
        <f>IF($A162="","",IFERROR($L162/$J162,""))</f>
        <v/>
      </c>
      <c r="W162" s="560">
        <f>IF($A162="","",IFERROR($J162/$Q162,""))</f>
        <v/>
      </c>
      <c r="X162" s="559">
        <f>IF($A162="","",IFERROR(MIN(1,$P162/$O162)*MIN(1,$R162/$S162)*($K162/$J162),""))</f>
        <v/>
      </c>
      <c r="Y162" s="119">
        <f>IF($A162="","",IF(AND($T162&gt;='01_基本設定'!$B$13,$U162&gt;='01_基本設定'!$B$14,$V162&lt;='01_基本設定'!$B$16,$X162&gt;='01_基本設定'!$B$15),"正常","注意"))</f>
        <v/>
      </c>
      <c r="Z162" s="167" t="n"/>
      <c r="AA162" s="94" t="n"/>
      <c r="AB162" s="98" t="n"/>
    </row>
    <row r="163" ht="19" customHeight="1">
      <c r="A163" s="554" t="n"/>
      <c r="B163" s="94" t="n"/>
      <c r="C163" s="94" t="n"/>
      <c r="D163" s="94" t="n"/>
      <c r="E163" s="94" t="n"/>
      <c r="F163" s="94" t="n"/>
      <c r="G163" s="94" t="n"/>
      <c r="H163" s="94" t="n"/>
      <c r="I163" s="555" t="n"/>
      <c r="J163" s="555" t="n"/>
      <c r="K163" s="555" t="n"/>
      <c r="L163" s="555" t="n"/>
      <c r="M163" s="555" t="n"/>
      <c r="N163" s="555" t="n"/>
      <c r="O163" s="556" t="n"/>
      <c r="P163" s="556" t="n"/>
      <c r="Q163" s="557" t="n"/>
      <c r="R163" s="556" t="n"/>
      <c r="S163" s="558">
        <f>IF($A163="","",IFERROR($P163*3600/$J163,""))</f>
        <v/>
      </c>
      <c r="T163" s="559">
        <f>IF($A163="","",IFERROR($J163/$I163,""))</f>
        <v/>
      </c>
      <c r="U163" s="559">
        <f>IF($A163="","",IFERROR($K163/$J163,""))</f>
        <v/>
      </c>
      <c r="V163" s="559">
        <f>IF($A163="","",IFERROR($L163/$J163,""))</f>
        <v/>
      </c>
      <c r="W163" s="560">
        <f>IF($A163="","",IFERROR($J163/$Q163,""))</f>
        <v/>
      </c>
      <c r="X163" s="559">
        <f>IF($A163="","",IFERROR(MIN(1,$P163/$O163)*MIN(1,$R163/$S163)*($K163/$J163),""))</f>
        <v/>
      </c>
      <c r="Y163" s="119">
        <f>IF($A163="","",IF(AND($T163&gt;='01_基本設定'!$B$13,$U163&gt;='01_基本設定'!$B$14,$V163&lt;='01_基本設定'!$B$16,$X163&gt;='01_基本設定'!$B$15),"正常","注意"))</f>
        <v/>
      </c>
      <c r="Z163" s="167" t="n"/>
      <c r="AA163" s="94" t="n"/>
      <c r="AB163" s="98" t="n"/>
    </row>
    <row r="164" ht="19" customHeight="1">
      <c r="A164" s="554" t="n"/>
      <c r="B164" s="94" t="n"/>
      <c r="C164" s="94" t="n"/>
      <c r="D164" s="94" t="n"/>
      <c r="E164" s="94" t="n"/>
      <c r="F164" s="94" t="n"/>
      <c r="G164" s="94" t="n"/>
      <c r="H164" s="94" t="n"/>
      <c r="I164" s="555" t="n"/>
      <c r="J164" s="555" t="n"/>
      <c r="K164" s="555" t="n"/>
      <c r="L164" s="555" t="n"/>
      <c r="M164" s="555" t="n"/>
      <c r="N164" s="555" t="n"/>
      <c r="O164" s="556" t="n"/>
      <c r="P164" s="556" t="n"/>
      <c r="Q164" s="557" t="n"/>
      <c r="R164" s="556" t="n"/>
      <c r="S164" s="558">
        <f>IF($A164="","",IFERROR($P164*3600/$J164,""))</f>
        <v/>
      </c>
      <c r="T164" s="559">
        <f>IF($A164="","",IFERROR($J164/$I164,""))</f>
        <v/>
      </c>
      <c r="U164" s="559">
        <f>IF($A164="","",IFERROR($K164/$J164,""))</f>
        <v/>
      </c>
      <c r="V164" s="559">
        <f>IF($A164="","",IFERROR($L164/$J164,""))</f>
        <v/>
      </c>
      <c r="W164" s="560">
        <f>IF($A164="","",IFERROR($J164/$Q164,""))</f>
        <v/>
      </c>
      <c r="X164" s="559">
        <f>IF($A164="","",IFERROR(MIN(1,$P164/$O164)*MIN(1,$R164/$S164)*($K164/$J164),""))</f>
        <v/>
      </c>
      <c r="Y164" s="119">
        <f>IF($A164="","",IF(AND($T164&gt;='01_基本設定'!$B$13,$U164&gt;='01_基本設定'!$B$14,$V164&lt;='01_基本設定'!$B$16,$X164&gt;='01_基本設定'!$B$15),"正常","注意"))</f>
        <v/>
      </c>
      <c r="Z164" s="167" t="n"/>
      <c r="AA164" s="94" t="n"/>
      <c r="AB164" s="98" t="n"/>
    </row>
    <row r="165" ht="19" customHeight="1">
      <c r="A165" s="554" t="n"/>
      <c r="B165" s="94" t="n"/>
      <c r="C165" s="94" t="n"/>
      <c r="D165" s="94" t="n"/>
      <c r="E165" s="94" t="n"/>
      <c r="F165" s="94" t="n"/>
      <c r="G165" s="94" t="n"/>
      <c r="H165" s="94" t="n"/>
      <c r="I165" s="555" t="n"/>
      <c r="J165" s="555" t="n"/>
      <c r="K165" s="555" t="n"/>
      <c r="L165" s="555" t="n"/>
      <c r="M165" s="555" t="n"/>
      <c r="N165" s="555" t="n"/>
      <c r="O165" s="556" t="n"/>
      <c r="P165" s="556" t="n"/>
      <c r="Q165" s="557" t="n"/>
      <c r="R165" s="556" t="n"/>
      <c r="S165" s="558">
        <f>IF($A165="","",IFERROR($P165*3600/$J165,""))</f>
        <v/>
      </c>
      <c r="T165" s="559">
        <f>IF($A165="","",IFERROR($J165/$I165,""))</f>
        <v/>
      </c>
      <c r="U165" s="559">
        <f>IF($A165="","",IFERROR($K165/$J165,""))</f>
        <v/>
      </c>
      <c r="V165" s="559">
        <f>IF($A165="","",IFERROR($L165/$J165,""))</f>
        <v/>
      </c>
      <c r="W165" s="560">
        <f>IF($A165="","",IFERROR($J165/$Q165,""))</f>
        <v/>
      </c>
      <c r="X165" s="559">
        <f>IF($A165="","",IFERROR(MIN(1,$P165/$O165)*MIN(1,$R165/$S165)*($K165/$J165),""))</f>
        <v/>
      </c>
      <c r="Y165" s="119">
        <f>IF($A165="","",IF(AND($T165&gt;='01_基本設定'!$B$13,$U165&gt;='01_基本設定'!$B$14,$V165&lt;='01_基本設定'!$B$16,$X165&gt;='01_基本設定'!$B$15),"正常","注意"))</f>
        <v/>
      </c>
      <c r="Z165" s="167" t="n"/>
      <c r="AA165" s="94" t="n"/>
      <c r="AB165" s="98" t="n"/>
    </row>
    <row r="166" ht="19" customHeight="1">
      <c r="A166" s="554" t="n"/>
      <c r="B166" s="94" t="n"/>
      <c r="C166" s="94" t="n"/>
      <c r="D166" s="94" t="n"/>
      <c r="E166" s="94" t="n"/>
      <c r="F166" s="94" t="n"/>
      <c r="G166" s="94" t="n"/>
      <c r="H166" s="94" t="n"/>
      <c r="I166" s="555" t="n"/>
      <c r="J166" s="555" t="n"/>
      <c r="K166" s="555" t="n"/>
      <c r="L166" s="555" t="n"/>
      <c r="M166" s="555" t="n"/>
      <c r="N166" s="555" t="n"/>
      <c r="O166" s="556" t="n"/>
      <c r="P166" s="556" t="n"/>
      <c r="Q166" s="557" t="n"/>
      <c r="R166" s="556" t="n"/>
      <c r="S166" s="558">
        <f>IF($A166="","",IFERROR($P166*3600/$J166,""))</f>
        <v/>
      </c>
      <c r="T166" s="559">
        <f>IF($A166="","",IFERROR($J166/$I166,""))</f>
        <v/>
      </c>
      <c r="U166" s="559">
        <f>IF($A166="","",IFERROR($K166/$J166,""))</f>
        <v/>
      </c>
      <c r="V166" s="559">
        <f>IF($A166="","",IFERROR($L166/$J166,""))</f>
        <v/>
      </c>
      <c r="W166" s="560">
        <f>IF($A166="","",IFERROR($J166/$Q166,""))</f>
        <v/>
      </c>
      <c r="X166" s="559">
        <f>IF($A166="","",IFERROR(MIN(1,$P166/$O166)*MIN(1,$R166/$S166)*($K166/$J166),""))</f>
        <v/>
      </c>
      <c r="Y166" s="119">
        <f>IF($A166="","",IF(AND($T166&gt;='01_基本設定'!$B$13,$U166&gt;='01_基本設定'!$B$14,$V166&lt;='01_基本設定'!$B$16,$X166&gt;='01_基本設定'!$B$15),"正常","注意"))</f>
        <v/>
      </c>
      <c r="Z166" s="167" t="n"/>
      <c r="AA166" s="94" t="n"/>
      <c r="AB166" s="98" t="n"/>
    </row>
    <row r="167" ht="19" customHeight="1">
      <c r="A167" s="554" t="n"/>
      <c r="B167" s="94" t="n"/>
      <c r="C167" s="94" t="n"/>
      <c r="D167" s="94" t="n"/>
      <c r="E167" s="94" t="n"/>
      <c r="F167" s="94" t="n"/>
      <c r="G167" s="94" t="n"/>
      <c r="H167" s="94" t="n"/>
      <c r="I167" s="555" t="n"/>
      <c r="J167" s="555" t="n"/>
      <c r="K167" s="555" t="n"/>
      <c r="L167" s="555" t="n"/>
      <c r="M167" s="555" t="n"/>
      <c r="N167" s="555" t="n"/>
      <c r="O167" s="556" t="n"/>
      <c r="P167" s="556" t="n"/>
      <c r="Q167" s="557" t="n"/>
      <c r="R167" s="556" t="n"/>
      <c r="S167" s="558">
        <f>IF($A167="","",IFERROR($P167*3600/$J167,""))</f>
        <v/>
      </c>
      <c r="T167" s="559">
        <f>IF($A167="","",IFERROR($J167/$I167,""))</f>
        <v/>
      </c>
      <c r="U167" s="559">
        <f>IF($A167="","",IFERROR($K167/$J167,""))</f>
        <v/>
      </c>
      <c r="V167" s="559">
        <f>IF($A167="","",IFERROR($L167/$J167,""))</f>
        <v/>
      </c>
      <c r="W167" s="560">
        <f>IF($A167="","",IFERROR($J167/$Q167,""))</f>
        <v/>
      </c>
      <c r="X167" s="559">
        <f>IF($A167="","",IFERROR(MIN(1,$P167/$O167)*MIN(1,$R167/$S167)*($K167/$J167),""))</f>
        <v/>
      </c>
      <c r="Y167" s="119">
        <f>IF($A167="","",IF(AND($T167&gt;='01_基本設定'!$B$13,$U167&gt;='01_基本設定'!$B$14,$V167&lt;='01_基本設定'!$B$16,$X167&gt;='01_基本設定'!$B$15),"正常","注意"))</f>
        <v/>
      </c>
      <c r="Z167" s="167" t="n"/>
      <c r="AA167" s="94" t="n"/>
      <c r="AB167" s="98" t="n"/>
    </row>
    <row r="168" ht="19" customHeight="1">
      <c r="A168" s="554" t="n"/>
      <c r="B168" s="94" t="n"/>
      <c r="C168" s="94" t="n"/>
      <c r="D168" s="94" t="n"/>
      <c r="E168" s="94" t="n"/>
      <c r="F168" s="94" t="n"/>
      <c r="G168" s="94" t="n"/>
      <c r="H168" s="94" t="n"/>
      <c r="I168" s="555" t="n"/>
      <c r="J168" s="555" t="n"/>
      <c r="K168" s="555" t="n"/>
      <c r="L168" s="555" t="n"/>
      <c r="M168" s="555" t="n"/>
      <c r="N168" s="555" t="n"/>
      <c r="O168" s="556" t="n"/>
      <c r="P168" s="556" t="n"/>
      <c r="Q168" s="557" t="n"/>
      <c r="R168" s="556" t="n"/>
      <c r="S168" s="558">
        <f>IF($A168="","",IFERROR($P168*3600/$J168,""))</f>
        <v/>
      </c>
      <c r="T168" s="559">
        <f>IF($A168="","",IFERROR($J168/$I168,""))</f>
        <v/>
      </c>
      <c r="U168" s="559">
        <f>IF($A168="","",IFERROR($K168/$J168,""))</f>
        <v/>
      </c>
      <c r="V168" s="559">
        <f>IF($A168="","",IFERROR($L168/$J168,""))</f>
        <v/>
      </c>
      <c r="W168" s="560">
        <f>IF($A168="","",IFERROR($J168/$Q168,""))</f>
        <v/>
      </c>
      <c r="X168" s="559">
        <f>IF($A168="","",IFERROR(MIN(1,$P168/$O168)*MIN(1,$R168/$S168)*($K168/$J168),""))</f>
        <v/>
      </c>
      <c r="Y168" s="119">
        <f>IF($A168="","",IF(AND($T168&gt;='01_基本設定'!$B$13,$U168&gt;='01_基本設定'!$B$14,$V168&lt;='01_基本設定'!$B$16,$X168&gt;='01_基本設定'!$B$15),"正常","注意"))</f>
        <v/>
      </c>
      <c r="Z168" s="167" t="n"/>
      <c r="AA168" s="94" t="n"/>
      <c r="AB168" s="98" t="n"/>
    </row>
    <row r="169" ht="19" customHeight="1">
      <c r="A169" s="554" t="n"/>
      <c r="B169" s="94" t="n"/>
      <c r="C169" s="94" t="n"/>
      <c r="D169" s="94" t="n"/>
      <c r="E169" s="94" t="n"/>
      <c r="F169" s="94" t="n"/>
      <c r="G169" s="94" t="n"/>
      <c r="H169" s="94" t="n"/>
      <c r="I169" s="555" t="n"/>
      <c r="J169" s="555" t="n"/>
      <c r="K169" s="555" t="n"/>
      <c r="L169" s="555" t="n"/>
      <c r="M169" s="555" t="n"/>
      <c r="N169" s="555" t="n"/>
      <c r="O169" s="556" t="n"/>
      <c r="P169" s="556" t="n"/>
      <c r="Q169" s="557" t="n"/>
      <c r="R169" s="556" t="n"/>
      <c r="S169" s="558">
        <f>IF($A169="","",IFERROR($P169*3600/$J169,""))</f>
        <v/>
      </c>
      <c r="T169" s="559">
        <f>IF($A169="","",IFERROR($J169/$I169,""))</f>
        <v/>
      </c>
      <c r="U169" s="559">
        <f>IF($A169="","",IFERROR($K169/$J169,""))</f>
        <v/>
      </c>
      <c r="V169" s="559">
        <f>IF($A169="","",IFERROR($L169/$J169,""))</f>
        <v/>
      </c>
      <c r="W169" s="560">
        <f>IF($A169="","",IFERROR($J169/$Q169,""))</f>
        <v/>
      </c>
      <c r="X169" s="559">
        <f>IF($A169="","",IFERROR(MIN(1,$P169/$O169)*MIN(1,$R169/$S169)*($K169/$J169),""))</f>
        <v/>
      </c>
      <c r="Y169" s="119">
        <f>IF($A169="","",IF(AND($T169&gt;='01_基本設定'!$B$13,$U169&gt;='01_基本設定'!$B$14,$V169&lt;='01_基本設定'!$B$16,$X169&gt;='01_基本設定'!$B$15),"正常","注意"))</f>
        <v/>
      </c>
      <c r="Z169" s="167" t="n"/>
      <c r="AA169" s="94" t="n"/>
      <c r="AB169" s="98" t="n"/>
    </row>
    <row r="170" ht="19" customHeight="1">
      <c r="A170" s="554" t="n"/>
      <c r="B170" s="94" t="n"/>
      <c r="C170" s="94" t="n"/>
      <c r="D170" s="94" t="n"/>
      <c r="E170" s="94" t="n"/>
      <c r="F170" s="94" t="n"/>
      <c r="G170" s="94" t="n"/>
      <c r="H170" s="94" t="n"/>
      <c r="I170" s="555" t="n"/>
      <c r="J170" s="555" t="n"/>
      <c r="K170" s="555" t="n"/>
      <c r="L170" s="555" t="n"/>
      <c r="M170" s="555" t="n"/>
      <c r="N170" s="555" t="n"/>
      <c r="O170" s="556" t="n"/>
      <c r="P170" s="556" t="n"/>
      <c r="Q170" s="557" t="n"/>
      <c r="R170" s="556" t="n"/>
      <c r="S170" s="558">
        <f>IF($A170="","",IFERROR($P170*3600/$J170,""))</f>
        <v/>
      </c>
      <c r="T170" s="559">
        <f>IF($A170="","",IFERROR($J170/$I170,""))</f>
        <v/>
      </c>
      <c r="U170" s="559">
        <f>IF($A170="","",IFERROR($K170/$J170,""))</f>
        <v/>
      </c>
      <c r="V170" s="559">
        <f>IF($A170="","",IFERROR($L170/$J170,""))</f>
        <v/>
      </c>
      <c r="W170" s="560">
        <f>IF($A170="","",IFERROR($J170/$Q170,""))</f>
        <v/>
      </c>
      <c r="X170" s="559">
        <f>IF($A170="","",IFERROR(MIN(1,$P170/$O170)*MIN(1,$R170/$S170)*($K170/$J170),""))</f>
        <v/>
      </c>
      <c r="Y170" s="119">
        <f>IF($A170="","",IF(AND($T170&gt;='01_基本設定'!$B$13,$U170&gt;='01_基本設定'!$B$14,$V170&lt;='01_基本設定'!$B$16,$X170&gt;='01_基本設定'!$B$15),"正常","注意"))</f>
        <v/>
      </c>
      <c r="Z170" s="167" t="n"/>
      <c r="AA170" s="94" t="n"/>
      <c r="AB170" s="98" t="n"/>
    </row>
    <row r="171" ht="19" customHeight="1">
      <c r="A171" s="554" t="n"/>
      <c r="B171" s="94" t="n"/>
      <c r="C171" s="94" t="n"/>
      <c r="D171" s="94" t="n"/>
      <c r="E171" s="94" t="n"/>
      <c r="F171" s="94" t="n"/>
      <c r="G171" s="94" t="n"/>
      <c r="H171" s="94" t="n"/>
      <c r="I171" s="555" t="n"/>
      <c r="J171" s="555" t="n"/>
      <c r="K171" s="555" t="n"/>
      <c r="L171" s="555" t="n"/>
      <c r="M171" s="555" t="n"/>
      <c r="N171" s="555" t="n"/>
      <c r="O171" s="556" t="n"/>
      <c r="P171" s="556" t="n"/>
      <c r="Q171" s="557" t="n"/>
      <c r="R171" s="556" t="n"/>
      <c r="S171" s="558">
        <f>IF($A171="","",IFERROR($P171*3600/$J171,""))</f>
        <v/>
      </c>
      <c r="T171" s="559">
        <f>IF($A171="","",IFERROR($J171/$I171,""))</f>
        <v/>
      </c>
      <c r="U171" s="559">
        <f>IF($A171="","",IFERROR($K171/$J171,""))</f>
        <v/>
      </c>
      <c r="V171" s="559">
        <f>IF($A171="","",IFERROR($L171/$J171,""))</f>
        <v/>
      </c>
      <c r="W171" s="560">
        <f>IF($A171="","",IFERROR($J171/$Q171,""))</f>
        <v/>
      </c>
      <c r="X171" s="559">
        <f>IF($A171="","",IFERROR(MIN(1,$P171/$O171)*MIN(1,$R171/$S171)*($K171/$J171),""))</f>
        <v/>
      </c>
      <c r="Y171" s="119">
        <f>IF($A171="","",IF(AND($T171&gt;='01_基本設定'!$B$13,$U171&gt;='01_基本設定'!$B$14,$V171&lt;='01_基本設定'!$B$16,$X171&gt;='01_基本設定'!$B$15),"正常","注意"))</f>
        <v/>
      </c>
      <c r="Z171" s="167" t="n"/>
      <c r="AA171" s="94" t="n"/>
      <c r="AB171" s="98" t="n"/>
    </row>
    <row r="172" ht="19" customHeight="1">
      <c r="A172" s="554" t="n"/>
      <c r="B172" s="94" t="n"/>
      <c r="C172" s="94" t="n"/>
      <c r="D172" s="94" t="n"/>
      <c r="E172" s="94" t="n"/>
      <c r="F172" s="94" t="n"/>
      <c r="G172" s="94" t="n"/>
      <c r="H172" s="94" t="n"/>
      <c r="I172" s="555" t="n"/>
      <c r="J172" s="555" t="n"/>
      <c r="K172" s="555" t="n"/>
      <c r="L172" s="555" t="n"/>
      <c r="M172" s="555" t="n"/>
      <c r="N172" s="555" t="n"/>
      <c r="O172" s="556" t="n"/>
      <c r="P172" s="556" t="n"/>
      <c r="Q172" s="557" t="n"/>
      <c r="R172" s="556" t="n"/>
      <c r="S172" s="558">
        <f>IF($A172="","",IFERROR($P172*3600/$J172,""))</f>
        <v/>
      </c>
      <c r="T172" s="559">
        <f>IF($A172="","",IFERROR($J172/$I172,""))</f>
        <v/>
      </c>
      <c r="U172" s="559">
        <f>IF($A172="","",IFERROR($K172/$J172,""))</f>
        <v/>
      </c>
      <c r="V172" s="559">
        <f>IF($A172="","",IFERROR($L172/$J172,""))</f>
        <v/>
      </c>
      <c r="W172" s="560">
        <f>IF($A172="","",IFERROR($J172/$Q172,""))</f>
        <v/>
      </c>
      <c r="X172" s="559">
        <f>IF($A172="","",IFERROR(MIN(1,$P172/$O172)*MIN(1,$R172/$S172)*($K172/$J172),""))</f>
        <v/>
      </c>
      <c r="Y172" s="119">
        <f>IF($A172="","",IF(AND($T172&gt;='01_基本設定'!$B$13,$U172&gt;='01_基本設定'!$B$14,$V172&lt;='01_基本設定'!$B$16,$X172&gt;='01_基本設定'!$B$15),"正常","注意"))</f>
        <v/>
      </c>
      <c r="Z172" s="167" t="n"/>
      <c r="AA172" s="94" t="n"/>
      <c r="AB172" s="98" t="n"/>
    </row>
    <row r="173" ht="19" customHeight="1">
      <c r="A173" s="554" t="n"/>
      <c r="B173" s="94" t="n"/>
      <c r="C173" s="94" t="n"/>
      <c r="D173" s="94" t="n"/>
      <c r="E173" s="94" t="n"/>
      <c r="F173" s="94" t="n"/>
      <c r="G173" s="94" t="n"/>
      <c r="H173" s="94" t="n"/>
      <c r="I173" s="555" t="n"/>
      <c r="J173" s="555" t="n"/>
      <c r="K173" s="555" t="n"/>
      <c r="L173" s="555" t="n"/>
      <c r="M173" s="555" t="n"/>
      <c r="N173" s="555" t="n"/>
      <c r="O173" s="556" t="n"/>
      <c r="P173" s="556" t="n"/>
      <c r="Q173" s="557" t="n"/>
      <c r="R173" s="556" t="n"/>
      <c r="S173" s="558">
        <f>IF($A173="","",IFERROR($P173*3600/$J173,""))</f>
        <v/>
      </c>
      <c r="T173" s="559">
        <f>IF($A173="","",IFERROR($J173/$I173,""))</f>
        <v/>
      </c>
      <c r="U173" s="559">
        <f>IF($A173="","",IFERROR($K173/$J173,""))</f>
        <v/>
      </c>
      <c r="V173" s="559">
        <f>IF($A173="","",IFERROR($L173/$J173,""))</f>
        <v/>
      </c>
      <c r="W173" s="560">
        <f>IF($A173="","",IFERROR($J173/$Q173,""))</f>
        <v/>
      </c>
      <c r="X173" s="559">
        <f>IF($A173="","",IFERROR(MIN(1,$P173/$O173)*MIN(1,$R173/$S173)*($K173/$J173),""))</f>
        <v/>
      </c>
      <c r="Y173" s="119">
        <f>IF($A173="","",IF(AND($T173&gt;='01_基本設定'!$B$13,$U173&gt;='01_基本設定'!$B$14,$V173&lt;='01_基本設定'!$B$16,$X173&gt;='01_基本設定'!$B$15),"正常","注意"))</f>
        <v/>
      </c>
      <c r="Z173" s="167" t="n"/>
      <c r="AA173" s="94" t="n"/>
      <c r="AB173" s="98" t="n"/>
    </row>
    <row r="174" ht="19" customHeight="1">
      <c r="A174" s="554" t="n"/>
      <c r="B174" s="94" t="n"/>
      <c r="C174" s="94" t="n"/>
      <c r="D174" s="94" t="n"/>
      <c r="E174" s="94" t="n"/>
      <c r="F174" s="94" t="n"/>
      <c r="G174" s="94" t="n"/>
      <c r="H174" s="94" t="n"/>
      <c r="I174" s="555" t="n"/>
      <c r="J174" s="555" t="n"/>
      <c r="K174" s="555" t="n"/>
      <c r="L174" s="555" t="n"/>
      <c r="M174" s="555" t="n"/>
      <c r="N174" s="555" t="n"/>
      <c r="O174" s="556" t="n"/>
      <c r="P174" s="556" t="n"/>
      <c r="Q174" s="557" t="n"/>
      <c r="R174" s="556" t="n"/>
      <c r="S174" s="558">
        <f>IF($A174="","",IFERROR($P174*3600/$J174,""))</f>
        <v/>
      </c>
      <c r="T174" s="559">
        <f>IF($A174="","",IFERROR($J174/$I174,""))</f>
        <v/>
      </c>
      <c r="U174" s="559">
        <f>IF($A174="","",IFERROR($K174/$J174,""))</f>
        <v/>
      </c>
      <c r="V174" s="559">
        <f>IF($A174="","",IFERROR($L174/$J174,""))</f>
        <v/>
      </c>
      <c r="W174" s="560">
        <f>IF($A174="","",IFERROR($J174/$Q174,""))</f>
        <v/>
      </c>
      <c r="X174" s="559">
        <f>IF($A174="","",IFERROR(MIN(1,$P174/$O174)*MIN(1,$R174/$S174)*($K174/$J174),""))</f>
        <v/>
      </c>
      <c r="Y174" s="119">
        <f>IF($A174="","",IF(AND($T174&gt;='01_基本設定'!$B$13,$U174&gt;='01_基本設定'!$B$14,$V174&lt;='01_基本設定'!$B$16,$X174&gt;='01_基本設定'!$B$15),"正常","注意"))</f>
        <v/>
      </c>
      <c r="Z174" s="167" t="n"/>
      <c r="AA174" s="94" t="n"/>
      <c r="AB174" s="98" t="n"/>
    </row>
    <row r="175" ht="19" customHeight="1">
      <c r="A175" s="554" t="n"/>
      <c r="B175" s="94" t="n"/>
      <c r="C175" s="94" t="n"/>
      <c r="D175" s="94" t="n"/>
      <c r="E175" s="94" t="n"/>
      <c r="F175" s="94" t="n"/>
      <c r="G175" s="94" t="n"/>
      <c r="H175" s="94" t="n"/>
      <c r="I175" s="555" t="n"/>
      <c r="J175" s="555" t="n"/>
      <c r="K175" s="555" t="n"/>
      <c r="L175" s="555" t="n"/>
      <c r="M175" s="555" t="n"/>
      <c r="N175" s="555" t="n"/>
      <c r="O175" s="556" t="n"/>
      <c r="P175" s="556" t="n"/>
      <c r="Q175" s="557" t="n"/>
      <c r="R175" s="556" t="n"/>
      <c r="S175" s="558">
        <f>IF($A175="","",IFERROR($P175*3600/$J175,""))</f>
        <v/>
      </c>
      <c r="T175" s="559">
        <f>IF($A175="","",IFERROR($J175/$I175,""))</f>
        <v/>
      </c>
      <c r="U175" s="559">
        <f>IF($A175="","",IFERROR($K175/$J175,""))</f>
        <v/>
      </c>
      <c r="V175" s="559">
        <f>IF($A175="","",IFERROR($L175/$J175,""))</f>
        <v/>
      </c>
      <c r="W175" s="560">
        <f>IF($A175="","",IFERROR($J175/$Q175,""))</f>
        <v/>
      </c>
      <c r="X175" s="559">
        <f>IF($A175="","",IFERROR(MIN(1,$P175/$O175)*MIN(1,$R175/$S175)*($K175/$J175),""))</f>
        <v/>
      </c>
      <c r="Y175" s="119">
        <f>IF($A175="","",IF(AND($T175&gt;='01_基本設定'!$B$13,$U175&gt;='01_基本設定'!$B$14,$V175&lt;='01_基本設定'!$B$16,$X175&gt;='01_基本設定'!$B$15),"正常","注意"))</f>
        <v/>
      </c>
      <c r="Z175" s="167" t="n"/>
      <c r="AA175" s="94" t="n"/>
      <c r="AB175" s="98" t="n"/>
    </row>
    <row r="176" ht="19" customHeight="1">
      <c r="A176" s="554" t="n"/>
      <c r="B176" s="94" t="n"/>
      <c r="C176" s="94" t="n"/>
      <c r="D176" s="94" t="n"/>
      <c r="E176" s="94" t="n"/>
      <c r="F176" s="94" t="n"/>
      <c r="G176" s="94" t="n"/>
      <c r="H176" s="94" t="n"/>
      <c r="I176" s="555" t="n"/>
      <c r="J176" s="555" t="n"/>
      <c r="K176" s="555" t="n"/>
      <c r="L176" s="555" t="n"/>
      <c r="M176" s="555" t="n"/>
      <c r="N176" s="555" t="n"/>
      <c r="O176" s="556" t="n"/>
      <c r="P176" s="556" t="n"/>
      <c r="Q176" s="557" t="n"/>
      <c r="R176" s="556" t="n"/>
      <c r="S176" s="558">
        <f>IF($A176="","",IFERROR($P176*3600/$J176,""))</f>
        <v/>
      </c>
      <c r="T176" s="559">
        <f>IF($A176="","",IFERROR($J176/$I176,""))</f>
        <v/>
      </c>
      <c r="U176" s="559">
        <f>IF($A176="","",IFERROR($K176/$J176,""))</f>
        <v/>
      </c>
      <c r="V176" s="559">
        <f>IF($A176="","",IFERROR($L176/$J176,""))</f>
        <v/>
      </c>
      <c r="W176" s="560">
        <f>IF($A176="","",IFERROR($J176/$Q176,""))</f>
        <v/>
      </c>
      <c r="X176" s="559">
        <f>IF($A176="","",IFERROR(MIN(1,$P176/$O176)*MIN(1,$R176/$S176)*($K176/$J176),""))</f>
        <v/>
      </c>
      <c r="Y176" s="119">
        <f>IF($A176="","",IF(AND($T176&gt;='01_基本設定'!$B$13,$U176&gt;='01_基本設定'!$B$14,$V176&lt;='01_基本設定'!$B$16,$X176&gt;='01_基本設定'!$B$15),"正常","注意"))</f>
        <v/>
      </c>
      <c r="Z176" s="167" t="n"/>
      <c r="AA176" s="94" t="n"/>
      <c r="AB176" s="98" t="n"/>
    </row>
    <row r="177" ht="19" customHeight="1">
      <c r="A177" s="554" t="n"/>
      <c r="B177" s="94" t="n"/>
      <c r="C177" s="94" t="n"/>
      <c r="D177" s="94" t="n"/>
      <c r="E177" s="94" t="n"/>
      <c r="F177" s="94" t="n"/>
      <c r="G177" s="94" t="n"/>
      <c r="H177" s="94" t="n"/>
      <c r="I177" s="555" t="n"/>
      <c r="J177" s="555" t="n"/>
      <c r="K177" s="555" t="n"/>
      <c r="L177" s="555" t="n"/>
      <c r="M177" s="555" t="n"/>
      <c r="N177" s="555" t="n"/>
      <c r="O177" s="556" t="n"/>
      <c r="P177" s="556" t="n"/>
      <c r="Q177" s="557" t="n"/>
      <c r="R177" s="556" t="n"/>
      <c r="S177" s="558">
        <f>IF($A177="","",IFERROR($P177*3600/$J177,""))</f>
        <v/>
      </c>
      <c r="T177" s="559">
        <f>IF($A177="","",IFERROR($J177/$I177,""))</f>
        <v/>
      </c>
      <c r="U177" s="559">
        <f>IF($A177="","",IFERROR($K177/$J177,""))</f>
        <v/>
      </c>
      <c r="V177" s="559">
        <f>IF($A177="","",IFERROR($L177/$J177,""))</f>
        <v/>
      </c>
      <c r="W177" s="560">
        <f>IF($A177="","",IFERROR($J177/$Q177,""))</f>
        <v/>
      </c>
      <c r="X177" s="559">
        <f>IF($A177="","",IFERROR(MIN(1,$P177/$O177)*MIN(1,$R177/$S177)*($K177/$J177),""))</f>
        <v/>
      </c>
      <c r="Y177" s="119">
        <f>IF($A177="","",IF(AND($T177&gt;='01_基本設定'!$B$13,$U177&gt;='01_基本設定'!$B$14,$V177&lt;='01_基本設定'!$B$16,$X177&gt;='01_基本設定'!$B$15),"正常","注意"))</f>
        <v/>
      </c>
      <c r="Z177" s="167" t="n"/>
      <c r="AA177" s="94" t="n"/>
      <c r="AB177" s="98" t="n"/>
    </row>
    <row r="178" ht="19" customHeight="1">
      <c r="A178" s="554" t="n"/>
      <c r="B178" s="94" t="n"/>
      <c r="C178" s="94" t="n"/>
      <c r="D178" s="94" t="n"/>
      <c r="E178" s="94" t="n"/>
      <c r="F178" s="94" t="n"/>
      <c r="G178" s="94" t="n"/>
      <c r="H178" s="94" t="n"/>
      <c r="I178" s="555" t="n"/>
      <c r="J178" s="555" t="n"/>
      <c r="K178" s="555" t="n"/>
      <c r="L178" s="555" t="n"/>
      <c r="M178" s="555" t="n"/>
      <c r="N178" s="555" t="n"/>
      <c r="O178" s="556" t="n"/>
      <c r="P178" s="556" t="n"/>
      <c r="Q178" s="557" t="n"/>
      <c r="R178" s="556" t="n"/>
      <c r="S178" s="558">
        <f>IF($A178="","",IFERROR($P178*3600/$J178,""))</f>
        <v/>
      </c>
      <c r="T178" s="559">
        <f>IF($A178="","",IFERROR($J178/$I178,""))</f>
        <v/>
      </c>
      <c r="U178" s="559">
        <f>IF($A178="","",IFERROR($K178/$J178,""))</f>
        <v/>
      </c>
      <c r="V178" s="559">
        <f>IF($A178="","",IFERROR($L178/$J178,""))</f>
        <v/>
      </c>
      <c r="W178" s="560">
        <f>IF($A178="","",IFERROR($J178/$Q178,""))</f>
        <v/>
      </c>
      <c r="X178" s="559">
        <f>IF($A178="","",IFERROR(MIN(1,$P178/$O178)*MIN(1,$R178/$S178)*($K178/$J178),""))</f>
        <v/>
      </c>
      <c r="Y178" s="119">
        <f>IF($A178="","",IF(AND($T178&gt;='01_基本設定'!$B$13,$U178&gt;='01_基本設定'!$B$14,$V178&lt;='01_基本設定'!$B$16,$X178&gt;='01_基本設定'!$B$15),"正常","注意"))</f>
        <v/>
      </c>
      <c r="Z178" s="167" t="n"/>
      <c r="AA178" s="94" t="n"/>
      <c r="AB178" s="98" t="n"/>
    </row>
    <row r="179" ht="19" customHeight="1">
      <c r="A179" s="554" t="n"/>
      <c r="B179" s="94" t="n"/>
      <c r="C179" s="94" t="n"/>
      <c r="D179" s="94" t="n"/>
      <c r="E179" s="94" t="n"/>
      <c r="F179" s="94" t="n"/>
      <c r="G179" s="94" t="n"/>
      <c r="H179" s="94" t="n"/>
      <c r="I179" s="555" t="n"/>
      <c r="J179" s="555" t="n"/>
      <c r="K179" s="555" t="n"/>
      <c r="L179" s="555" t="n"/>
      <c r="M179" s="555" t="n"/>
      <c r="N179" s="555" t="n"/>
      <c r="O179" s="556" t="n"/>
      <c r="P179" s="556" t="n"/>
      <c r="Q179" s="557" t="n"/>
      <c r="R179" s="556" t="n"/>
      <c r="S179" s="558">
        <f>IF($A179="","",IFERROR($P179*3600/$J179,""))</f>
        <v/>
      </c>
      <c r="T179" s="559">
        <f>IF($A179="","",IFERROR($J179/$I179,""))</f>
        <v/>
      </c>
      <c r="U179" s="559">
        <f>IF($A179="","",IFERROR($K179/$J179,""))</f>
        <v/>
      </c>
      <c r="V179" s="559">
        <f>IF($A179="","",IFERROR($L179/$J179,""))</f>
        <v/>
      </c>
      <c r="W179" s="560">
        <f>IF($A179="","",IFERROR($J179/$Q179,""))</f>
        <v/>
      </c>
      <c r="X179" s="559">
        <f>IF($A179="","",IFERROR(MIN(1,$P179/$O179)*MIN(1,$R179/$S179)*($K179/$J179),""))</f>
        <v/>
      </c>
      <c r="Y179" s="119">
        <f>IF($A179="","",IF(AND($T179&gt;='01_基本設定'!$B$13,$U179&gt;='01_基本設定'!$B$14,$V179&lt;='01_基本設定'!$B$16,$X179&gt;='01_基本設定'!$B$15),"正常","注意"))</f>
        <v/>
      </c>
      <c r="Z179" s="167" t="n"/>
      <c r="AA179" s="94" t="n"/>
      <c r="AB179" s="98" t="n"/>
    </row>
    <row r="180" ht="19" customHeight="1">
      <c r="A180" s="554" t="n"/>
      <c r="B180" s="94" t="n"/>
      <c r="C180" s="94" t="n"/>
      <c r="D180" s="94" t="n"/>
      <c r="E180" s="94" t="n"/>
      <c r="F180" s="94" t="n"/>
      <c r="G180" s="94" t="n"/>
      <c r="H180" s="94" t="n"/>
      <c r="I180" s="555" t="n"/>
      <c r="J180" s="555" t="n"/>
      <c r="K180" s="555" t="n"/>
      <c r="L180" s="555" t="n"/>
      <c r="M180" s="555" t="n"/>
      <c r="N180" s="555" t="n"/>
      <c r="O180" s="556" t="n"/>
      <c r="P180" s="556" t="n"/>
      <c r="Q180" s="557" t="n"/>
      <c r="R180" s="556" t="n"/>
      <c r="S180" s="558">
        <f>IF($A180="","",IFERROR($P180*3600/$J180,""))</f>
        <v/>
      </c>
      <c r="T180" s="559">
        <f>IF($A180="","",IFERROR($J180/$I180,""))</f>
        <v/>
      </c>
      <c r="U180" s="559">
        <f>IF($A180="","",IFERROR($K180/$J180,""))</f>
        <v/>
      </c>
      <c r="V180" s="559">
        <f>IF($A180="","",IFERROR($L180/$J180,""))</f>
        <v/>
      </c>
      <c r="W180" s="560">
        <f>IF($A180="","",IFERROR($J180/$Q180,""))</f>
        <v/>
      </c>
      <c r="X180" s="559">
        <f>IF($A180="","",IFERROR(MIN(1,$P180/$O180)*MIN(1,$R180/$S180)*($K180/$J180),""))</f>
        <v/>
      </c>
      <c r="Y180" s="119">
        <f>IF($A180="","",IF(AND($T180&gt;='01_基本設定'!$B$13,$U180&gt;='01_基本設定'!$B$14,$V180&lt;='01_基本設定'!$B$16,$X180&gt;='01_基本設定'!$B$15),"正常","注意"))</f>
        <v/>
      </c>
      <c r="Z180" s="167" t="n"/>
      <c r="AA180" s="94" t="n"/>
      <c r="AB180" s="98" t="n"/>
    </row>
    <row r="181" ht="19" customHeight="1">
      <c r="A181" s="554" t="n"/>
      <c r="B181" s="94" t="n"/>
      <c r="C181" s="94" t="n"/>
      <c r="D181" s="94" t="n"/>
      <c r="E181" s="94" t="n"/>
      <c r="F181" s="94" t="n"/>
      <c r="G181" s="94" t="n"/>
      <c r="H181" s="94" t="n"/>
      <c r="I181" s="555" t="n"/>
      <c r="J181" s="555" t="n"/>
      <c r="K181" s="555" t="n"/>
      <c r="L181" s="555" t="n"/>
      <c r="M181" s="555" t="n"/>
      <c r="N181" s="555" t="n"/>
      <c r="O181" s="556" t="n"/>
      <c r="P181" s="556" t="n"/>
      <c r="Q181" s="557" t="n"/>
      <c r="R181" s="556" t="n"/>
      <c r="S181" s="558">
        <f>IF($A181="","",IFERROR($P181*3600/$J181,""))</f>
        <v/>
      </c>
      <c r="T181" s="559">
        <f>IF($A181="","",IFERROR($J181/$I181,""))</f>
        <v/>
      </c>
      <c r="U181" s="559">
        <f>IF($A181="","",IFERROR($K181/$J181,""))</f>
        <v/>
      </c>
      <c r="V181" s="559">
        <f>IF($A181="","",IFERROR($L181/$J181,""))</f>
        <v/>
      </c>
      <c r="W181" s="560">
        <f>IF($A181="","",IFERROR($J181/$Q181,""))</f>
        <v/>
      </c>
      <c r="X181" s="559">
        <f>IF($A181="","",IFERROR(MIN(1,$P181/$O181)*MIN(1,$R181/$S181)*($K181/$J181),""))</f>
        <v/>
      </c>
      <c r="Y181" s="119">
        <f>IF($A181="","",IF(AND($T181&gt;='01_基本設定'!$B$13,$U181&gt;='01_基本設定'!$B$14,$V181&lt;='01_基本設定'!$B$16,$X181&gt;='01_基本設定'!$B$15),"正常","注意"))</f>
        <v/>
      </c>
      <c r="Z181" s="167" t="n"/>
      <c r="AA181" s="94" t="n"/>
      <c r="AB181" s="98" t="n"/>
    </row>
    <row r="182" ht="19" customHeight="1">
      <c r="A182" s="554" t="n"/>
      <c r="B182" s="94" t="n"/>
      <c r="C182" s="94" t="n"/>
      <c r="D182" s="94" t="n"/>
      <c r="E182" s="94" t="n"/>
      <c r="F182" s="94" t="n"/>
      <c r="G182" s="94" t="n"/>
      <c r="H182" s="94" t="n"/>
      <c r="I182" s="555" t="n"/>
      <c r="J182" s="555" t="n"/>
      <c r="K182" s="555" t="n"/>
      <c r="L182" s="555" t="n"/>
      <c r="M182" s="555" t="n"/>
      <c r="N182" s="555" t="n"/>
      <c r="O182" s="556" t="n"/>
      <c r="P182" s="556" t="n"/>
      <c r="Q182" s="557" t="n"/>
      <c r="R182" s="556" t="n"/>
      <c r="S182" s="558">
        <f>IF($A182="","",IFERROR($P182*3600/$J182,""))</f>
        <v/>
      </c>
      <c r="T182" s="559">
        <f>IF($A182="","",IFERROR($J182/$I182,""))</f>
        <v/>
      </c>
      <c r="U182" s="559">
        <f>IF($A182="","",IFERROR($K182/$J182,""))</f>
        <v/>
      </c>
      <c r="V182" s="559">
        <f>IF($A182="","",IFERROR($L182/$J182,""))</f>
        <v/>
      </c>
      <c r="W182" s="560">
        <f>IF($A182="","",IFERROR($J182/$Q182,""))</f>
        <v/>
      </c>
      <c r="X182" s="559">
        <f>IF($A182="","",IFERROR(MIN(1,$P182/$O182)*MIN(1,$R182/$S182)*($K182/$J182),""))</f>
        <v/>
      </c>
      <c r="Y182" s="119">
        <f>IF($A182="","",IF(AND($T182&gt;='01_基本設定'!$B$13,$U182&gt;='01_基本設定'!$B$14,$V182&lt;='01_基本設定'!$B$16,$X182&gt;='01_基本設定'!$B$15),"正常","注意"))</f>
        <v/>
      </c>
      <c r="Z182" s="167" t="n"/>
      <c r="AA182" s="94" t="n"/>
      <c r="AB182" s="98" t="n"/>
    </row>
    <row r="183" ht="19" customHeight="1">
      <c r="A183" s="554" t="n"/>
      <c r="B183" s="94" t="n"/>
      <c r="C183" s="94" t="n"/>
      <c r="D183" s="94" t="n"/>
      <c r="E183" s="94" t="n"/>
      <c r="F183" s="94" t="n"/>
      <c r="G183" s="94" t="n"/>
      <c r="H183" s="94" t="n"/>
      <c r="I183" s="555" t="n"/>
      <c r="J183" s="555" t="n"/>
      <c r="K183" s="555" t="n"/>
      <c r="L183" s="555" t="n"/>
      <c r="M183" s="555" t="n"/>
      <c r="N183" s="555" t="n"/>
      <c r="O183" s="556" t="n"/>
      <c r="P183" s="556" t="n"/>
      <c r="Q183" s="557" t="n"/>
      <c r="R183" s="556" t="n"/>
      <c r="S183" s="558">
        <f>IF($A183="","",IFERROR($P183*3600/$J183,""))</f>
        <v/>
      </c>
      <c r="T183" s="559">
        <f>IF($A183="","",IFERROR($J183/$I183,""))</f>
        <v/>
      </c>
      <c r="U183" s="559">
        <f>IF($A183="","",IFERROR($K183/$J183,""))</f>
        <v/>
      </c>
      <c r="V183" s="559">
        <f>IF($A183="","",IFERROR($L183/$J183,""))</f>
        <v/>
      </c>
      <c r="W183" s="560">
        <f>IF($A183="","",IFERROR($J183/$Q183,""))</f>
        <v/>
      </c>
      <c r="X183" s="559">
        <f>IF($A183="","",IFERROR(MIN(1,$P183/$O183)*MIN(1,$R183/$S183)*($K183/$J183),""))</f>
        <v/>
      </c>
      <c r="Y183" s="119">
        <f>IF($A183="","",IF(AND($T183&gt;='01_基本設定'!$B$13,$U183&gt;='01_基本設定'!$B$14,$V183&lt;='01_基本設定'!$B$16,$X183&gt;='01_基本設定'!$B$15),"正常","注意"))</f>
        <v/>
      </c>
      <c r="Z183" s="167" t="n"/>
      <c r="AA183" s="94" t="n"/>
      <c r="AB183" s="98" t="n"/>
    </row>
    <row r="184" ht="19" customHeight="1">
      <c r="A184" s="554" t="n"/>
      <c r="B184" s="94" t="n"/>
      <c r="C184" s="94" t="n"/>
      <c r="D184" s="94" t="n"/>
      <c r="E184" s="94" t="n"/>
      <c r="F184" s="94" t="n"/>
      <c r="G184" s="94" t="n"/>
      <c r="H184" s="94" t="n"/>
      <c r="I184" s="555" t="n"/>
      <c r="J184" s="555" t="n"/>
      <c r="K184" s="555" t="n"/>
      <c r="L184" s="555" t="n"/>
      <c r="M184" s="555" t="n"/>
      <c r="N184" s="555" t="n"/>
      <c r="O184" s="556" t="n"/>
      <c r="P184" s="556" t="n"/>
      <c r="Q184" s="557" t="n"/>
      <c r="R184" s="556" t="n"/>
      <c r="S184" s="558">
        <f>IF($A184="","",IFERROR($P184*3600/$J184,""))</f>
        <v/>
      </c>
      <c r="T184" s="559">
        <f>IF($A184="","",IFERROR($J184/$I184,""))</f>
        <v/>
      </c>
      <c r="U184" s="559">
        <f>IF($A184="","",IFERROR($K184/$J184,""))</f>
        <v/>
      </c>
      <c r="V184" s="559">
        <f>IF($A184="","",IFERROR($L184/$J184,""))</f>
        <v/>
      </c>
      <c r="W184" s="560">
        <f>IF($A184="","",IFERROR($J184/$Q184,""))</f>
        <v/>
      </c>
      <c r="X184" s="559">
        <f>IF($A184="","",IFERROR(MIN(1,$P184/$O184)*MIN(1,$R184/$S184)*($K184/$J184),""))</f>
        <v/>
      </c>
      <c r="Y184" s="119">
        <f>IF($A184="","",IF(AND($T184&gt;='01_基本設定'!$B$13,$U184&gt;='01_基本設定'!$B$14,$V184&lt;='01_基本設定'!$B$16,$X184&gt;='01_基本設定'!$B$15),"正常","注意"))</f>
        <v/>
      </c>
      <c r="Z184" s="167" t="n"/>
      <c r="AA184" s="94" t="n"/>
      <c r="AB184" s="98" t="n"/>
    </row>
    <row r="185" ht="19" customHeight="1">
      <c r="A185" s="554" t="n"/>
      <c r="B185" s="94" t="n"/>
      <c r="C185" s="94" t="n"/>
      <c r="D185" s="94" t="n"/>
      <c r="E185" s="94" t="n"/>
      <c r="F185" s="94" t="n"/>
      <c r="G185" s="94" t="n"/>
      <c r="H185" s="94" t="n"/>
      <c r="I185" s="555" t="n"/>
      <c r="J185" s="555" t="n"/>
      <c r="K185" s="555" t="n"/>
      <c r="L185" s="555" t="n"/>
      <c r="M185" s="555" t="n"/>
      <c r="N185" s="555" t="n"/>
      <c r="O185" s="556" t="n"/>
      <c r="P185" s="556" t="n"/>
      <c r="Q185" s="557" t="n"/>
      <c r="R185" s="556" t="n"/>
      <c r="S185" s="558">
        <f>IF($A185="","",IFERROR($P185*3600/$J185,""))</f>
        <v/>
      </c>
      <c r="T185" s="559">
        <f>IF($A185="","",IFERROR($J185/$I185,""))</f>
        <v/>
      </c>
      <c r="U185" s="559">
        <f>IF($A185="","",IFERROR($K185/$J185,""))</f>
        <v/>
      </c>
      <c r="V185" s="559">
        <f>IF($A185="","",IFERROR($L185/$J185,""))</f>
        <v/>
      </c>
      <c r="W185" s="560">
        <f>IF($A185="","",IFERROR($J185/$Q185,""))</f>
        <v/>
      </c>
      <c r="X185" s="559">
        <f>IF($A185="","",IFERROR(MIN(1,$P185/$O185)*MIN(1,$R185/$S185)*($K185/$J185),""))</f>
        <v/>
      </c>
      <c r="Y185" s="119">
        <f>IF($A185="","",IF(AND($T185&gt;='01_基本設定'!$B$13,$U185&gt;='01_基本設定'!$B$14,$V185&lt;='01_基本設定'!$B$16,$X185&gt;='01_基本設定'!$B$15),"正常","注意"))</f>
        <v/>
      </c>
      <c r="Z185" s="167" t="n"/>
      <c r="AA185" s="94" t="n"/>
      <c r="AB185" s="98" t="n"/>
    </row>
    <row r="186" ht="19" customHeight="1">
      <c r="A186" s="554" t="n"/>
      <c r="B186" s="94" t="n"/>
      <c r="C186" s="94" t="n"/>
      <c r="D186" s="94" t="n"/>
      <c r="E186" s="94" t="n"/>
      <c r="F186" s="94" t="n"/>
      <c r="G186" s="94" t="n"/>
      <c r="H186" s="94" t="n"/>
      <c r="I186" s="555" t="n"/>
      <c r="J186" s="555" t="n"/>
      <c r="K186" s="555" t="n"/>
      <c r="L186" s="555" t="n"/>
      <c r="M186" s="555" t="n"/>
      <c r="N186" s="555" t="n"/>
      <c r="O186" s="556" t="n"/>
      <c r="P186" s="556" t="n"/>
      <c r="Q186" s="557" t="n"/>
      <c r="R186" s="556" t="n"/>
      <c r="S186" s="558">
        <f>IF($A186="","",IFERROR($P186*3600/$J186,""))</f>
        <v/>
      </c>
      <c r="T186" s="559">
        <f>IF($A186="","",IFERROR($J186/$I186,""))</f>
        <v/>
      </c>
      <c r="U186" s="559">
        <f>IF($A186="","",IFERROR($K186/$J186,""))</f>
        <v/>
      </c>
      <c r="V186" s="559">
        <f>IF($A186="","",IFERROR($L186/$J186,""))</f>
        <v/>
      </c>
      <c r="W186" s="560">
        <f>IF($A186="","",IFERROR($J186/$Q186,""))</f>
        <v/>
      </c>
      <c r="X186" s="559">
        <f>IF($A186="","",IFERROR(MIN(1,$P186/$O186)*MIN(1,$R186/$S186)*($K186/$J186),""))</f>
        <v/>
      </c>
      <c r="Y186" s="119">
        <f>IF($A186="","",IF(AND($T186&gt;='01_基本設定'!$B$13,$U186&gt;='01_基本設定'!$B$14,$V186&lt;='01_基本設定'!$B$16,$X186&gt;='01_基本設定'!$B$15),"正常","注意"))</f>
        <v/>
      </c>
      <c r="Z186" s="167" t="n"/>
      <c r="AA186" s="94" t="n"/>
      <c r="AB186" s="98" t="n"/>
    </row>
    <row r="187" ht="19" customHeight="1">
      <c r="A187" s="554" t="n"/>
      <c r="B187" s="94" t="n"/>
      <c r="C187" s="94" t="n"/>
      <c r="D187" s="94" t="n"/>
      <c r="E187" s="94" t="n"/>
      <c r="F187" s="94" t="n"/>
      <c r="G187" s="94" t="n"/>
      <c r="H187" s="94" t="n"/>
      <c r="I187" s="555" t="n"/>
      <c r="J187" s="555" t="n"/>
      <c r="K187" s="555" t="n"/>
      <c r="L187" s="555" t="n"/>
      <c r="M187" s="555" t="n"/>
      <c r="N187" s="555" t="n"/>
      <c r="O187" s="556" t="n"/>
      <c r="P187" s="556" t="n"/>
      <c r="Q187" s="557" t="n"/>
      <c r="R187" s="556" t="n"/>
      <c r="S187" s="558">
        <f>IF($A187="","",IFERROR($P187*3600/$J187,""))</f>
        <v/>
      </c>
      <c r="T187" s="559">
        <f>IF($A187="","",IFERROR($J187/$I187,""))</f>
        <v/>
      </c>
      <c r="U187" s="559">
        <f>IF($A187="","",IFERROR($K187/$J187,""))</f>
        <v/>
      </c>
      <c r="V187" s="559">
        <f>IF($A187="","",IFERROR($L187/$J187,""))</f>
        <v/>
      </c>
      <c r="W187" s="560">
        <f>IF($A187="","",IFERROR($J187/$Q187,""))</f>
        <v/>
      </c>
      <c r="X187" s="559">
        <f>IF($A187="","",IFERROR(MIN(1,$P187/$O187)*MIN(1,$R187/$S187)*($K187/$J187),""))</f>
        <v/>
      </c>
      <c r="Y187" s="119">
        <f>IF($A187="","",IF(AND($T187&gt;='01_基本設定'!$B$13,$U187&gt;='01_基本設定'!$B$14,$V187&lt;='01_基本設定'!$B$16,$X187&gt;='01_基本設定'!$B$15),"正常","注意"))</f>
        <v/>
      </c>
      <c r="Z187" s="167" t="n"/>
      <c r="AA187" s="94" t="n"/>
      <c r="AB187" s="98" t="n"/>
    </row>
    <row r="188" ht="19" customHeight="1">
      <c r="A188" s="554" t="n"/>
      <c r="B188" s="94" t="n"/>
      <c r="C188" s="94" t="n"/>
      <c r="D188" s="94" t="n"/>
      <c r="E188" s="94" t="n"/>
      <c r="F188" s="94" t="n"/>
      <c r="G188" s="94" t="n"/>
      <c r="H188" s="94" t="n"/>
      <c r="I188" s="555" t="n"/>
      <c r="J188" s="555" t="n"/>
      <c r="K188" s="555" t="n"/>
      <c r="L188" s="555" t="n"/>
      <c r="M188" s="555" t="n"/>
      <c r="N188" s="555" t="n"/>
      <c r="O188" s="556" t="n"/>
      <c r="P188" s="556" t="n"/>
      <c r="Q188" s="557" t="n"/>
      <c r="R188" s="556" t="n"/>
      <c r="S188" s="558">
        <f>IF($A188="","",IFERROR($P188*3600/$J188,""))</f>
        <v/>
      </c>
      <c r="T188" s="559">
        <f>IF($A188="","",IFERROR($J188/$I188,""))</f>
        <v/>
      </c>
      <c r="U188" s="559">
        <f>IF($A188="","",IFERROR($K188/$J188,""))</f>
        <v/>
      </c>
      <c r="V188" s="559">
        <f>IF($A188="","",IFERROR($L188/$J188,""))</f>
        <v/>
      </c>
      <c r="W188" s="560">
        <f>IF($A188="","",IFERROR($J188/$Q188,""))</f>
        <v/>
      </c>
      <c r="X188" s="559">
        <f>IF($A188="","",IFERROR(MIN(1,$P188/$O188)*MIN(1,$R188/$S188)*($K188/$J188),""))</f>
        <v/>
      </c>
      <c r="Y188" s="119">
        <f>IF($A188="","",IF(AND($T188&gt;='01_基本設定'!$B$13,$U188&gt;='01_基本設定'!$B$14,$V188&lt;='01_基本設定'!$B$16,$X188&gt;='01_基本設定'!$B$15),"正常","注意"))</f>
        <v/>
      </c>
      <c r="Z188" s="167" t="n"/>
      <c r="AA188" s="94" t="n"/>
      <c r="AB188" s="98" t="n"/>
    </row>
    <row r="189" ht="19" customHeight="1">
      <c r="A189" s="554" t="n"/>
      <c r="B189" s="94" t="n"/>
      <c r="C189" s="94" t="n"/>
      <c r="D189" s="94" t="n"/>
      <c r="E189" s="94" t="n"/>
      <c r="F189" s="94" t="n"/>
      <c r="G189" s="94" t="n"/>
      <c r="H189" s="94" t="n"/>
      <c r="I189" s="555" t="n"/>
      <c r="J189" s="555" t="n"/>
      <c r="K189" s="555" t="n"/>
      <c r="L189" s="555" t="n"/>
      <c r="M189" s="555" t="n"/>
      <c r="N189" s="555" t="n"/>
      <c r="O189" s="556" t="n"/>
      <c r="P189" s="556" t="n"/>
      <c r="Q189" s="557" t="n"/>
      <c r="R189" s="556" t="n"/>
      <c r="S189" s="558">
        <f>IF($A189="","",IFERROR($P189*3600/$J189,""))</f>
        <v/>
      </c>
      <c r="T189" s="559">
        <f>IF($A189="","",IFERROR($J189/$I189,""))</f>
        <v/>
      </c>
      <c r="U189" s="559">
        <f>IF($A189="","",IFERROR($K189/$J189,""))</f>
        <v/>
      </c>
      <c r="V189" s="559">
        <f>IF($A189="","",IFERROR($L189/$J189,""))</f>
        <v/>
      </c>
      <c r="W189" s="560">
        <f>IF($A189="","",IFERROR($J189/$Q189,""))</f>
        <v/>
      </c>
      <c r="X189" s="559">
        <f>IF($A189="","",IFERROR(MIN(1,$P189/$O189)*MIN(1,$R189/$S189)*($K189/$J189),""))</f>
        <v/>
      </c>
      <c r="Y189" s="119">
        <f>IF($A189="","",IF(AND($T189&gt;='01_基本設定'!$B$13,$U189&gt;='01_基本設定'!$B$14,$V189&lt;='01_基本設定'!$B$16,$X189&gt;='01_基本設定'!$B$15),"正常","注意"))</f>
        <v/>
      </c>
      <c r="Z189" s="167" t="n"/>
      <c r="AA189" s="94" t="n"/>
      <c r="AB189" s="98" t="n"/>
    </row>
    <row r="190" ht="19" customHeight="1">
      <c r="A190" s="554" t="n"/>
      <c r="B190" s="94" t="n"/>
      <c r="C190" s="94" t="n"/>
      <c r="D190" s="94" t="n"/>
      <c r="E190" s="94" t="n"/>
      <c r="F190" s="94" t="n"/>
      <c r="G190" s="94" t="n"/>
      <c r="H190" s="94" t="n"/>
      <c r="I190" s="555" t="n"/>
      <c r="J190" s="555" t="n"/>
      <c r="K190" s="555" t="n"/>
      <c r="L190" s="555" t="n"/>
      <c r="M190" s="555" t="n"/>
      <c r="N190" s="555" t="n"/>
      <c r="O190" s="556" t="n"/>
      <c r="P190" s="556" t="n"/>
      <c r="Q190" s="557" t="n"/>
      <c r="R190" s="556" t="n"/>
      <c r="S190" s="558">
        <f>IF($A190="","",IFERROR($P190*3600/$J190,""))</f>
        <v/>
      </c>
      <c r="T190" s="559">
        <f>IF($A190="","",IFERROR($J190/$I190,""))</f>
        <v/>
      </c>
      <c r="U190" s="559">
        <f>IF($A190="","",IFERROR($K190/$J190,""))</f>
        <v/>
      </c>
      <c r="V190" s="559">
        <f>IF($A190="","",IFERROR($L190/$J190,""))</f>
        <v/>
      </c>
      <c r="W190" s="560">
        <f>IF($A190="","",IFERROR($J190/$Q190,""))</f>
        <v/>
      </c>
      <c r="X190" s="559">
        <f>IF($A190="","",IFERROR(MIN(1,$P190/$O190)*MIN(1,$R190/$S190)*($K190/$J190),""))</f>
        <v/>
      </c>
      <c r="Y190" s="119">
        <f>IF($A190="","",IF(AND($T190&gt;='01_基本設定'!$B$13,$U190&gt;='01_基本設定'!$B$14,$V190&lt;='01_基本設定'!$B$16,$X190&gt;='01_基本設定'!$B$15),"正常","注意"))</f>
        <v/>
      </c>
      <c r="Z190" s="167" t="n"/>
      <c r="AA190" s="94" t="n"/>
      <c r="AB190" s="98" t="n"/>
    </row>
    <row r="191" ht="19" customHeight="1">
      <c r="A191" s="554" t="n"/>
      <c r="B191" s="94" t="n"/>
      <c r="C191" s="94" t="n"/>
      <c r="D191" s="94" t="n"/>
      <c r="E191" s="94" t="n"/>
      <c r="F191" s="94" t="n"/>
      <c r="G191" s="94" t="n"/>
      <c r="H191" s="94" t="n"/>
      <c r="I191" s="555" t="n"/>
      <c r="J191" s="555" t="n"/>
      <c r="K191" s="555" t="n"/>
      <c r="L191" s="555" t="n"/>
      <c r="M191" s="555" t="n"/>
      <c r="N191" s="555" t="n"/>
      <c r="O191" s="556" t="n"/>
      <c r="P191" s="556" t="n"/>
      <c r="Q191" s="557" t="n"/>
      <c r="R191" s="556" t="n"/>
      <c r="S191" s="558">
        <f>IF($A191="","",IFERROR($P191*3600/$J191,""))</f>
        <v/>
      </c>
      <c r="T191" s="559">
        <f>IF($A191="","",IFERROR($J191/$I191,""))</f>
        <v/>
      </c>
      <c r="U191" s="559">
        <f>IF($A191="","",IFERROR($K191/$J191,""))</f>
        <v/>
      </c>
      <c r="V191" s="559">
        <f>IF($A191="","",IFERROR($L191/$J191,""))</f>
        <v/>
      </c>
      <c r="W191" s="560">
        <f>IF($A191="","",IFERROR($J191/$Q191,""))</f>
        <v/>
      </c>
      <c r="X191" s="559">
        <f>IF($A191="","",IFERROR(MIN(1,$P191/$O191)*MIN(1,$R191/$S191)*($K191/$J191),""))</f>
        <v/>
      </c>
      <c r="Y191" s="119">
        <f>IF($A191="","",IF(AND($T191&gt;='01_基本設定'!$B$13,$U191&gt;='01_基本設定'!$B$14,$V191&lt;='01_基本設定'!$B$16,$X191&gt;='01_基本設定'!$B$15),"正常","注意"))</f>
        <v/>
      </c>
      <c r="Z191" s="167" t="n"/>
      <c r="AA191" s="94" t="n"/>
      <c r="AB191" s="98" t="n"/>
    </row>
    <row r="192" ht="19" customHeight="1">
      <c r="A192" s="554" t="n"/>
      <c r="B192" s="94" t="n"/>
      <c r="C192" s="94" t="n"/>
      <c r="D192" s="94" t="n"/>
      <c r="E192" s="94" t="n"/>
      <c r="F192" s="94" t="n"/>
      <c r="G192" s="94" t="n"/>
      <c r="H192" s="94" t="n"/>
      <c r="I192" s="555" t="n"/>
      <c r="J192" s="555" t="n"/>
      <c r="K192" s="555" t="n"/>
      <c r="L192" s="555" t="n"/>
      <c r="M192" s="555" t="n"/>
      <c r="N192" s="555" t="n"/>
      <c r="O192" s="556" t="n"/>
      <c r="P192" s="556" t="n"/>
      <c r="Q192" s="557" t="n"/>
      <c r="R192" s="556" t="n"/>
      <c r="S192" s="558">
        <f>IF($A192="","",IFERROR($P192*3600/$J192,""))</f>
        <v/>
      </c>
      <c r="T192" s="559">
        <f>IF($A192="","",IFERROR($J192/$I192,""))</f>
        <v/>
      </c>
      <c r="U192" s="559">
        <f>IF($A192="","",IFERROR($K192/$J192,""))</f>
        <v/>
      </c>
      <c r="V192" s="559">
        <f>IF($A192="","",IFERROR($L192/$J192,""))</f>
        <v/>
      </c>
      <c r="W192" s="560">
        <f>IF($A192="","",IFERROR($J192/$Q192,""))</f>
        <v/>
      </c>
      <c r="X192" s="559">
        <f>IF($A192="","",IFERROR(MIN(1,$P192/$O192)*MIN(1,$R192/$S192)*($K192/$J192),""))</f>
        <v/>
      </c>
      <c r="Y192" s="119">
        <f>IF($A192="","",IF(AND($T192&gt;='01_基本設定'!$B$13,$U192&gt;='01_基本設定'!$B$14,$V192&lt;='01_基本設定'!$B$16,$X192&gt;='01_基本設定'!$B$15),"正常","注意"))</f>
        <v/>
      </c>
      <c r="Z192" s="167" t="n"/>
      <c r="AA192" s="94" t="n"/>
      <c r="AB192" s="98" t="n"/>
    </row>
    <row r="193" ht="19" customHeight="1">
      <c r="A193" s="554" t="n"/>
      <c r="B193" s="94" t="n"/>
      <c r="C193" s="94" t="n"/>
      <c r="D193" s="94" t="n"/>
      <c r="E193" s="94" t="n"/>
      <c r="F193" s="94" t="n"/>
      <c r="G193" s="94" t="n"/>
      <c r="H193" s="94" t="n"/>
      <c r="I193" s="555" t="n"/>
      <c r="J193" s="555" t="n"/>
      <c r="K193" s="555" t="n"/>
      <c r="L193" s="555" t="n"/>
      <c r="M193" s="555" t="n"/>
      <c r="N193" s="555" t="n"/>
      <c r="O193" s="556" t="n"/>
      <c r="P193" s="556" t="n"/>
      <c r="Q193" s="557" t="n"/>
      <c r="R193" s="556" t="n"/>
      <c r="S193" s="558">
        <f>IF($A193="","",IFERROR($P193*3600/$J193,""))</f>
        <v/>
      </c>
      <c r="T193" s="559">
        <f>IF($A193="","",IFERROR($J193/$I193,""))</f>
        <v/>
      </c>
      <c r="U193" s="559">
        <f>IF($A193="","",IFERROR($K193/$J193,""))</f>
        <v/>
      </c>
      <c r="V193" s="559">
        <f>IF($A193="","",IFERROR($L193/$J193,""))</f>
        <v/>
      </c>
      <c r="W193" s="560">
        <f>IF($A193="","",IFERROR($J193/$Q193,""))</f>
        <v/>
      </c>
      <c r="X193" s="559">
        <f>IF($A193="","",IFERROR(MIN(1,$P193/$O193)*MIN(1,$R193/$S193)*($K193/$J193),""))</f>
        <v/>
      </c>
      <c r="Y193" s="119">
        <f>IF($A193="","",IF(AND($T193&gt;='01_基本設定'!$B$13,$U193&gt;='01_基本設定'!$B$14,$V193&lt;='01_基本設定'!$B$16,$X193&gt;='01_基本設定'!$B$15),"正常","注意"))</f>
        <v/>
      </c>
      <c r="Z193" s="167" t="n"/>
      <c r="AA193" s="94" t="n"/>
      <c r="AB193" s="98" t="n"/>
    </row>
    <row r="194" ht="19" customHeight="1">
      <c r="A194" s="554" t="n"/>
      <c r="B194" s="94" t="n"/>
      <c r="C194" s="94" t="n"/>
      <c r="D194" s="94" t="n"/>
      <c r="E194" s="94" t="n"/>
      <c r="F194" s="94" t="n"/>
      <c r="G194" s="94" t="n"/>
      <c r="H194" s="94" t="n"/>
      <c r="I194" s="555" t="n"/>
      <c r="J194" s="555" t="n"/>
      <c r="K194" s="555" t="n"/>
      <c r="L194" s="555" t="n"/>
      <c r="M194" s="555" t="n"/>
      <c r="N194" s="555" t="n"/>
      <c r="O194" s="556" t="n"/>
      <c r="P194" s="556" t="n"/>
      <c r="Q194" s="557" t="n"/>
      <c r="R194" s="556" t="n"/>
      <c r="S194" s="558">
        <f>IF($A194="","",IFERROR($P194*3600/$J194,""))</f>
        <v/>
      </c>
      <c r="T194" s="559">
        <f>IF($A194="","",IFERROR($J194/$I194,""))</f>
        <v/>
      </c>
      <c r="U194" s="559">
        <f>IF($A194="","",IFERROR($K194/$J194,""))</f>
        <v/>
      </c>
      <c r="V194" s="559">
        <f>IF($A194="","",IFERROR($L194/$J194,""))</f>
        <v/>
      </c>
      <c r="W194" s="560">
        <f>IF($A194="","",IFERROR($J194/$Q194,""))</f>
        <v/>
      </c>
      <c r="X194" s="559">
        <f>IF($A194="","",IFERROR(MIN(1,$P194/$O194)*MIN(1,$R194/$S194)*($K194/$J194),""))</f>
        <v/>
      </c>
      <c r="Y194" s="119">
        <f>IF($A194="","",IF(AND($T194&gt;='01_基本設定'!$B$13,$U194&gt;='01_基本設定'!$B$14,$V194&lt;='01_基本設定'!$B$16,$X194&gt;='01_基本設定'!$B$15),"正常","注意"))</f>
        <v/>
      </c>
      <c r="Z194" s="167" t="n"/>
      <c r="AA194" s="94" t="n"/>
      <c r="AB194" s="98" t="n"/>
    </row>
    <row r="195" ht="19" customHeight="1">
      <c r="A195" s="554" t="n"/>
      <c r="B195" s="94" t="n"/>
      <c r="C195" s="94" t="n"/>
      <c r="D195" s="94" t="n"/>
      <c r="E195" s="94" t="n"/>
      <c r="F195" s="94" t="n"/>
      <c r="G195" s="94" t="n"/>
      <c r="H195" s="94" t="n"/>
      <c r="I195" s="555" t="n"/>
      <c r="J195" s="555" t="n"/>
      <c r="K195" s="555" t="n"/>
      <c r="L195" s="555" t="n"/>
      <c r="M195" s="555" t="n"/>
      <c r="N195" s="555" t="n"/>
      <c r="O195" s="556" t="n"/>
      <c r="P195" s="556" t="n"/>
      <c r="Q195" s="557" t="n"/>
      <c r="R195" s="556" t="n"/>
      <c r="S195" s="558">
        <f>IF($A195="","",IFERROR($P195*3600/$J195,""))</f>
        <v/>
      </c>
      <c r="T195" s="559">
        <f>IF($A195="","",IFERROR($J195/$I195,""))</f>
        <v/>
      </c>
      <c r="U195" s="559">
        <f>IF($A195="","",IFERROR($K195/$J195,""))</f>
        <v/>
      </c>
      <c r="V195" s="559">
        <f>IF($A195="","",IFERROR($L195/$J195,""))</f>
        <v/>
      </c>
      <c r="W195" s="560">
        <f>IF($A195="","",IFERROR($J195/$Q195,""))</f>
        <v/>
      </c>
      <c r="X195" s="559">
        <f>IF($A195="","",IFERROR(MIN(1,$P195/$O195)*MIN(1,$R195/$S195)*($K195/$J195),""))</f>
        <v/>
      </c>
      <c r="Y195" s="119">
        <f>IF($A195="","",IF(AND($T195&gt;='01_基本設定'!$B$13,$U195&gt;='01_基本設定'!$B$14,$V195&lt;='01_基本設定'!$B$16,$X195&gt;='01_基本設定'!$B$15),"正常","注意"))</f>
        <v/>
      </c>
      <c r="Z195" s="167" t="n"/>
      <c r="AA195" s="94" t="n"/>
      <c r="AB195" s="98" t="n"/>
    </row>
    <row r="196" ht="19" customHeight="1">
      <c r="A196" s="554" t="n"/>
      <c r="B196" s="94" t="n"/>
      <c r="C196" s="94" t="n"/>
      <c r="D196" s="94" t="n"/>
      <c r="E196" s="94" t="n"/>
      <c r="F196" s="94" t="n"/>
      <c r="G196" s="94" t="n"/>
      <c r="H196" s="94" t="n"/>
      <c r="I196" s="555" t="n"/>
      <c r="J196" s="555" t="n"/>
      <c r="K196" s="555" t="n"/>
      <c r="L196" s="555" t="n"/>
      <c r="M196" s="555" t="n"/>
      <c r="N196" s="555" t="n"/>
      <c r="O196" s="556" t="n"/>
      <c r="P196" s="556" t="n"/>
      <c r="Q196" s="557" t="n"/>
      <c r="R196" s="556" t="n"/>
      <c r="S196" s="558">
        <f>IF($A196="","",IFERROR($P196*3600/$J196,""))</f>
        <v/>
      </c>
      <c r="T196" s="559">
        <f>IF($A196="","",IFERROR($J196/$I196,""))</f>
        <v/>
      </c>
      <c r="U196" s="559">
        <f>IF($A196="","",IFERROR($K196/$J196,""))</f>
        <v/>
      </c>
      <c r="V196" s="559">
        <f>IF($A196="","",IFERROR($L196/$J196,""))</f>
        <v/>
      </c>
      <c r="W196" s="560">
        <f>IF($A196="","",IFERROR($J196/$Q196,""))</f>
        <v/>
      </c>
      <c r="X196" s="559">
        <f>IF($A196="","",IFERROR(MIN(1,$P196/$O196)*MIN(1,$R196/$S196)*($K196/$J196),""))</f>
        <v/>
      </c>
      <c r="Y196" s="119">
        <f>IF($A196="","",IF(AND($T196&gt;='01_基本設定'!$B$13,$U196&gt;='01_基本設定'!$B$14,$V196&lt;='01_基本設定'!$B$16,$X196&gt;='01_基本設定'!$B$15),"正常","注意"))</f>
        <v/>
      </c>
      <c r="Z196" s="167" t="n"/>
      <c r="AA196" s="94" t="n"/>
      <c r="AB196" s="98" t="n"/>
    </row>
    <row r="197" ht="19" customHeight="1">
      <c r="A197" s="554" t="n"/>
      <c r="B197" s="94" t="n"/>
      <c r="C197" s="94" t="n"/>
      <c r="D197" s="94" t="n"/>
      <c r="E197" s="94" t="n"/>
      <c r="F197" s="94" t="n"/>
      <c r="G197" s="94" t="n"/>
      <c r="H197" s="94" t="n"/>
      <c r="I197" s="555" t="n"/>
      <c r="J197" s="555" t="n"/>
      <c r="K197" s="555" t="n"/>
      <c r="L197" s="555" t="n"/>
      <c r="M197" s="555" t="n"/>
      <c r="N197" s="555" t="n"/>
      <c r="O197" s="556" t="n"/>
      <c r="P197" s="556" t="n"/>
      <c r="Q197" s="557" t="n"/>
      <c r="R197" s="556" t="n"/>
      <c r="S197" s="558">
        <f>IF($A197="","",IFERROR($P197*3600/$J197,""))</f>
        <v/>
      </c>
      <c r="T197" s="559">
        <f>IF($A197="","",IFERROR($J197/$I197,""))</f>
        <v/>
      </c>
      <c r="U197" s="559">
        <f>IF($A197="","",IFERROR($K197/$J197,""))</f>
        <v/>
      </c>
      <c r="V197" s="559">
        <f>IF($A197="","",IFERROR($L197/$J197,""))</f>
        <v/>
      </c>
      <c r="W197" s="560">
        <f>IF($A197="","",IFERROR($J197/$Q197,""))</f>
        <v/>
      </c>
      <c r="X197" s="559">
        <f>IF($A197="","",IFERROR(MIN(1,$P197/$O197)*MIN(1,$R197/$S197)*($K197/$J197),""))</f>
        <v/>
      </c>
      <c r="Y197" s="119">
        <f>IF($A197="","",IF(AND($T197&gt;='01_基本設定'!$B$13,$U197&gt;='01_基本設定'!$B$14,$V197&lt;='01_基本設定'!$B$16,$X197&gt;='01_基本設定'!$B$15),"正常","注意"))</f>
        <v/>
      </c>
      <c r="Z197" s="167" t="n"/>
      <c r="AA197" s="94" t="n"/>
      <c r="AB197" s="98" t="n"/>
    </row>
    <row r="198" ht="19" customHeight="1">
      <c r="A198" s="554" t="n"/>
      <c r="B198" s="94" t="n"/>
      <c r="C198" s="94" t="n"/>
      <c r="D198" s="94" t="n"/>
      <c r="E198" s="94" t="n"/>
      <c r="F198" s="94" t="n"/>
      <c r="G198" s="94" t="n"/>
      <c r="H198" s="94" t="n"/>
      <c r="I198" s="555" t="n"/>
      <c r="J198" s="555" t="n"/>
      <c r="K198" s="555" t="n"/>
      <c r="L198" s="555" t="n"/>
      <c r="M198" s="555" t="n"/>
      <c r="N198" s="555" t="n"/>
      <c r="O198" s="556" t="n"/>
      <c r="P198" s="556" t="n"/>
      <c r="Q198" s="557" t="n"/>
      <c r="R198" s="556" t="n"/>
      <c r="S198" s="558">
        <f>IF($A198="","",IFERROR($P198*3600/$J198,""))</f>
        <v/>
      </c>
      <c r="T198" s="559">
        <f>IF($A198="","",IFERROR($J198/$I198,""))</f>
        <v/>
      </c>
      <c r="U198" s="559">
        <f>IF($A198="","",IFERROR($K198/$J198,""))</f>
        <v/>
      </c>
      <c r="V198" s="559">
        <f>IF($A198="","",IFERROR($L198/$J198,""))</f>
        <v/>
      </c>
      <c r="W198" s="560">
        <f>IF($A198="","",IFERROR($J198/$Q198,""))</f>
        <v/>
      </c>
      <c r="X198" s="559">
        <f>IF($A198="","",IFERROR(MIN(1,$P198/$O198)*MIN(1,$R198/$S198)*($K198/$J198),""))</f>
        <v/>
      </c>
      <c r="Y198" s="119">
        <f>IF($A198="","",IF(AND($T198&gt;='01_基本設定'!$B$13,$U198&gt;='01_基本設定'!$B$14,$V198&lt;='01_基本設定'!$B$16,$X198&gt;='01_基本設定'!$B$15),"正常","注意"))</f>
        <v/>
      </c>
      <c r="Z198" s="167" t="n"/>
      <c r="AA198" s="94" t="n"/>
      <c r="AB198" s="98" t="n"/>
    </row>
    <row r="199" ht="19" customHeight="1">
      <c r="A199" s="554" t="n"/>
      <c r="B199" s="94" t="n"/>
      <c r="C199" s="94" t="n"/>
      <c r="D199" s="94" t="n"/>
      <c r="E199" s="94" t="n"/>
      <c r="F199" s="94" t="n"/>
      <c r="G199" s="94" t="n"/>
      <c r="H199" s="94" t="n"/>
      <c r="I199" s="555" t="n"/>
      <c r="J199" s="555" t="n"/>
      <c r="K199" s="555" t="n"/>
      <c r="L199" s="555" t="n"/>
      <c r="M199" s="555" t="n"/>
      <c r="N199" s="555" t="n"/>
      <c r="O199" s="556" t="n"/>
      <c r="P199" s="556" t="n"/>
      <c r="Q199" s="557" t="n"/>
      <c r="R199" s="556" t="n"/>
      <c r="S199" s="558">
        <f>IF($A199="","",IFERROR($P199*3600/$J199,""))</f>
        <v/>
      </c>
      <c r="T199" s="559">
        <f>IF($A199="","",IFERROR($J199/$I199,""))</f>
        <v/>
      </c>
      <c r="U199" s="559">
        <f>IF($A199="","",IFERROR($K199/$J199,""))</f>
        <v/>
      </c>
      <c r="V199" s="559">
        <f>IF($A199="","",IFERROR($L199/$J199,""))</f>
        <v/>
      </c>
      <c r="W199" s="560">
        <f>IF($A199="","",IFERROR($J199/$Q199,""))</f>
        <v/>
      </c>
      <c r="X199" s="559">
        <f>IF($A199="","",IFERROR(MIN(1,$P199/$O199)*MIN(1,$R199/$S199)*($K199/$J199),""))</f>
        <v/>
      </c>
      <c r="Y199" s="119">
        <f>IF($A199="","",IF(AND($T199&gt;='01_基本設定'!$B$13,$U199&gt;='01_基本設定'!$B$14,$V199&lt;='01_基本設定'!$B$16,$X199&gt;='01_基本設定'!$B$15),"正常","注意"))</f>
        <v/>
      </c>
      <c r="Z199" s="167" t="n"/>
      <c r="AA199" s="94" t="n"/>
      <c r="AB199" s="98" t="n"/>
    </row>
    <row r="200" ht="19" customHeight="1">
      <c r="A200" s="554" t="n"/>
      <c r="B200" s="94" t="n"/>
      <c r="C200" s="94" t="n"/>
      <c r="D200" s="94" t="n"/>
      <c r="E200" s="94" t="n"/>
      <c r="F200" s="94" t="n"/>
      <c r="G200" s="94" t="n"/>
      <c r="H200" s="94" t="n"/>
      <c r="I200" s="555" t="n"/>
      <c r="J200" s="555" t="n"/>
      <c r="K200" s="555" t="n"/>
      <c r="L200" s="555" t="n"/>
      <c r="M200" s="555" t="n"/>
      <c r="N200" s="555" t="n"/>
      <c r="O200" s="556" t="n"/>
      <c r="P200" s="556" t="n"/>
      <c r="Q200" s="557" t="n"/>
      <c r="R200" s="556" t="n"/>
      <c r="S200" s="558">
        <f>IF($A200="","",IFERROR($P200*3600/$J200,""))</f>
        <v/>
      </c>
      <c r="T200" s="559">
        <f>IF($A200="","",IFERROR($J200/$I200,""))</f>
        <v/>
      </c>
      <c r="U200" s="559">
        <f>IF($A200="","",IFERROR($K200/$J200,""))</f>
        <v/>
      </c>
      <c r="V200" s="559">
        <f>IF($A200="","",IFERROR($L200/$J200,""))</f>
        <v/>
      </c>
      <c r="W200" s="560">
        <f>IF($A200="","",IFERROR($J200/$Q200,""))</f>
        <v/>
      </c>
      <c r="X200" s="559">
        <f>IF($A200="","",IFERROR(MIN(1,$P200/$O200)*MIN(1,$R200/$S200)*($K200/$J200),""))</f>
        <v/>
      </c>
      <c r="Y200" s="119">
        <f>IF($A200="","",IF(AND($T200&gt;='01_基本設定'!$B$13,$U200&gt;='01_基本設定'!$B$14,$V200&lt;='01_基本設定'!$B$16,$X200&gt;='01_基本設定'!$B$15),"正常","注意"))</f>
        <v/>
      </c>
      <c r="Z200" s="167" t="n"/>
      <c r="AA200" s="94" t="n"/>
      <c r="AB200" s="98" t="n"/>
    </row>
    <row r="201" ht="19" customHeight="1">
      <c r="A201" s="554" t="n"/>
      <c r="B201" s="94" t="n"/>
      <c r="C201" s="94" t="n"/>
      <c r="D201" s="94" t="n"/>
      <c r="E201" s="94" t="n"/>
      <c r="F201" s="94" t="n"/>
      <c r="G201" s="94" t="n"/>
      <c r="H201" s="94" t="n"/>
      <c r="I201" s="555" t="n"/>
      <c r="J201" s="555" t="n"/>
      <c r="K201" s="555" t="n"/>
      <c r="L201" s="555" t="n"/>
      <c r="M201" s="555" t="n"/>
      <c r="N201" s="555" t="n"/>
      <c r="O201" s="556" t="n"/>
      <c r="P201" s="556" t="n"/>
      <c r="Q201" s="557" t="n"/>
      <c r="R201" s="556" t="n"/>
      <c r="S201" s="558">
        <f>IF($A201="","",IFERROR($P201*3600/$J201,""))</f>
        <v/>
      </c>
      <c r="T201" s="559">
        <f>IF($A201="","",IFERROR($J201/$I201,""))</f>
        <v/>
      </c>
      <c r="U201" s="559">
        <f>IF($A201="","",IFERROR($K201/$J201,""))</f>
        <v/>
      </c>
      <c r="V201" s="559">
        <f>IF($A201="","",IFERROR($L201/$J201,""))</f>
        <v/>
      </c>
      <c r="W201" s="560">
        <f>IF($A201="","",IFERROR($J201/$Q201,""))</f>
        <v/>
      </c>
      <c r="X201" s="559">
        <f>IF($A201="","",IFERROR(MIN(1,$P201/$O201)*MIN(1,$R201/$S201)*($K201/$J201),""))</f>
        <v/>
      </c>
      <c r="Y201" s="119">
        <f>IF($A201="","",IF(AND($T201&gt;='01_基本設定'!$B$13,$U201&gt;='01_基本設定'!$B$14,$V201&lt;='01_基本設定'!$B$16,$X201&gt;='01_基本設定'!$B$15),"正常","注意"))</f>
        <v/>
      </c>
      <c r="Z201" s="167" t="n"/>
      <c r="AA201" s="94" t="n"/>
      <c r="AB201" s="98" t="n"/>
    </row>
    <row r="202" ht="19" customHeight="1">
      <c r="A202" s="554" t="n"/>
      <c r="B202" s="94" t="n"/>
      <c r="C202" s="94" t="n"/>
      <c r="D202" s="94" t="n"/>
      <c r="E202" s="94" t="n"/>
      <c r="F202" s="94" t="n"/>
      <c r="G202" s="94" t="n"/>
      <c r="H202" s="94" t="n"/>
      <c r="I202" s="555" t="n"/>
      <c r="J202" s="555" t="n"/>
      <c r="K202" s="555" t="n"/>
      <c r="L202" s="555" t="n"/>
      <c r="M202" s="555" t="n"/>
      <c r="N202" s="555" t="n"/>
      <c r="O202" s="556" t="n"/>
      <c r="P202" s="556" t="n"/>
      <c r="Q202" s="557" t="n"/>
      <c r="R202" s="556" t="n"/>
      <c r="S202" s="558">
        <f>IF($A202="","",IFERROR($P202*3600/$J202,""))</f>
        <v/>
      </c>
      <c r="T202" s="559">
        <f>IF($A202="","",IFERROR($J202/$I202,""))</f>
        <v/>
      </c>
      <c r="U202" s="559">
        <f>IF($A202="","",IFERROR($K202/$J202,""))</f>
        <v/>
      </c>
      <c r="V202" s="559">
        <f>IF($A202="","",IFERROR($L202/$J202,""))</f>
        <v/>
      </c>
      <c r="W202" s="560">
        <f>IF($A202="","",IFERROR($J202/$Q202,""))</f>
        <v/>
      </c>
      <c r="X202" s="559">
        <f>IF($A202="","",IFERROR(MIN(1,$P202/$O202)*MIN(1,$R202/$S202)*($K202/$J202),""))</f>
        <v/>
      </c>
      <c r="Y202" s="119">
        <f>IF($A202="","",IF(AND($T202&gt;='01_基本設定'!$B$13,$U202&gt;='01_基本設定'!$B$14,$V202&lt;='01_基本設定'!$B$16,$X202&gt;='01_基本設定'!$B$15),"正常","注意"))</f>
        <v/>
      </c>
      <c r="Z202" s="167" t="n"/>
      <c r="AA202" s="94" t="n"/>
      <c r="AB202" s="98" t="n"/>
    </row>
    <row r="203" ht="19" customHeight="1">
      <c r="A203" s="554" t="n"/>
      <c r="B203" s="94" t="n"/>
      <c r="C203" s="94" t="n"/>
      <c r="D203" s="94" t="n"/>
      <c r="E203" s="94" t="n"/>
      <c r="F203" s="94" t="n"/>
      <c r="G203" s="94" t="n"/>
      <c r="H203" s="94" t="n"/>
      <c r="I203" s="555" t="n"/>
      <c r="J203" s="555" t="n"/>
      <c r="K203" s="555" t="n"/>
      <c r="L203" s="555" t="n"/>
      <c r="M203" s="555" t="n"/>
      <c r="N203" s="555" t="n"/>
      <c r="O203" s="556" t="n"/>
      <c r="P203" s="556" t="n"/>
      <c r="Q203" s="557" t="n"/>
      <c r="R203" s="556" t="n"/>
      <c r="S203" s="558">
        <f>IF($A203="","",IFERROR($P203*3600/$J203,""))</f>
        <v/>
      </c>
      <c r="T203" s="559">
        <f>IF($A203="","",IFERROR($J203/$I203,""))</f>
        <v/>
      </c>
      <c r="U203" s="559">
        <f>IF($A203="","",IFERROR($K203/$J203,""))</f>
        <v/>
      </c>
      <c r="V203" s="559">
        <f>IF($A203="","",IFERROR($L203/$J203,""))</f>
        <v/>
      </c>
      <c r="W203" s="560">
        <f>IF($A203="","",IFERROR($J203/$Q203,""))</f>
        <v/>
      </c>
      <c r="X203" s="559">
        <f>IF($A203="","",IFERROR(MIN(1,$P203/$O203)*MIN(1,$R203/$S203)*($K203/$J203),""))</f>
        <v/>
      </c>
      <c r="Y203" s="119">
        <f>IF($A203="","",IF(AND($T203&gt;='01_基本設定'!$B$13,$U203&gt;='01_基本設定'!$B$14,$V203&lt;='01_基本設定'!$B$16,$X203&gt;='01_基本設定'!$B$15),"正常","注意"))</f>
        <v/>
      </c>
      <c r="Z203" s="167" t="n"/>
      <c r="AA203" s="94" t="n"/>
      <c r="AB203" s="98" t="n"/>
    </row>
    <row r="204" ht="19" customHeight="1">
      <c r="A204" s="561" t="n"/>
      <c r="B204" s="115" t="n"/>
      <c r="C204" s="115" t="n"/>
      <c r="D204" s="115" t="n"/>
      <c r="E204" s="115" t="n"/>
      <c r="F204" s="115" t="n"/>
      <c r="G204" s="115" t="n"/>
      <c r="H204" s="115" t="n"/>
      <c r="I204" s="562" t="n"/>
      <c r="J204" s="562" t="n"/>
      <c r="K204" s="562" t="n"/>
      <c r="L204" s="562" t="n"/>
      <c r="M204" s="562" t="n"/>
      <c r="N204" s="562" t="n"/>
      <c r="O204" s="563" t="n"/>
      <c r="P204" s="563" t="n"/>
      <c r="Q204" s="564" t="n"/>
      <c r="R204" s="563" t="n"/>
      <c r="S204" s="565">
        <f>IF($A204="","",IFERROR($P204*3600/$J204,""))</f>
        <v/>
      </c>
      <c r="T204" s="566">
        <f>IF($A204="","",IFERROR($J204/$I204,""))</f>
        <v/>
      </c>
      <c r="U204" s="566">
        <f>IF($A204="","",IFERROR($K204/$J204,""))</f>
        <v/>
      </c>
      <c r="V204" s="566">
        <f>IF($A204="","",IFERROR($L204/$J204,""))</f>
        <v/>
      </c>
      <c r="W204" s="567">
        <f>IF($A204="","",IFERROR($J204/$Q204,""))</f>
        <v/>
      </c>
      <c r="X204" s="566">
        <f>IF($A204="","",IFERROR(MIN(1,$P204/$O204)*MIN(1,$R204/$S204)*($K204/$J204),""))</f>
        <v/>
      </c>
      <c r="Y204" s="120">
        <f>IF($A204="","",IF(AND($T204&gt;='01_基本設定'!$B$13,$U204&gt;='01_基本設定'!$B$14,$V204&lt;='01_基本設定'!$B$16,$X204&gt;='01_基本設定'!$B$15),"正常","注意"))</f>
        <v/>
      </c>
      <c r="Z204" s="168" t="n"/>
      <c r="AA204" s="115" t="n"/>
      <c r="AB204" s="100" t="n"/>
    </row>
  </sheetData>
  <mergeCells count="2">
    <mergeCell ref="A2:AB2"/>
    <mergeCell ref="A1:AB1"/>
  </mergeCells>
  <conditionalFormatting sqref="T5:T204">
    <cfRule type="expression" priority="1" dxfId="0">
      <formula>AND($A5&lt;&gt;"",$T5&lt;'01_基本設定'!$B$13)</formula>
    </cfRule>
  </conditionalFormatting>
  <conditionalFormatting sqref="V5:V204">
    <cfRule type="expression" priority="2" dxfId="0">
      <formula>AND($A5&lt;&gt;"",$V5&gt;'01_基本設定'!$B$16)</formula>
    </cfRule>
  </conditionalFormatting>
  <conditionalFormatting sqref="Y5:Y204">
    <cfRule type="containsText" priority="3" operator="containsText" dxfId="2" text="注意"/>
  </conditionalFormatting>
  <dataValidations count="9">
    <dataValidation sqref="B5: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C5:C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D5:D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E5:E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F5:F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H5:H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AB5:A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I5:N204" showDropDown="0" showInputMessage="0" showErrorMessage="1" allowBlank="1" errorTitle="数值检查" error="建议录入大于或等于 0 的数字。" type="decimal" errorStyle="warning" operator="greaterThanOrEqual">
      <formula1>0</formula1>
    </dataValidation>
    <dataValidation sqref="O5:R204" showDropDown="0" showInputMessage="0" showErrorMessage="1" allowBlank="1" errorTitle="数值检查" error="建议录入大于或等于 0 的数字。" type="decimal" errorStyle="warning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V20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0" customWidth="1" min="5" max="5"/>
    <col width="18" customWidth="1" min="6" max="6"/>
    <col width="18" customWidth="1" min="7" max="7"/>
    <col width="18" customWidth="1" min="8" max="8"/>
    <col width="12" customWidth="1" min="9" max="9"/>
    <col width="16" customWidth="1" min="10" max="10"/>
    <col width="28" customWidth="1" min="11" max="11"/>
    <col width="28" customWidth="1" min="12" max="12"/>
    <col width="14" customWidth="1" min="13" max="13"/>
    <col width="14" customWidth="1" min="14" max="14"/>
    <col width="14" customWidth="1" min="15" max="15"/>
    <col width="12" customWidth="1" min="16" max="16"/>
    <col width="12" customWidth="1" min="17" max="17"/>
    <col width="12" customWidth="1" min="18" max="18"/>
    <col width="14" customWidth="1" min="19" max="19"/>
    <col width="14" customWidth="1" min="20" max="20"/>
    <col width="12" customWidth="1" min="21" max="21"/>
    <col width="32" customWidth="1" min="22" max="22"/>
  </cols>
  <sheetData>
    <row r="1" ht="30" customHeight="1">
      <c r="A1" s="11" t="inlineStr">
        <is>
          <t>停止記録と復旧追跡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</row>
    <row r="2" ht="24" customHeight="1">
      <c r="A2" s="17" t="inlineStr">
        <is>
          <t>停止開始/終了、停止区分、原因、応急対応、担当部門、クローズ状況を記録し、停止分析と復旧追跡に使います。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</row>
    <row r="4" ht="28" customHeight="1">
      <c r="A4" s="26" t="inlineStr">
        <is>
          <t>日付</t>
        </is>
      </c>
      <c r="B4" s="27" t="inlineStr">
        <is>
          <t>会社 / 工場</t>
        </is>
      </c>
      <c r="C4" s="27" t="inlineStr">
        <is>
          <t>エリア</t>
        </is>
      </c>
      <c r="D4" s="27" t="inlineStr">
        <is>
          <t>ライン</t>
        </is>
      </c>
      <c r="E4" s="27" t="inlineStr">
        <is>
          <t>シフト</t>
        </is>
      </c>
      <c r="F4" s="27" t="inlineStr">
        <is>
          <t>設備 / 工位</t>
        </is>
      </c>
      <c r="G4" s="27" t="inlineStr">
        <is>
          <t>停止開始</t>
        </is>
      </c>
      <c r="H4" s="27" t="inlineStr">
        <is>
          <t>停止終了</t>
        </is>
      </c>
      <c r="I4" s="27" t="inlineStr">
        <is>
          <t>停止分</t>
        </is>
      </c>
      <c r="J4" s="27" t="inlineStr">
        <is>
          <t>停止区分</t>
        </is>
      </c>
      <c r="K4" s="27" t="inlineStr">
        <is>
          <t>詳細原因</t>
        </is>
      </c>
      <c r="L4" s="27" t="inlineStr">
        <is>
          <t>応急対応</t>
        </is>
      </c>
      <c r="M4" s="27" t="inlineStr">
        <is>
          <t>根本原因区分</t>
        </is>
      </c>
      <c r="N4" s="27" t="inlineStr">
        <is>
          <t>担当部門</t>
        </is>
      </c>
      <c r="O4" s="27" t="inlineStr">
        <is>
          <t>出荷影響</t>
        </is>
      </c>
      <c r="P4" s="27" t="inlineStr">
        <is>
          <t>損失数量</t>
        </is>
      </c>
      <c r="Q4" s="27" t="inlineStr">
        <is>
          <t>対応者</t>
        </is>
      </c>
      <c r="R4" s="27" t="inlineStr">
        <is>
          <t>クローズ状態</t>
        </is>
      </c>
      <c r="S4" s="27" t="inlineStr">
        <is>
          <t>目標クローズ日</t>
        </is>
      </c>
      <c r="T4" s="27" t="inlineStr">
        <is>
          <t>クローズ日</t>
        </is>
      </c>
      <c r="U4" s="27" t="inlineStr">
        <is>
          <t>要重要注意</t>
        </is>
      </c>
      <c r="V4" s="28" t="inlineStr">
        <is>
          <t>備考</t>
        </is>
      </c>
    </row>
    <row r="5" ht="19" customHeight="1">
      <c r="A5" s="547" t="n">
        <v>46130</v>
      </c>
      <c r="B5" s="114" t="inlineStr">
        <is>
          <t>青葉製造</t>
        </is>
      </c>
      <c r="C5" s="114" t="inlineStr">
        <is>
          <t>総組立エリア</t>
        </is>
      </c>
      <c r="D5" s="114" t="inlineStr">
        <is>
          <t>第3ライン</t>
        </is>
      </c>
      <c r="E5" s="114" t="inlineStr">
        <is>
          <t>早番</t>
        </is>
      </c>
      <c r="F5" s="114" t="inlineStr">
        <is>
          <t>締付ステーション-02</t>
        </is>
      </c>
      <c r="G5" s="568" t="n">
        <v>46130.42708333334</v>
      </c>
      <c r="H5" s="568" t="n">
        <v>46130.43958333333</v>
      </c>
      <c r="I5" s="569" t="n">
        <v>17.99999999580905</v>
      </c>
      <c r="J5" s="114" t="inlineStr">
        <is>
          <t>設備故障</t>
        </is>
      </c>
      <c r="K5" s="166" t="inlineStr">
        <is>
          <t>締付ガンのトルク警報</t>
        </is>
      </c>
      <c r="L5" s="166" t="inlineStr">
        <is>
          <t>予備ガンに交換し、トルクを確認します。</t>
        </is>
      </c>
      <c r="M5" s="114" t="inlineStr">
        <is>
          <t>設備</t>
        </is>
      </c>
      <c r="N5" s="114" t="inlineStr">
        <is>
          <t>設備</t>
        </is>
      </c>
      <c r="O5" s="114" t="inlineStr">
        <is>
          <t>いいえ</t>
        </is>
      </c>
      <c r="P5" s="548" t="n">
        <v>18</v>
      </c>
      <c r="Q5" s="114" t="inlineStr">
        <is>
          <t>鈴木 健</t>
        </is>
      </c>
      <c r="R5" s="114" t="inlineStr">
        <is>
          <t>進行中</t>
        </is>
      </c>
      <c r="S5" s="570" t="n">
        <v>46142</v>
      </c>
      <c r="T5" s="570" t="n"/>
      <c r="U5" s="118" t="str"/>
      <c r="V5" s="190" t="inlineStr">
        <is>
          <t>センサー寿命の確認が必要です。</t>
        </is>
      </c>
    </row>
    <row r="6" ht="19" customHeight="1">
      <c r="A6" s="554" t="n">
        <v>46130</v>
      </c>
      <c r="B6" s="94" t="inlineStr">
        <is>
          <t>青葉製造</t>
        </is>
      </c>
      <c r="C6" s="94" t="inlineStr">
        <is>
          <t>総組立エリア</t>
        </is>
      </c>
      <c r="D6" s="94" t="inlineStr">
        <is>
          <t>第1ライン</t>
        </is>
      </c>
      <c r="E6" s="94" t="inlineStr">
        <is>
          <t>中番</t>
        </is>
      </c>
      <c r="F6" s="94" t="inlineStr">
        <is>
          <t>ICTテスト台-01</t>
        </is>
      </c>
      <c r="G6" s="571" t="n">
        <v>46130.63888888889</v>
      </c>
      <c r="H6" s="571" t="n">
        <v>46130.64722222222</v>
      </c>
      <c r="I6" s="572" t="n">
        <v>11.99999999720603</v>
      </c>
      <c r="J6" s="94" t="inlineStr">
        <is>
          <t>品質異常</t>
        </is>
      </c>
      <c r="K6" s="167" t="inlineStr">
        <is>
          <t>試験の誤判定率が上昇</t>
        </is>
      </c>
      <c r="L6" s="167" t="inlineStr">
        <is>
          <t>治具をリセットし、サンプルを再実行します。</t>
        </is>
      </c>
      <c r="M6" s="94" t="inlineStr">
        <is>
          <t>工程</t>
        </is>
      </c>
      <c r="N6" s="94" t="inlineStr">
        <is>
          <t>工程</t>
        </is>
      </c>
      <c r="O6" s="94" t="inlineStr">
        <is>
          <t>いいえ</t>
        </is>
      </c>
      <c r="P6" s="555" t="n">
        <v>8</v>
      </c>
      <c r="Q6" s="94" t="inlineStr">
        <is>
          <t>田中 美咲</t>
        </is>
      </c>
      <c r="R6" s="94" t="inlineStr">
        <is>
          <t>クローズ済み</t>
        </is>
      </c>
      <c r="S6" s="573" t="n">
        <v>46131</v>
      </c>
      <c r="T6" s="573" t="n">
        <v>46130</v>
      </c>
      <c r="U6" s="119" t="str"/>
      <c r="V6" s="191" t="inlineStr">
        <is>
          <t>パラメータは復旧しました。</t>
        </is>
      </c>
    </row>
    <row r="7" ht="19" customHeight="1">
      <c r="A7" s="554" t="n">
        <v>46129</v>
      </c>
      <c r="B7" s="94" t="inlineStr">
        <is>
          <t>青葉製造</t>
        </is>
      </c>
      <c r="C7" s="94" t="inlineStr">
        <is>
          <t>総組立エリア</t>
        </is>
      </c>
      <c r="D7" s="94" t="inlineStr">
        <is>
          <t>第3ライン</t>
        </is>
      </c>
      <c r="E7" s="94" t="inlineStr">
        <is>
          <t>早番</t>
        </is>
      </c>
      <c r="F7" s="94" t="inlineStr">
        <is>
          <t>投入エリア</t>
        </is>
      </c>
      <c r="G7" s="571" t="n">
        <v>46129.38194444445</v>
      </c>
      <c r="H7" s="571" t="n">
        <v>46129.39236111111</v>
      </c>
      <c r="I7" s="572" t="n">
        <v>14.99999999650754</v>
      </c>
      <c r="J7" s="94" t="inlineStr">
        <is>
          <t>材料待ち</t>
        </is>
      </c>
      <c r="K7" s="167" t="inlineStr">
        <is>
          <t>包装トレイの到着が遅れました。</t>
        </is>
      </c>
      <c r="L7" s="167" t="inlineStr">
        <is>
          <t>倉庫で補充</t>
        </is>
      </c>
      <c r="M7" s="94" t="inlineStr">
        <is>
          <t>資材</t>
        </is>
      </c>
      <c r="N7" s="94" t="inlineStr">
        <is>
          <t>倉庫</t>
        </is>
      </c>
      <c r="O7" s="94" t="inlineStr">
        <is>
          <t>いいえ</t>
        </is>
      </c>
      <c r="P7" s="555" t="n">
        <v>12</v>
      </c>
      <c r="Q7" s="94" t="inlineStr">
        <is>
          <t>伊藤 航</t>
        </is>
      </c>
      <c r="R7" s="94" t="inlineStr">
        <is>
          <t>クローズ済み</t>
        </is>
      </c>
      <c r="S7" s="573" t="n">
        <v>46130</v>
      </c>
      <c r="T7" s="573" t="n">
        <v>46129</v>
      </c>
      <c r="U7" s="119" t="str"/>
      <c r="V7" s="191" t="inlineStr">
        <is>
          <t>始業前の材料準備リストは更新済みです。</t>
        </is>
      </c>
    </row>
    <row r="8" ht="19" customHeight="1">
      <c r="A8" s="554" t="n"/>
      <c r="B8" s="94" t="n"/>
      <c r="C8" s="94" t="n"/>
      <c r="D8" s="94" t="n"/>
      <c r="E8" s="94" t="n"/>
      <c r="F8" s="94" t="n"/>
      <c r="G8" s="571" t="n"/>
      <c r="H8" s="571" t="n"/>
      <c r="I8" s="572">
        <f>IF($A8="","",IFERROR(MAX(0,($H8-$G8)*1440),""))</f>
        <v/>
      </c>
      <c r="J8" s="94" t="n"/>
      <c r="K8" s="167" t="n"/>
      <c r="L8" s="167" t="n"/>
      <c r="M8" s="94" t="n"/>
      <c r="N8" s="94" t="n"/>
      <c r="O8" s="94" t="n"/>
      <c r="P8" s="555" t="n"/>
      <c r="Q8" s="94" t="n"/>
      <c r="R8" s="94" t="n"/>
      <c r="S8" s="573" t="n"/>
      <c r="T8" s="573" t="n"/>
      <c r="U8" s="119">
        <f>IF($A8="","",IF(AND($R8&lt;&gt;"クローズ済み",$S8&lt;TODAY(),$S8&lt;&gt;""),"期限超過",IF($I8&gt;='01_基本設定'!$B$17,"重点","")))</f>
        <v/>
      </c>
      <c r="V8" s="191" t="n"/>
    </row>
    <row r="9" ht="19" customHeight="1">
      <c r="A9" s="554" t="n"/>
      <c r="B9" s="94" t="n"/>
      <c r="C9" s="94" t="n"/>
      <c r="D9" s="94" t="n"/>
      <c r="E9" s="94" t="n"/>
      <c r="F9" s="94" t="n"/>
      <c r="G9" s="571" t="n"/>
      <c r="H9" s="571" t="n"/>
      <c r="I9" s="572">
        <f>IF($A9="","",IFERROR(MAX(0,($H9-$G9)*1440),""))</f>
        <v/>
      </c>
      <c r="J9" s="94" t="n"/>
      <c r="K9" s="167" t="n"/>
      <c r="L9" s="167" t="n"/>
      <c r="M9" s="94" t="n"/>
      <c r="N9" s="94" t="n"/>
      <c r="O9" s="94" t="n"/>
      <c r="P9" s="555" t="n"/>
      <c r="Q9" s="94" t="n"/>
      <c r="R9" s="94" t="n"/>
      <c r="S9" s="573" t="n"/>
      <c r="T9" s="573" t="n"/>
      <c r="U9" s="119">
        <f>IF($A9="","",IF(AND($R9&lt;&gt;"クローズ済み",$S9&lt;TODAY(),$S9&lt;&gt;""),"期限超過",IF($I9&gt;='01_基本設定'!$B$17,"重点","")))</f>
        <v/>
      </c>
      <c r="V9" s="191" t="n"/>
    </row>
    <row r="10" ht="19" customHeight="1">
      <c r="A10" s="554" t="n"/>
      <c r="B10" s="94" t="n"/>
      <c r="C10" s="94" t="n"/>
      <c r="D10" s="94" t="n"/>
      <c r="E10" s="94" t="n"/>
      <c r="F10" s="94" t="n"/>
      <c r="G10" s="571" t="n"/>
      <c r="H10" s="571" t="n"/>
      <c r="I10" s="572">
        <f>IF($A10="","",IFERROR(MAX(0,($H10-$G10)*1440),""))</f>
        <v/>
      </c>
      <c r="J10" s="94" t="n"/>
      <c r="K10" s="167" t="n"/>
      <c r="L10" s="167" t="n"/>
      <c r="M10" s="94" t="n"/>
      <c r="N10" s="94" t="n"/>
      <c r="O10" s="94" t="n"/>
      <c r="P10" s="555" t="n"/>
      <c r="Q10" s="94" t="n"/>
      <c r="R10" s="94" t="n"/>
      <c r="S10" s="573" t="n"/>
      <c r="T10" s="573" t="n"/>
      <c r="U10" s="119">
        <f>IF($A10="","",IF(AND($R10&lt;&gt;"クローズ済み",$S10&lt;TODAY(),$S10&lt;&gt;""),"期限超過",IF($I10&gt;='01_基本設定'!$B$17,"重点","")))</f>
        <v/>
      </c>
      <c r="V10" s="191" t="n"/>
    </row>
    <row r="11" ht="19" customHeight="1">
      <c r="A11" s="554" t="n"/>
      <c r="B11" s="94" t="n"/>
      <c r="C11" s="94" t="n"/>
      <c r="D11" s="94" t="n"/>
      <c r="E11" s="94" t="n"/>
      <c r="F11" s="94" t="n"/>
      <c r="G11" s="571" t="n"/>
      <c r="H11" s="571" t="n"/>
      <c r="I11" s="572">
        <f>IF($A11="","",IFERROR(MAX(0,($H11-$G11)*1440),""))</f>
        <v/>
      </c>
      <c r="J11" s="94" t="n"/>
      <c r="K11" s="167" t="n"/>
      <c r="L11" s="167" t="n"/>
      <c r="M11" s="94" t="n"/>
      <c r="N11" s="94" t="n"/>
      <c r="O11" s="94" t="n"/>
      <c r="P11" s="555" t="n"/>
      <c r="Q11" s="94" t="n"/>
      <c r="R11" s="94" t="n"/>
      <c r="S11" s="573" t="n"/>
      <c r="T11" s="573" t="n"/>
      <c r="U11" s="119">
        <f>IF($A11="","",IF(AND($R11&lt;&gt;"クローズ済み",$S11&lt;TODAY(),$S11&lt;&gt;""),"期限超過",IF($I11&gt;='01_基本設定'!$B$17,"重点","")))</f>
        <v/>
      </c>
      <c r="V11" s="191" t="n"/>
    </row>
    <row r="12" ht="19" customHeight="1">
      <c r="A12" s="554" t="n"/>
      <c r="B12" s="94" t="n"/>
      <c r="C12" s="94" t="n"/>
      <c r="D12" s="94" t="n"/>
      <c r="E12" s="94" t="n"/>
      <c r="F12" s="94" t="n"/>
      <c r="G12" s="571" t="n"/>
      <c r="H12" s="571" t="n"/>
      <c r="I12" s="572">
        <f>IF($A12="","",IFERROR(MAX(0,($H12-$G12)*1440),""))</f>
        <v/>
      </c>
      <c r="J12" s="94" t="n"/>
      <c r="K12" s="167" t="n"/>
      <c r="L12" s="167" t="n"/>
      <c r="M12" s="94" t="n"/>
      <c r="N12" s="94" t="n"/>
      <c r="O12" s="94" t="n"/>
      <c r="P12" s="555" t="n"/>
      <c r="Q12" s="94" t="n"/>
      <c r="R12" s="94" t="n"/>
      <c r="S12" s="573" t="n"/>
      <c r="T12" s="573" t="n"/>
      <c r="U12" s="119">
        <f>IF($A12="","",IF(AND($R12&lt;&gt;"クローズ済み",$S12&lt;TODAY(),$S12&lt;&gt;""),"期限超過",IF($I12&gt;='01_基本設定'!$B$17,"重点","")))</f>
        <v/>
      </c>
      <c r="V12" s="191" t="n"/>
    </row>
    <row r="13" ht="19" customHeight="1">
      <c r="A13" s="554" t="n"/>
      <c r="B13" s="94" t="n"/>
      <c r="C13" s="94" t="n"/>
      <c r="D13" s="94" t="n"/>
      <c r="E13" s="94" t="n"/>
      <c r="F13" s="94" t="n"/>
      <c r="G13" s="571" t="n"/>
      <c r="H13" s="571" t="n"/>
      <c r="I13" s="572">
        <f>IF($A13="","",IFERROR(MAX(0,($H13-$G13)*1440),""))</f>
        <v/>
      </c>
      <c r="J13" s="94" t="n"/>
      <c r="K13" s="167" t="n"/>
      <c r="L13" s="167" t="n"/>
      <c r="M13" s="94" t="n"/>
      <c r="N13" s="94" t="n"/>
      <c r="O13" s="94" t="n"/>
      <c r="P13" s="555" t="n"/>
      <c r="Q13" s="94" t="n"/>
      <c r="R13" s="94" t="n"/>
      <c r="S13" s="573" t="n"/>
      <c r="T13" s="573" t="n"/>
      <c r="U13" s="119">
        <f>IF($A13="","",IF(AND($R13&lt;&gt;"クローズ済み",$S13&lt;TODAY(),$S13&lt;&gt;""),"期限超過",IF($I13&gt;='01_基本設定'!$B$17,"重点","")))</f>
        <v/>
      </c>
      <c r="V13" s="191" t="n"/>
    </row>
    <row r="14" ht="19" customHeight="1">
      <c r="A14" s="554" t="n"/>
      <c r="B14" s="94" t="n"/>
      <c r="C14" s="94" t="n"/>
      <c r="D14" s="94" t="n"/>
      <c r="E14" s="94" t="n"/>
      <c r="F14" s="94" t="n"/>
      <c r="G14" s="571" t="n"/>
      <c r="H14" s="571" t="n"/>
      <c r="I14" s="572">
        <f>IF($A14="","",IFERROR(MAX(0,($H14-$G14)*1440),""))</f>
        <v/>
      </c>
      <c r="J14" s="94" t="n"/>
      <c r="K14" s="167" t="n"/>
      <c r="L14" s="167" t="n"/>
      <c r="M14" s="94" t="n"/>
      <c r="N14" s="94" t="n"/>
      <c r="O14" s="94" t="n"/>
      <c r="P14" s="555" t="n"/>
      <c r="Q14" s="94" t="n"/>
      <c r="R14" s="94" t="n"/>
      <c r="S14" s="573" t="n"/>
      <c r="T14" s="573" t="n"/>
      <c r="U14" s="119">
        <f>IF($A14="","",IF(AND($R14&lt;&gt;"クローズ済み",$S14&lt;TODAY(),$S14&lt;&gt;""),"期限超過",IF($I14&gt;='01_基本設定'!$B$17,"重点","")))</f>
        <v/>
      </c>
      <c r="V14" s="191" t="n"/>
    </row>
    <row r="15" ht="19" customHeight="1">
      <c r="A15" s="554" t="n"/>
      <c r="B15" s="94" t="n"/>
      <c r="C15" s="94" t="n"/>
      <c r="D15" s="94" t="n"/>
      <c r="E15" s="94" t="n"/>
      <c r="F15" s="94" t="n"/>
      <c r="G15" s="571" t="n"/>
      <c r="H15" s="571" t="n"/>
      <c r="I15" s="572">
        <f>IF($A15="","",IFERROR(MAX(0,($H15-$G15)*1440),""))</f>
        <v/>
      </c>
      <c r="J15" s="94" t="n"/>
      <c r="K15" s="167" t="n"/>
      <c r="L15" s="167" t="n"/>
      <c r="M15" s="94" t="n"/>
      <c r="N15" s="94" t="n"/>
      <c r="O15" s="94" t="n"/>
      <c r="P15" s="555" t="n"/>
      <c r="Q15" s="94" t="n"/>
      <c r="R15" s="94" t="n"/>
      <c r="S15" s="573" t="n"/>
      <c r="T15" s="573" t="n"/>
      <c r="U15" s="119">
        <f>IF($A15="","",IF(AND($R15&lt;&gt;"クローズ済み",$S15&lt;TODAY(),$S15&lt;&gt;""),"期限超過",IF($I15&gt;='01_基本設定'!$B$17,"重点","")))</f>
        <v/>
      </c>
      <c r="V15" s="191" t="n"/>
    </row>
    <row r="16" ht="19" customHeight="1">
      <c r="A16" s="554" t="n"/>
      <c r="B16" s="94" t="n"/>
      <c r="C16" s="94" t="n"/>
      <c r="D16" s="94" t="n"/>
      <c r="E16" s="94" t="n"/>
      <c r="F16" s="94" t="n"/>
      <c r="G16" s="571" t="n"/>
      <c r="H16" s="571" t="n"/>
      <c r="I16" s="572">
        <f>IF($A16="","",IFERROR(MAX(0,($H16-$G16)*1440),""))</f>
        <v/>
      </c>
      <c r="J16" s="94" t="n"/>
      <c r="K16" s="167" t="n"/>
      <c r="L16" s="167" t="n"/>
      <c r="M16" s="94" t="n"/>
      <c r="N16" s="94" t="n"/>
      <c r="O16" s="94" t="n"/>
      <c r="P16" s="555" t="n"/>
      <c r="Q16" s="94" t="n"/>
      <c r="R16" s="94" t="n"/>
      <c r="S16" s="573" t="n"/>
      <c r="T16" s="573" t="n"/>
      <c r="U16" s="119">
        <f>IF($A16="","",IF(AND($R16&lt;&gt;"クローズ済み",$S16&lt;TODAY(),$S16&lt;&gt;""),"期限超過",IF($I16&gt;='01_基本設定'!$B$17,"重点","")))</f>
        <v/>
      </c>
      <c r="V16" s="191" t="n"/>
    </row>
    <row r="17" ht="19" customHeight="1">
      <c r="A17" s="554" t="n"/>
      <c r="B17" s="94" t="n"/>
      <c r="C17" s="94" t="n"/>
      <c r="D17" s="94" t="n"/>
      <c r="E17" s="94" t="n"/>
      <c r="F17" s="94" t="n"/>
      <c r="G17" s="571" t="n"/>
      <c r="H17" s="571" t="n"/>
      <c r="I17" s="572">
        <f>IF($A17="","",IFERROR(MAX(0,($H17-$G17)*1440),""))</f>
        <v/>
      </c>
      <c r="J17" s="94" t="n"/>
      <c r="K17" s="167" t="n"/>
      <c r="L17" s="167" t="n"/>
      <c r="M17" s="94" t="n"/>
      <c r="N17" s="94" t="n"/>
      <c r="O17" s="94" t="n"/>
      <c r="P17" s="555" t="n"/>
      <c r="Q17" s="94" t="n"/>
      <c r="R17" s="94" t="n"/>
      <c r="S17" s="573" t="n"/>
      <c r="T17" s="573" t="n"/>
      <c r="U17" s="119">
        <f>IF($A17="","",IF(AND($R17&lt;&gt;"クローズ済み",$S17&lt;TODAY(),$S17&lt;&gt;""),"期限超過",IF($I17&gt;='01_基本設定'!$B$17,"重点","")))</f>
        <v/>
      </c>
      <c r="V17" s="191" t="n"/>
    </row>
    <row r="18" ht="19" customHeight="1">
      <c r="A18" s="554" t="n"/>
      <c r="B18" s="94" t="n"/>
      <c r="C18" s="94" t="n"/>
      <c r="D18" s="94" t="n"/>
      <c r="E18" s="94" t="n"/>
      <c r="F18" s="94" t="n"/>
      <c r="G18" s="571" t="n"/>
      <c r="H18" s="571" t="n"/>
      <c r="I18" s="572">
        <f>IF($A18="","",IFERROR(MAX(0,($H18-$G18)*1440),""))</f>
        <v/>
      </c>
      <c r="J18" s="94" t="n"/>
      <c r="K18" s="167" t="n"/>
      <c r="L18" s="167" t="n"/>
      <c r="M18" s="94" t="n"/>
      <c r="N18" s="94" t="n"/>
      <c r="O18" s="94" t="n"/>
      <c r="P18" s="555" t="n"/>
      <c r="Q18" s="94" t="n"/>
      <c r="R18" s="94" t="n"/>
      <c r="S18" s="573" t="n"/>
      <c r="T18" s="573" t="n"/>
      <c r="U18" s="119">
        <f>IF($A18="","",IF(AND($R18&lt;&gt;"クローズ済み",$S18&lt;TODAY(),$S18&lt;&gt;""),"期限超過",IF($I18&gt;='01_基本設定'!$B$17,"重点","")))</f>
        <v/>
      </c>
      <c r="V18" s="191" t="n"/>
    </row>
    <row r="19" ht="19" customHeight="1">
      <c r="A19" s="554" t="n"/>
      <c r="B19" s="94" t="n"/>
      <c r="C19" s="94" t="n"/>
      <c r="D19" s="94" t="n"/>
      <c r="E19" s="94" t="n"/>
      <c r="F19" s="94" t="n"/>
      <c r="G19" s="571" t="n"/>
      <c r="H19" s="571" t="n"/>
      <c r="I19" s="572">
        <f>IF($A19="","",IFERROR(MAX(0,($H19-$G19)*1440),""))</f>
        <v/>
      </c>
      <c r="J19" s="94" t="n"/>
      <c r="K19" s="167" t="n"/>
      <c r="L19" s="167" t="n"/>
      <c r="M19" s="94" t="n"/>
      <c r="N19" s="94" t="n"/>
      <c r="O19" s="94" t="n"/>
      <c r="P19" s="555" t="n"/>
      <c r="Q19" s="94" t="n"/>
      <c r="R19" s="94" t="n"/>
      <c r="S19" s="573" t="n"/>
      <c r="T19" s="573" t="n"/>
      <c r="U19" s="119">
        <f>IF($A19="","",IF(AND($R19&lt;&gt;"クローズ済み",$S19&lt;TODAY(),$S19&lt;&gt;""),"期限超過",IF($I19&gt;='01_基本設定'!$B$17,"重点","")))</f>
        <v/>
      </c>
      <c r="V19" s="191" t="n"/>
    </row>
    <row r="20" ht="19" customHeight="1">
      <c r="A20" s="554" t="n"/>
      <c r="B20" s="94" t="n"/>
      <c r="C20" s="94" t="n"/>
      <c r="D20" s="94" t="n"/>
      <c r="E20" s="94" t="n"/>
      <c r="F20" s="94" t="n"/>
      <c r="G20" s="571" t="n"/>
      <c r="H20" s="571" t="n"/>
      <c r="I20" s="572">
        <f>IF($A20="","",IFERROR(MAX(0,($H20-$G20)*1440),""))</f>
        <v/>
      </c>
      <c r="J20" s="94" t="n"/>
      <c r="K20" s="167" t="n"/>
      <c r="L20" s="167" t="n"/>
      <c r="M20" s="94" t="n"/>
      <c r="N20" s="94" t="n"/>
      <c r="O20" s="94" t="n"/>
      <c r="P20" s="555" t="n"/>
      <c r="Q20" s="94" t="n"/>
      <c r="R20" s="94" t="n"/>
      <c r="S20" s="573" t="n"/>
      <c r="T20" s="573" t="n"/>
      <c r="U20" s="119">
        <f>IF($A20="","",IF(AND($R20&lt;&gt;"クローズ済み",$S20&lt;TODAY(),$S20&lt;&gt;""),"期限超過",IF($I20&gt;='01_基本設定'!$B$17,"重点","")))</f>
        <v/>
      </c>
      <c r="V20" s="191" t="n"/>
    </row>
    <row r="21" ht="19" customHeight="1">
      <c r="A21" s="554" t="n"/>
      <c r="B21" s="94" t="n"/>
      <c r="C21" s="94" t="n"/>
      <c r="D21" s="94" t="n"/>
      <c r="E21" s="94" t="n"/>
      <c r="F21" s="94" t="n"/>
      <c r="G21" s="571" t="n"/>
      <c r="H21" s="571" t="n"/>
      <c r="I21" s="572">
        <f>IF($A21="","",IFERROR(MAX(0,($H21-$G21)*1440),""))</f>
        <v/>
      </c>
      <c r="J21" s="94" t="n"/>
      <c r="K21" s="167" t="n"/>
      <c r="L21" s="167" t="n"/>
      <c r="M21" s="94" t="n"/>
      <c r="N21" s="94" t="n"/>
      <c r="O21" s="94" t="n"/>
      <c r="P21" s="555" t="n"/>
      <c r="Q21" s="94" t="n"/>
      <c r="R21" s="94" t="n"/>
      <c r="S21" s="573" t="n"/>
      <c r="T21" s="573" t="n"/>
      <c r="U21" s="119">
        <f>IF($A21="","",IF(AND($R21&lt;&gt;"クローズ済み",$S21&lt;TODAY(),$S21&lt;&gt;""),"期限超過",IF($I21&gt;='01_基本設定'!$B$17,"重点","")))</f>
        <v/>
      </c>
      <c r="V21" s="191" t="n"/>
    </row>
    <row r="22" ht="19" customHeight="1">
      <c r="A22" s="554" t="n"/>
      <c r="B22" s="94" t="n"/>
      <c r="C22" s="94" t="n"/>
      <c r="D22" s="94" t="n"/>
      <c r="E22" s="94" t="n"/>
      <c r="F22" s="94" t="n"/>
      <c r="G22" s="571" t="n"/>
      <c r="H22" s="571" t="n"/>
      <c r="I22" s="572">
        <f>IF($A22="","",IFERROR(MAX(0,($H22-$G22)*1440),""))</f>
        <v/>
      </c>
      <c r="J22" s="94" t="n"/>
      <c r="K22" s="167" t="n"/>
      <c r="L22" s="167" t="n"/>
      <c r="M22" s="94" t="n"/>
      <c r="N22" s="94" t="n"/>
      <c r="O22" s="94" t="n"/>
      <c r="P22" s="555" t="n"/>
      <c r="Q22" s="94" t="n"/>
      <c r="R22" s="94" t="n"/>
      <c r="S22" s="573" t="n"/>
      <c r="T22" s="573" t="n"/>
      <c r="U22" s="119">
        <f>IF($A22="","",IF(AND($R22&lt;&gt;"クローズ済み",$S22&lt;TODAY(),$S22&lt;&gt;""),"期限超過",IF($I22&gt;='01_基本設定'!$B$17,"重点","")))</f>
        <v/>
      </c>
      <c r="V22" s="191" t="n"/>
    </row>
    <row r="23" ht="19" customHeight="1">
      <c r="A23" s="554" t="n"/>
      <c r="B23" s="94" t="n"/>
      <c r="C23" s="94" t="n"/>
      <c r="D23" s="94" t="n"/>
      <c r="E23" s="94" t="n"/>
      <c r="F23" s="94" t="n"/>
      <c r="G23" s="571" t="n"/>
      <c r="H23" s="571" t="n"/>
      <c r="I23" s="572">
        <f>IF($A23="","",IFERROR(MAX(0,($H23-$G23)*1440),""))</f>
        <v/>
      </c>
      <c r="J23" s="94" t="n"/>
      <c r="K23" s="167" t="n"/>
      <c r="L23" s="167" t="n"/>
      <c r="M23" s="94" t="n"/>
      <c r="N23" s="94" t="n"/>
      <c r="O23" s="94" t="n"/>
      <c r="P23" s="555" t="n"/>
      <c r="Q23" s="94" t="n"/>
      <c r="R23" s="94" t="n"/>
      <c r="S23" s="573" t="n"/>
      <c r="T23" s="573" t="n"/>
      <c r="U23" s="119">
        <f>IF($A23="","",IF(AND($R23&lt;&gt;"クローズ済み",$S23&lt;TODAY(),$S23&lt;&gt;""),"期限超過",IF($I23&gt;='01_基本設定'!$B$17,"重点","")))</f>
        <v/>
      </c>
      <c r="V23" s="191" t="n"/>
    </row>
    <row r="24" ht="19" customHeight="1">
      <c r="A24" s="554" t="n"/>
      <c r="B24" s="94" t="n"/>
      <c r="C24" s="94" t="n"/>
      <c r="D24" s="94" t="n"/>
      <c r="E24" s="94" t="n"/>
      <c r="F24" s="94" t="n"/>
      <c r="G24" s="571" t="n"/>
      <c r="H24" s="571" t="n"/>
      <c r="I24" s="572">
        <f>IF($A24="","",IFERROR(MAX(0,($H24-$G24)*1440),""))</f>
        <v/>
      </c>
      <c r="J24" s="94" t="n"/>
      <c r="K24" s="167" t="n"/>
      <c r="L24" s="167" t="n"/>
      <c r="M24" s="94" t="n"/>
      <c r="N24" s="94" t="n"/>
      <c r="O24" s="94" t="n"/>
      <c r="P24" s="555" t="n"/>
      <c r="Q24" s="94" t="n"/>
      <c r="R24" s="94" t="n"/>
      <c r="S24" s="573" t="n"/>
      <c r="T24" s="573" t="n"/>
      <c r="U24" s="119">
        <f>IF($A24="","",IF(AND($R24&lt;&gt;"クローズ済み",$S24&lt;TODAY(),$S24&lt;&gt;""),"期限超過",IF($I24&gt;='01_基本設定'!$B$17,"重点","")))</f>
        <v/>
      </c>
      <c r="V24" s="191" t="n"/>
    </row>
    <row r="25" ht="19" customHeight="1">
      <c r="A25" s="554" t="n"/>
      <c r="B25" s="94" t="n"/>
      <c r="C25" s="94" t="n"/>
      <c r="D25" s="94" t="n"/>
      <c r="E25" s="94" t="n"/>
      <c r="F25" s="94" t="n"/>
      <c r="G25" s="571" t="n"/>
      <c r="H25" s="571" t="n"/>
      <c r="I25" s="572">
        <f>IF($A25="","",IFERROR(MAX(0,($H25-$G25)*1440),""))</f>
        <v/>
      </c>
      <c r="J25" s="94" t="n"/>
      <c r="K25" s="167" t="n"/>
      <c r="L25" s="167" t="n"/>
      <c r="M25" s="94" t="n"/>
      <c r="N25" s="94" t="n"/>
      <c r="O25" s="94" t="n"/>
      <c r="P25" s="555" t="n"/>
      <c r="Q25" s="94" t="n"/>
      <c r="R25" s="94" t="n"/>
      <c r="S25" s="573" t="n"/>
      <c r="T25" s="573" t="n"/>
      <c r="U25" s="119">
        <f>IF($A25="","",IF(AND($R25&lt;&gt;"クローズ済み",$S25&lt;TODAY(),$S25&lt;&gt;""),"期限超過",IF($I25&gt;='01_基本設定'!$B$17,"重点","")))</f>
        <v/>
      </c>
      <c r="V25" s="191" t="n"/>
    </row>
    <row r="26" ht="19" customHeight="1">
      <c r="A26" s="554" t="n"/>
      <c r="B26" s="94" t="n"/>
      <c r="C26" s="94" t="n"/>
      <c r="D26" s="94" t="n"/>
      <c r="E26" s="94" t="n"/>
      <c r="F26" s="94" t="n"/>
      <c r="G26" s="571" t="n"/>
      <c r="H26" s="571" t="n"/>
      <c r="I26" s="572">
        <f>IF($A26="","",IFERROR(MAX(0,($H26-$G26)*1440),""))</f>
        <v/>
      </c>
      <c r="J26" s="94" t="n"/>
      <c r="K26" s="167" t="n"/>
      <c r="L26" s="167" t="n"/>
      <c r="M26" s="94" t="n"/>
      <c r="N26" s="94" t="n"/>
      <c r="O26" s="94" t="n"/>
      <c r="P26" s="555" t="n"/>
      <c r="Q26" s="94" t="n"/>
      <c r="R26" s="94" t="n"/>
      <c r="S26" s="573" t="n"/>
      <c r="T26" s="573" t="n"/>
      <c r="U26" s="119">
        <f>IF($A26="","",IF(AND($R26&lt;&gt;"クローズ済み",$S26&lt;TODAY(),$S26&lt;&gt;""),"期限超過",IF($I26&gt;='01_基本設定'!$B$17,"重点","")))</f>
        <v/>
      </c>
      <c r="V26" s="191" t="n"/>
    </row>
    <row r="27" ht="19" customHeight="1">
      <c r="A27" s="554" t="n"/>
      <c r="B27" s="94" t="n"/>
      <c r="C27" s="94" t="n"/>
      <c r="D27" s="94" t="n"/>
      <c r="E27" s="94" t="n"/>
      <c r="F27" s="94" t="n"/>
      <c r="G27" s="571" t="n"/>
      <c r="H27" s="571" t="n"/>
      <c r="I27" s="572">
        <f>IF($A27="","",IFERROR(MAX(0,($H27-$G27)*1440),""))</f>
        <v/>
      </c>
      <c r="J27" s="94" t="n"/>
      <c r="K27" s="167" t="n"/>
      <c r="L27" s="167" t="n"/>
      <c r="M27" s="94" t="n"/>
      <c r="N27" s="94" t="n"/>
      <c r="O27" s="94" t="n"/>
      <c r="P27" s="555" t="n"/>
      <c r="Q27" s="94" t="n"/>
      <c r="R27" s="94" t="n"/>
      <c r="S27" s="573" t="n"/>
      <c r="T27" s="573" t="n"/>
      <c r="U27" s="119">
        <f>IF($A27="","",IF(AND($R27&lt;&gt;"クローズ済み",$S27&lt;TODAY(),$S27&lt;&gt;""),"期限超過",IF($I27&gt;='01_基本設定'!$B$17,"重点","")))</f>
        <v/>
      </c>
      <c r="V27" s="191" t="n"/>
    </row>
    <row r="28" ht="19" customHeight="1">
      <c r="A28" s="554" t="n"/>
      <c r="B28" s="94" t="n"/>
      <c r="C28" s="94" t="n"/>
      <c r="D28" s="94" t="n"/>
      <c r="E28" s="94" t="n"/>
      <c r="F28" s="94" t="n"/>
      <c r="G28" s="571" t="n"/>
      <c r="H28" s="571" t="n"/>
      <c r="I28" s="572">
        <f>IF($A28="","",IFERROR(MAX(0,($H28-$G28)*1440),""))</f>
        <v/>
      </c>
      <c r="J28" s="94" t="n"/>
      <c r="K28" s="167" t="n"/>
      <c r="L28" s="167" t="n"/>
      <c r="M28" s="94" t="n"/>
      <c r="N28" s="94" t="n"/>
      <c r="O28" s="94" t="n"/>
      <c r="P28" s="555" t="n"/>
      <c r="Q28" s="94" t="n"/>
      <c r="R28" s="94" t="n"/>
      <c r="S28" s="573" t="n"/>
      <c r="T28" s="573" t="n"/>
      <c r="U28" s="119">
        <f>IF($A28="","",IF(AND($R28&lt;&gt;"クローズ済み",$S28&lt;TODAY(),$S28&lt;&gt;""),"期限超過",IF($I28&gt;='01_基本設定'!$B$17,"重点","")))</f>
        <v/>
      </c>
      <c r="V28" s="191" t="n"/>
    </row>
    <row r="29" ht="19" customHeight="1">
      <c r="A29" s="554" t="n"/>
      <c r="B29" s="94" t="n"/>
      <c r="C29" s="94" t="n"/>
      <c r="D29" s="94" t="n"/>
      <c r="E29" s="94" t="n"/>
      <c r="F29" s="94" t="n"/>
      <c r="G29" s="571" t="n"/>
      <c r="H29" s="571" t="n"/>
      <c r="I29" s="572">
        <f>IF($A29="","",IFERROR(MAX(0,($H29-$G29)*1440),""))</f>
        <v/>
      </c>
      <c r="J29" s="94" t="n"/>
      <c r="K29" s="167" t="n"/>
      <c r="L29" s="167" t="n"/>
      <c r="M29" s="94" t="n"/>
      <c r="N29" s="94" t="n"/>
      <c r="O29" s="94" t="n"/>
      <c r="P29" s="555" t="n"/>
      <c r="Q29" s="94" t="n"/>
      <c r="R29" s="94" t="n"/>
      <c r="S29" s="573" t="n"/>
      <c r="T29" s="573" t="n"/>
      <c r="U29" s="119">
        <f>IF($A29="","",IF(AND($R29&lt;&gt;"クローズ済み",$S29&lt;TODAY(),$S29&lt;&gt;""),"期限超過",IF($I29&gt;='01_基本設定'!$B$17,"重点","")))</f>
        <v/>
      </c>
      <c r="V29" s="191" t="n"/>
    </row>
    <row r="30" ht="19" customHeight="1">
      <c r="A30" s="554" t="n"/>
      <c r="B30" s="94" t="n"/>
      <c r="C30" s="94" t="n"/>
      <c r="D30" s="94" t="n"/>
      <c r="E30" s="94" t="n"/>
      <c r="F30" s="94" t="n"/>
      <c r="G30" s="571" t="n"/>
      <c r="H30" s="571" t="n"/>
      <c r="I30" s="572">
        <f>IF($A30="","",IFERROR(MAX(0,($H30-$G30)*1440),""))</f>
        <v/>
      </c>
      <c r="J30" s="94" t="n"/>
      <c r="K30" s="167" t="n"/>
      <c r="L30" s="167" t="n"/>
      <c r="M30" s="94" t="n"/>
      <c r="N30" s="94" t="n"/>
      <c r="O30" s="94" t="n"/>
      <c r="P30" s="555" t="n"/>
      <c r="Q30" s="94" t="n"/>
      <c r="R30" s="94" t="n"/>
      <c r="S30" s="573" t="n"/>
      <c r="T30" s="573" t="n"/>
      <c r="U30" s="119">
        <f>IF($A30="","",IF(AND($R30&lt;&gt;"クローズ済み",$S30&lt;TODAY(),$S30&lt;&gt;""),"期限超過",IF($I30&gt;='01_基本設定'!$B$17,"重点","")))</f>
        <v/>
      </c>
      <c r="V30" s="191" t="n"/>
    </row>
    <row r="31" ht="19" customHeight="1">
      <c r="A31" s="554" t="n"/>
      <c r="B31" s="94" t="n"/>
      <c r="C31" s="94" t="n"/>
      <c r="D31" s="94" t="n"/>
      <c r="E31" s="94" t="n"/>
      <c r="F31" s="94" t="n"/>
      <c r="G31" s="571" t="n"/>
      <c r="H31" s="571" t="n"/>
      <c r="I31" s="572">
        <f>IF($A31="","",IFERROR(MAX(0,($H31-$G31)*1440),""))</f>
        <v/>
      </c>
      <c r="J31" s="94" t="n"/>
      <c r="K31" s="167" t="n"/>
      <c r="L31" s="167" t="n"/>
      <c r="M31" s="94" t="n"/>
      <c r="N31" s="94" t="n"/>
      <c r="O31" s="94" t="n"/>
      <c r="P31" s="555" t="n"/>
      <c r="Q31" s="94" t="n"/>
      <c r="R31" s="94" t="n"/>
      <c r="S31" s="573" t="n"/>
      <c r="T31" s="573" t="n"/>
      <c r="U31" s="119">
        <f>IF($A31="","",IF(AND($R31&lt;&gt;"クローズ済み",$S31&lt;TODAY(),$S31&lt;&gt;""),"期限超過",IF($I31&gt;='01_基本設定'!$B$17,"重点","")))</f>
        <v/>
      </c>
      <c r="V31" s="191" t="n"/>
    </row>
    <row r="32" ht="19" customHeight="1">
      <c r="A32" s="554" t="n"/>
      <c r="B32" s="94" t="n"/>
      <c r="C32" s="94" t="n"/>
      <c r="D32" s="94" t="n"/>
      <c r="E32" s="94" t="n"/>
      <c r="F32" s="94" t="n"/>
      <c r="G32" s="571" t="n"/>
      <c r="H32" s="571" t="n"/>
      <c r="I32" s="572">
        <f>IF($A32="","",IFERROR(MAX(0,($H32-$G32)*1440),""))</f>
        <v/>
      </c>
      <c r="J32" s="94" t="n"/>
      <c r="K32" s="167" t="n"/>
      <c r="L32" s="167" t="n"/>
      <c r="M32" s="94" t="n"/>
      <c r="N32" s="94" t="n"/>
      <c r="O32" s="94" t="n"/>
      <c r="P32" s="555" t="n"/>
      <c r="Q32" s="94" t="n"/>
      <c r="R32" s="94" t="n"/>
      <c r="S32" s="573" t="n"/>
      <c r="T32" s="573" t="n"/>
      <c r="U32" s="119">
        <f>IF($A32="","",IF(AND($R32&lt;&gt;"クローズ済み",$S32&lt;TODAY(),$S32&lt;&gt;""),"期限超過",IF($I32&gt;='01_基本設定'!$B$17,"重点","")))</f>
        <v/>
      </c>
      <c r="V32" s="191" t="n"/>
    </row>
    <row r="33" ht="19" customHeight="1">
      <c r="A33" s="554" t="n"/>
      <c r="B33" s="94" t="n"/>
      <c r="C33" s="94" t="n"/>
      <c r="D33" s="94" t="n"/>
      <c r="E33" s="94" t="n"/>
      <c r="F33" s="94" t="n"/>
      <c r="G33" s="571" t="n"/>
      <c r="H33" s="571" t="n"/>
      <c r="I33" s="572">
        <f>IF($A33="","",IFERROR(MAX(0,($H33-$G33)*1440),""))</f>
        <v/>
      </c>
      <c r="J33" s="94" t="n"/>
      <c r="K33" s="167" t="n"/>
      <c r="L33" s="167" t="n"/>
      <c r="M33" s="94" t="n"/>
      <c r="N33" s="94" t="n"/>
      <c r="O33" s="94" t="n"/>
      <c r="P33" s="555" t="n"/>
      <c r="Q33" s="94" t="n"/>
      <c r="R33" s="94" t="n"/>
      <c r="S33" s="573" t="n"/>
      <c r="T33" s="573" t="n"/>
      <c r="U33" s="119">
        <f>IF($A33="","",IF(AND($R33&lt;&gt;"クローズ済み",$S33&lt;TODAY(),$S33&lt;&gt;""),"期限超過",IF($I33&gt;='01_基本設定'!$B$17,"重点","")))</f>
        <v/>
      </c>
      <c r="V33" s="191" t="n"/>
    </row>
    <row r="34" ht="19" customHeight="1">
      <c r="A34" s="554" t="n"/>
      <c r="B34" s="94" t="n"/>
      <c r="C34" s="94" t="n"/>
      <c r="D34" s="94" t="n"/>
      <c r="E34" s="94" t="n"/>
      <c r="F34" s="94" t="n"/>
      <c r="G34" s="571" t="n"/>
      <c r="H34" s="571" t="n"/>
      <c r="I34" s="572">
        <f>IF($A34="","",IFERROR(MAX(0,($H34-$G34)*1440),""))</f>
        <v/>
      </c>
      <c r="J34" s="94" t="n"/>
      <c r="K34" s="167" t="n"/>
      <c r="L34" s="167" t="n"/>
      <c r="M34" s="94" t="n"/>
      <c r="N34" s="94" t="n"/>
      <c r="O34" s="94" t="n"/>
      <c r="P34" s="555" t="n"/>
      <c r="Q34" s="94" t="n"/>
      <c r="R34" s="94" t="n"/>
      <c r="S34" s="573" t="n"/>
      <c r="T34" s="573" t="n"/>
      <c r="U34" s="119">
        <f>IF($A34="","",IF(AND($R34&lt;&gt;"クローズ済み",$S34&lt;TODAY(),$S34&lt;&gt;""),"期限超過",IF($I34&gt;='01_基本設定'!$B$17,"重点","")))</f>
        <v/>
      </c>
      <c r="V34" s="191" t="n"/>
    </row>
    <row r="35" ht="19" customHeight="1">
      <c r="A35" s="554" t="n"/>
      <c r="B35" s="94" t="n"/>
      <c r="C35" s="94" t="n"/>
      <c r="D35" s="94" t="n"/>
      <c r="E35" s="94" t="n"/>
      <c r="F35" s="94" t="n"/>
      <c r="G35" s="571" t="n"/>
      <c r="H35" s="571" t="n"/>
      <c r="I35" s="572">
        <f>IF($A35="","",IFERROR(MAX(0,($H35-$G35)*1440),""))</f>
        <v/>
      </c>
      <c r="J35" s="94" t="n"/>
      <c r="K35" s="167" t="n"/>
      <c r="L35" s="167" t="n"/>
      <c r="M35" s="94" t="n"/>
      <c r="N35" s="94" t="n"/>
      <c r="O35" s="94" t="n"/>
      <c r="P35" s="555" t="n"/>
      <c r="Q35" s="94" t="n"/>
      <c r="R35" s="94" t="n"/>
      <c r="S35" s="573" t="n"/>
      <c r="T35" s="573" t="n"/>
      <c r="U35" s="119">
        <f>IF($A35="","",IF(AND($R35&lt;&gt;"クローズ済み",$S35&lt;TODAY(),$S35&lt;&gt;""),"期限超過",IF($I35&gt;='01_基本設定'!$B$17,"重点","")))</f>
        <v/>
      </c>
      <c r="V35" s="191" t="n"/>
    </row>
    <row r="36" ht="19" customHeight="1">
      <c r="A36" s="554" t="n"/>
      <c r="B36" s="94" t="n"/>
      <c r="C36" s="94" t="n"/>
      <c r="D36" s="94" t="n"/>
      <c r="E36" s="94" t="n"/>
      <c r="F36" s="94" t="n"/>
      <c r="G36" s="571" t="n"/>
      <c r="H36" s="571" t="n"/>
      <c r="I36" s="572">
        <f>IF($A36="","",IFERROR(MAX(0,($H36-$G36)*1440),""))</f>
        <v/>
      </c>
      <c r="J36" s="94" t="n"/>
      <c r="K36" s="167" t="n"/>
      <c r="L36" s="167" t="n"/>
      <c r="M36" s="94" t="n"/>
      <c r="N36" s="94" t="n"/>
      <c r="O36" s="94" t="n"/>
      <c r="P36" s="555" t="n"/>
      <c r="Q36" s="94" t="n"/>
      <c r="R36" s="94" t="n"/>
      <c r="S36" s="573" t="n"/>
      <c r="T36" s="573" t="n"/>
      <c r="U36" s="119">
        <f>IF($A36="","",IF(AND($R36&lt;&gt;"クローズ済み",$S36&lt;TODAY(),$S36&lt;&gt;""),"期限超過",IF($I36&gt;='01_基本設定'!$B$17,"重点","")))</f>
        <v/>
      </c>
      <c r="V36" s="191" t="n"/>
    </row>
    <row r="37" ht="19" customHeight="1">
      <c r="A37" s="554" t="n"/>
      <c r="B37" s="94" t="n"/>
      <c r="C37" s="94" t="n"/>
      <c r="D37" s="94" t="n"/>
      <c r="E37" s="94" t="n"/>
      <c r="F37" s="94" t="n"/>
      <c r="G37" s="571" t="n"/>
      <c r="H37" s="571" t="n"/>
      <c r="I37" s="572">
        <f>IF($A37="","",IFERROR(MAX(0,($H37-$G37)*1440),""))</f>
        <v/>
      </c>
      <c r="J37" s="94" t="n"/>
      <c r="K37" s="167" t="n"/>
      <c r="L37" s="167" t="n"/>
      <c r="M37" s="94" t="n"/>
      <c r="N37" s="94" t="n"/>
      <c r="O37" s="94" t="n"/>
      <c r="P37" s="555" t="n"/>
      <c r="Q37" s="94" t="n"/>
      <c r="R37" s="94" t="n"/>
      <c r="S37" s="573" t="n"/>
      <c r="T37" s="573" t="n"/>
      <c r="U37" s="119">
        <f>IF($A37="","",IF(AND($R37&lt;&gt;"クローズ済み",$S37&lt;TODAY(),$S37&lt;&gt;""),"期限超過",IF($I37&gt;='01_基本設定'!$B$17,"重点","")))</f>
        <v/>
      </c>
      <c r="V37" s="191" t="n"/>
    </row>
    <row r="38" ht="19" customHeight="1">
      <c r="A38" s="554" t="n"/>
      <c r="B38" s="94" t="n"/>
      <c r="C38" s="94" t="n"/>
      <c r="D38" s="94" t="n"/>
      <c r="E38" s="94" t="n"/>
      <c r="F38" s="94" t="n"/>
      <c r="G38" s="571" t="n"/>
      <c r="H38" s="571" t="n"/>
      <c r="I38" s="572">
        <f>IF($A38="","",IFERROR(MAX(0,($H38-$G38)*1440),""))</f>
        <v/>
      </c>
      <c r="J38" s="94" t="n"/>
      <c r="K38" s="167" t="n"/>
      <c r="L38" s="167" t="n"/>
      <c r="M38" s="94" t="n"/>
      <c r="N38" s="94" t="n"/>
      <c r="O38" s="94" t="n"/>
      <c r="P38" s="555" t="n"/>
      <c r="Q38" s="94" t="n"/>
      <c r="R38" s="94" t="n"/>
      <c r="S38" s="573" t="n"/>
      <c r="T38" s="573" t="n"/>
      <c r="U38" s="119">
        <f>IF($A38="","",IF(AND($R38&lt;&gt;"クローズ済み",$S38&lt;TODAY(),$S38&lt;&gt;""),"期限超過",IF($I38&gt;='01_基本設定'!$B$17,"重点","")))</f>
        <v/>
      </c>
      <c r="V38" s="191" t="n"/>
    </row>
    <row r="39" ht="19" customHeight="1">
      <c r="A39" s="554" t="n"/>
      <c r="B39" s="94" t="n"/>
      <c r="C39" s="94" t="n"/>
      <c r="D39" s="94" t="n"/>
      <c r="E39" s="94" t="n"/>
      <c r="F39" s="94" t="n"/>
      <c r="G39" s="571" t="n"/>
      <c r="H39" s="571" t="n"/>
      <c r="I39" s="572">
        <f>IF($A39="","",IFERROR(MAX(0,($H39-$G39)*1440),""))</f>
        <v/>
      </c>
      <c r="J39" s="94" t="n"/>
      <c r="K39" s="167" t="n"/>
      <c r="L39" s="167" t="n"/>
      <c r="M39" s="94" t="n"/>
      <c r="N39" s="94" t="n"/>
      <c r="O39" s="94" t="n"/>
      <c r="P39" s="555" t="n"/>
      <c r="Q39" s="94" t="n"/>
      <c r="R39" s="94" t="n"/>
      <c r="S39" s="573" t="n"/>
      <c r="T39" s="573" t="n"/>
      <c r="U39" s="119">
        <f>IF($A39="","",IF(AND($R39&lt;&gt;"クローズ済み",$S39&lt;TODAY(),$S39&lt;&gt;""),"期限超過",IF($I39&gt;='01_基本設定'!$B$17,"重点","")))</f>
        <v/>
      </c>
      <c r="V39" s="191" t="n"/>
    </row>
    <row r="40" ht="19" customHeight="1">
      <c r="A40" s="554" t="n"/>
      <c r="B40" s="94" t="n"/>
      <c r="C40" s="94" t="n"/>
      <c r="D40" s="94" t="n"/>
      <c r="E40" s="94" t="n"/>
      <c r="F40" s="94" t="n"/>
      <c r="G40" s="571" t="n"/>
      <c r="H40" s="571" t="n"/>
      <c r="I40" s="572">
        <f>IF($A40="","",IFERROR(MAX(0,($H40-$G40)*1440),""))</f>
        <v/>
      </c>
      <c r="J40" s="94" t="n"/>
      <c r="K40" s="167" t="n"/>
      <c r="L40" s="167" t="n"/>
      <c r="M40" s="94" t="n"/>
      <c r="N40" s="94" t="n"/>
      <c r="O40" s="94" t="n"/>
      <c r="P40" s="555" t="n"/>
      <c r="Q40" s="94" t="n"/>
      <c r="R40" s="94" t="n"/>
      <c r="S40" s="573" t="n"/>
      <c r="T40" s="573" t="n"/>
      <c r="U40" s="119">
        <f>IF($A40="","",IF(AND($R40&lt;&gt;"クローズ済み",$S40&lt;TODAY(),$S40&lt;&gt;""),"期限超過",IF($I40&gt;='01_基本設定'!$B$17,"重点","")))</f>
        <v/>
      </c>
      <c r="V40" s="191" t="n"/>
    </row>
    <row r="41" ht="19" customHeight="1">
      <c r="A41" s="554" t="n"/>
      <c r="B41" s="94" t="n"/>
      <c r="C41" s="94" t="n"/>
      <c r="D41" s="94" t="n"/>
      <c r="E41" s="94" t="n"/>
      <c r="F41" s="94" t="n"/>
      <c r="G41" s="571" t="n"/>
      <c r="H41" s="571" t="n"/>
      <c r="I41" s="572">
        <f>IF($A41="","",IFERROR(MAX(0,($H41-$G41)*1440),""))</f>
        <v/>
      </c>
      <c r="J41" s="94" t="n"/>
      <c r="K41" s="167" t="n"/>
      <c r="L41" s="167" t="n"/>
      <c r="M41" s="94" t="n"/>
      <c r="N41" s="94" t="n"/>
      <c r="O41" s="94" t="n"/>
      <c r="P41" s="555" t="n"/>
      <c r="Q41" s="94" t="n"/>
      <c r="R41" s="94" t="n"/>
      <c r="S41" s="573" t="n"/>
      <c r="T41" s="573" t="n"/>
      <c r="U41" s="119">
        <f>IF($A41="","",IF(AND($R41&lt;&gt;"クローズ済み",$S41&lt;TODAY(),$S41&lt;&gt;""),"期限超過",IF($I41&gt;='01_基本設定'!$B$17,"重点","")))</f>
        <v/>
      </c>
      <c r="V41" s="191" t="n"/>
    </row>
    <row r="42" ht="19" customHeight="1">
      <c r="A42" s="554" t="n"/>
      <c r="B42" s="94" t="n"/>
      <c r="C42" s="94" t="n"/>
      <c r="D42" s="94" t="n"/>
      <c r="E42" s="94" t="n"/>
      <c r="F42" s="94" t="n"/>
      <c r="G42" s="571" t="n"/>
      <c r="H42" s="571" t="n"/>
      <c r="I42" s="572">
        <f>IF($A42="","",IFERROR(MAX(0,($H42-$G42)*1440),""))</f>
        <v/>
      </c>
      <c r="J42" s="94" t="n"/>
      <c r="K42" s="167" t="n"/>
      <c r="L42" s="167" t="n"/>
      <c r="M42" s="94" t="n"/>
      <c r="N42" s="94" t="n"/>
      <c r="O42" s="94" t="n"/>
      <c r="P42" s="555" t="n"/>
      <c r="Q42" s="94" t="n"/>
      <c r="R42" s="94" t="n"/>
      <c r="S42" s="573" t="n"/>
      <c r="T42" s="573" t="n"/>
      <c r="U42" s="119">
        <f>IF($A42="","",IF(AND($R42&lt;&gt;"クローズ済み",$S42&lt;TODAY(),$S42&lt;&gt;""),"期限超過",IF($I42&gt;='01_基本設定'!$B$17,"重点","")))</f>
        <v/>
      </c>
      <c r="V42" s="191" t="n"/>
    </row>
    <row r="43" ht="19" customHeight="1">
      <c r="A43" s="554" t="n"/>
      <c r="B43" s="94" t="n"/>
      <c r="C43" s="94" t="n"/>
      <c r="D43" s="94" t="n"/>
      <c r="E43" s="94" t="n"/>
      <c r="F43" s="94" t="n"/>
      <c r="G43" s="571" t="n"/>
      <c r="H43" s="571" t="n"/>
      <c r="I43" s="572">
        <f>IF($A43="","",IFERROR(MAX(0,($H43-$G43)*1440),""))</f>
        <v/>
      </c>
      <c r="J43" s="94" t="n"/>
      <c r="K43" s="167" t="n"/>
      <c r="L43" s="167" t="n"/>
      <c r="M43" s="94" t="n"/>
      <c r="N43" s="94" t="n"/>
      <c r="O43" s="94" t="n"/>
      <c r="P43" s="555" t="n"/>
      <c r="Q43" s="94" t="n"/>
      <c r="R43" s="94" t="n"/>
      <c r="S43" s="573" t="n"/>
      <c r="T43" s="573" t="n"/>
      <c r="U43" s="119">
        <f>IF($A43="","",IF(AND($R43&lt;&gt;"クローズ済み",$S43&lt;TODAY(),$S43&lt;&gt;""),"期限超過",IF($I43&gt;='01_基本設定'!$B$17,"重点","")))</f>
        <v/>
      </c>
      <c r="V43" s="191" t="n"/>
    </row>
    <row r="44" ht="19" customHeight="1">
      <c r="A44" s="554" t="n"/>
      <c r="B44" s="94" t="n"/>
      <c r="C44" s="94" t="n"/>
      <c r="D44" s="94" t="n"/>
      <c r="E44" s="94" t="n"/>
      <c r="F44" s="94" t="n"/>
      <c r="G44" s="571" t="n"/>
      <c r="H44" s="571" t="n"/>
      <c r="I44" s="572">
        <f>IF($A44="","",IFERROR(MAX(0,($H44-$G44)*1440),""))</f>
        <v/>
      </c>
      <c r="J44" s="94" t="n"/>
      <c r="K44" s="167" t="n"/>
      <c r="L44" s="167" t="n"/>
      <c r="M44" s="94" t="n"/>
      <c r="N44" s="94" t="n"/>
      <c r="O44" s="94" t="n"/>
      <c r="P44" s="555" t="n"/>
      <c r="Q44" s="94" t="n"/>
      <c r="R44" s="94" t="n"/>
      <c r="S44" s="573" t="n"/>
      <c r="T44" s="573" t="n"/>
      <c r="U44" s="119">
        <f>IF($A44="","",IF(AND($R44&lt;&gt;"クローズ済み",$S44&lt;TODAY(),$S44&lt;&gt;""),"期限超過",IF($I44&gt;='01_基本設定'!$B$17,"重点","")))</f>
        <v/>
      </c>
      <c r="V44" s="191" t="n"/>
    </row>
    <row r="45" ht="19" customHeight="1">
      <c r="A45" s="554" t="n"/>
      <c r="B45" s="94" t="n"/>
      <c r="C45" s="94" t="n"/>
      <c r="D45" s="94" t="n"/>
      <c r="E45" s="94" t="n"/>
      <c r="F45" s="94" t="n"/>
      <c r="G45" s="571" t="n"/>
      <c r="H45" s="571" t="n"/>
      <c r="I45" s="572">
        <f>IF($A45="","",IFERROR(MAX(0,($H45-$G45)*1440),""))</f>
        <v/>
      </c>
      <c r="J45" s="94" t="n"/>
      <c r="K45" s="167" t="n"/>
      <c r="L45" s="167" t="n"/>
      <c r="M45" s="94" t="n"/>
      <c r="N45" s="94" t="n"/>
      <c r="O45" s="94" t="n"/>
      <c r="P45" s="555" t="n"/>
      <c r="Q45" s="94" t="n"/>
      <c r="R45" s="94" t="n"/>
      <c r="S45" s="573" t="n"/>
      <c r="T45" s="573" t="n"/>
      <c r="U45" s="119">
        <f>IF($A45="","",IF(AND($R45&lt;&gt;"クローズ済み",$S45&lt;TODAY(),$S45&lt;&gt;""),"期限超過",IF($I45&gt;='01_基本設定'!$B$17,"重点","")))</f>
        <v/>
      </c>
      <c r="V45" s="191" t="n"/>
    </row>
    <row r="46" ht="19" customHeight="1">
      <c r="A46" s="554" t="n"/>
      <c r="B46" s="94" t="n"/>
      <c r="C46" s="94" t="n"/>
      <c r="D46" s="94" t="n"/>
      <c r="E46" s="94" t="n"/>
      <c r="F46" s="94" t="n"/>
      <c r="G46" s="571" t="n"/>
      <c r="H46" s="571" t="n"/>
      <c r="I46" s="572">
        <f>IF($A46="","",IFERROR(MAX(0,($H46-$G46)*1440),""))</f>
        <v/>
      </c>
      <c r="J46" s="94" t="n"/>
      <c r="K46" s="167" t="n"/>
      <c r="L46" s="167" t="n"/>
      <c r="M46" s="94" t="n"/>
      <c r="N46" s="94" t="n"/>
      <c r="O46" s="94" t="n"/>
      <c r="P46" s="555" t="n"/>
      <c r="Q46" s="94" t="n"/>
      <c r="R46" s="94" t="n"/>
      <c r="S46" s="573" t="n"/>
      <c r="T46" s="573" t="n"/>
      <c r="U46" s="119">
        <f>IF($A46="","",IF(AND($R46&lt;&gt;"クローズ済み",$S46&lt;TODAY(),$S46&lt;&gt;""),"期限超過",IF($I46&gt;='01_基本設定'!$B$17,"重点","")))</f>
        <v/>
      </c>
      <c r="V46" s="191" t="n"/>
    </row>
    <row r="47" ht="19" customHeight="1">
      <c r="A47" s="554" t="n"/>
      <c r="B47" s="94" t="n"/>
      <c r="C47" s="94" t="n"/>
      <c r="D47" s="94" t="n"/>
      <c r="E47" s="94" t="n"/>
      <c r="F47" s="94" t="n"/>
      <c r="G47" s="571" t="n"/>
      <c r="H47" s="571" t="n"/>
      <c r="I47" s="572">
        <f>IF($A47="","",IFERROR(MAX(0,($H47-$G47)*1440),""))</f>
        <v/>
      </c>
      <c r="J47" s="94" t="n"/>
      <c r="K47" s="167" t="n"/>
      <c r="L47" s="167" t="n"/>
      <c r="M47" s="94" t="n"/>
      <c r="N47" s="94" t="n"/>
      <c r="O47" s="94" t="n"/>
      <c r="P47" s="555" t="n"/>
      <c r="Q47" s="94" t="n"/>
      <c r="R47" s="94" t="n"/>
      <c r="S47" s="573" t="n"/>
      <c r="T47" s="573" t="n"/>
      <c r="U47" s="119">
        <f>IF($A47="","",IF(AND($R47&lt;&gt;"クローズ済み",$S47&lt;TODAY(),$S47&lt;&gt;""),"期限超過",IF($I47&gt;='01_基本設定'!$B$17,"重点","")))</f>
        <v/>
      </c>
      <c r="V47" s="191" t="n"/>
    </row>
    <row r="48" ht="19" customHeight="1">
      <c r="A48" s="554" t="n"/>
      <c r="B48" s="94" t="n"/>
      <c r="C48" s="94" t="n"/>
      <c r="D48" s="94" t="n"/>
      <c r="E48" s="94" t="n"/>
      <c r="F48" s="94" t="n"/>
      <c r="G48" s="571" t="n"/>
      <c r="H48" s="571" t="n"/>
      <c r="I48" s="572">
        <f>IF($A48="","",IFERROR(MAX(0,($H48-$G48)*1440),""))</f>
        <v/>
      </c>
      <c r="J48" s="94" t="n"/>
      <c r="K48" s="167" t="n"/>
      <c r="L48" s="167" t="n"/>
      <c r="M48" s="94" t="n"/>
      <c r="N48" s="94" t="n"/>
      <c r="O48" s="94" t="n"/>
      <c r="P48" s="555" t="n"/>
      <c r="Q48" s="94" t="n"/>
      <c r="R48" s="94" t="n"/>
      <c r="S48" s="573" t="n"/>
      <c r="T48" s="573" t="n"/>
      <c r="U48" s="119">
        <f>IF($A48="","",IF(AND($R48&lt;&gt;"クローズ済み",$S48&lt;TODAY(),$S48&lt;&gt;""),"期限超過",IF($I48&gt;='01_基本設定'!$B$17,"重点","")))</f>
        <v/>
      </c>
      <c r="V48" s="191" t="n"/>
    </row>
    <row r="49" ht="19" customHeight="1">
      <c r="A49" s="554" t="n"/>
      <c r="B49" s="94" t="n"/>
      <c r="C49" s="94" t="n"/>
      <c r="D49" s="94" t="n"/>
      <c r="E49" s="94" t="n"/>
      <c r="F49" s="94" t="n"/>
      <c r="G49" s="571" t="n"/>
      <c r="H49" s="571" t="n"/>
      <c r="I49" s="572">
        <f>IF($A49="","",IFERROR(MAX(0,($H49-$G49)*1440),""))</f>
        <v/>
      </c>
      <c r="J49" s="94" t="n"/>
      <c r="K49" s="167" t="n"/>
      <c r="L49" s="167" t="n"/>
      <c r="M49" s="94" t="n"/>
      <c r="N49" s="94" t="n"/>
      <c r="O49" s="94" t="n"/>
      <c r="P49" s="555" t="n"/>
      <c r="Q49" s="94" t="n"/>
      <c r="R49" s="94" t="n"/>
      <c r="S49" s="573" t="n"/>
      <c r="T49" s="573" t="n"/>
      <c r="U49" s="119">
        <f>IF($A49="","",IF(AND($R49&lt;&gt;"クローズ済み",$S49&lt;TODAY(),$S49&lt;&gt;""),"期限超過",IF($I49&gt;='01_基本設定'!$B$17,"重点","")))</f>
        <v/>
      </c>
      <c r="V49" s="191" t="n"/>
    </row>
    <row r="50" ht="19" customHeight="1">
      <c r="A50" s="554" t="n"/>
      <c r="B50" s="94" t="n"/>
      <c r="C50" s="94" t="n"/>
      <c r="D50" s="94" t="n"/>
      <c r="E50" s="94" t="n"/>
      <c r="F50" s="94" t="n"/>
      <c r="G50" s="571" t="n"/>
      <c r="H50" s="571" t="n"/>
      <c r="I50" s="572">
        <f>IF($A50="","",IFERROR(MAX(0,($H50-$G50)*1440),""))</f>
        <v/>
      </c>
      <c r="J50" s="94" t="n"/>
      <c r="K50" s="167" t="n"/>
      <c r="L50" s="167" t="n"/>
      <c r="M50" s="94" t="n"/>
      <c r="N50" s="94" t="n"/>
      <c r="O50" s="94" t="n"/>
      <c r="P50" s="555" t="n"/>
      <c r="Q50" s="94" t="n"/>
      <c r="R50" s="94" t="n"/>
      <c r="S50" s="573" t="n"/>
      <c r="T50" s="573" t="n"/>
      <c r="U50" s="119">
        <f>IF($A50="","",IF(AND($R50&lt;&gt;"クローズ済み",$S50&lt;TODAY(),$S50&lt;&gt;""),"期限超過",IF($I50&gt;='01_基本設定'!$B$17,"重点","")))</f>
        <v/>
      </c>
      <c r="V50" s="191" t="n"/>
    </row>
    <row r="51" ht="19" customHeight="1">
      <c r="A51" s="554" t="n"/>
      <c r="B51" s="94" t="n"/>
      <c r="C51" s="94" t="n"/>
      <c r="D51" s="94" t="n"/>
      <c r="E51" s="94" t="n"/>
      <c r="F51" s="94" t="n"/>
      <c r="G51" s="571" t="n"/>
      <c r="H51" s="571" t="n"/>
      <c r="I51" s="572">
        <f>IF($A51="","",IFERROR(MAX(0,($H51-$G51)*1440),""))</f>
        <v/>
      </c>
      <c r="J51" s="94" t="n"/>
      <c r="K51" s="167" t="n"/>
      <c r="L51" s="167" t="n"/>
      <c r="M51" s="94" t="n"/>
      <c r="N51" s="94" t="n"/>
      <c r="O51" s="94" t="n"/>
      <c r="P51" s="555" t="n"/>
      <c r="Q51" s="94" t="n"/>
      <c r="R51" s="94" t="n"/>
      <c r="S51" s="573" t="n"/>
      <c r="T51" s="573" t="n"/>
      <c r="U51" s="119">
        <f>IF($A51="","",IF(AND($R51&lt;&gt;"クローズ済み",$S51&lt;TODAY(),$S51&lt;&gt;""),"期限超過",IF($I51&gt;='01_基本設定'!$B$17,"重点","")))</f>
        <v/>
      </c>
      <c r="V51" s="191" t="n"/>
    </row>
    <row r="52" ht="19" customHeight="1">
      <c r="A52" s="554" t="n"/>
      <c r="B52" s="94" t="n"/>
      <c r="C52" s="94" t="n"/>
      <c r="D52" s="94" t="n"/>
      <c r="E52" s="94" t="n"/>
      <c r="F52" s="94" t="n"/>
      <c r="G52" s="571" t="n"/>
      <c r="H52" s="571" t="n"/>
      <c r="I52" s="572">
        <f>IF($A52="","",IFERROR(MAX(0,($H52-$G52)*1440),""))</f>
        <v/>
      </c>
      <c r="J52" s="94" t="n"/>
      <c r="K52" s="167" t="n"/>
      <c r="L52" s="167" t="n"/>
      <c r="M52" s="94" t="n"/>
      <c r="N52" s="94" t="n"/>
      <c r="O52" s="94" t="n"/>
      <c r="P52" s="555" t="n"/>
      <c r="Q52" s="94" t="n"/>
      <c r="R52" s="94" t="n"/>
      <c r="S52" s="573" t="n"/>
      <c r="T52" s="573" t="n"/>
      <c r="U52" s="119">
        <f>IF($A52="","",IF(AND($R52&lt;&gt;"クローズ済み",$S52&lt;TODAY(),$S52&lt;&gt;""),"期限超過",IF($I52&gt;='01_基本設定'!$B$17,"重点","")))</f>
        <v/>
      </c>
      <c r="V52" s="191" t="n"/>
    </row>
    <row r="53" ht="19" customHeight="1">
      <c r="A53" s="554" t="n"/>
      <c r="B53" s="94" t="n"/>
      <c r="C53" s="94" t="n"/>
      <c r="D53" s="94" t="n"/>
      <c r="E53" s="94" t="n"/>
      <c r="F53" s="94" t="n"/>
      <c r="G53" s="571" t="n"/>
      <c r="H53" s="571" t="n"/>
      <c r="I53" s="572">
        <f>IF($A53="","",IFERROR(MAX(0,($H53-$G53)*1440),""))</f>
        <v/>
      </c>
      <c r="J53" s="94" t="n"/>
      <c r="K53" s="167" t="n"/>
      <c r="L53" s="167" t="n"/>
      <c r="M53" s="94" t="n"/>
      <c r="N53" s="94" t="n"/>
      <c r="O53" s="94" t="n"/>
      <c r="P53" s="555" t="n"/>
      <c r="Q53" s="94" t="n"/>
      <c r="R53" s="94" t="n"/>
      <c r="S53" s="573" t="n"/>
      <c r="T53" s="573" t="n"/>
      <c r="U53" s="119">
        <f>IF($A53="","",IF(AND($R53&lt;&gt;"クローズ済み",$S53&lt;TODAY(),$S53&lt;&gt;""),"期限超過",IF($I53&gt;='01_基本設定'!$B$17,"重点","")))</f>
        <v/>
      </c>
      <c r="V53" s="191" t="n"/>
    </row>
    <row r="54" ht="19" customHeight="1">
      <c r="A54" s="554" t="n"/>
      <c r="B54" s="94" t="n"/>
      <c r="C54" s="94" t="n"/>
      <c r="D54" s="94" t="n"/>
      <c r="E54" s="94" t="n"/>
      <c r="F54" s="94" t="n"/>
      <c r="G54" s="571" t="n"/>
      <c r="H54" s="571" t="n"/>
      <c r="I54" s="572">
        <f>IF($A54="","",IFERROR(MAX(0,($H54-$G54)*1440),""))</f>
        <v/>
      </c>
      <c r="J54" s="94" t="n"/>
      <c r="K54" s="167" t="n"/>
      <c r="L54" s="167" t="n"/>
      <c r="M54" s="94" t="n"/>
      <c r="N54" s="94" t="n"/>
      <c r="O54" s="94" t="n"/>
      <c r="P54" s="555" t="n"/>
      <c r="Q54" s="94" t="n"/>
      <c r="R54" s="94" t="n"/>
      <c r="S54" s="573" t="n"/>
      <c r="T54" s="573" t="n"/>
      <c r="U54" s="119">
        <f>IF($A54="","",IF(AND($R54&lt;&gt;"クローズ済み",$S54&lt;TODAY(),$S54&lt;&gt;""),"期限超過",IF($I54&gt;='01_基本設定'!$B$17,"重点","")))</f>
        <v/>
      </c>
      <c r="V54" s="191" t="n"/>
    </row>
    <row r="55" ht="19" customHeight="1">
      <c r="A55" s="554" t="n"/>
      <c r="B55" s="94" t="n"/>
      <c r="C55" s="94" t="n"/>
      <c r="D55" s="94" t="n"/>
      <c r="E55" s="94" t="n"/>
      <c r="F55" s="94" t="n"/>
      <c r="G55" s="571" t="n"/>
      <c r="H55" s="571" t="n"/>
      <c r="I55" s="572">
        <f>IF($A55="","",IFERROR(MAX(0,($H55-$G55)*1440),""))</f>
        <v/>
      </c>
      <c r="J55" s="94" t="n"/>
      <c r="K55" s="167" t="n"/>
      <c r="L55" s="167" t="n"/>
      <c r="M55" s="94" t="n"/>
      <c r="N55" s="94" t="n"/>
      <c r="O55" s="94" t="n"/>
      <c r="P55" s="555" t="n"/>
      <c r="Q55" s="94" t="n"/>
      <c r="R55" s="94" t="n"/>
      <c r="S55" s="573" t="n"/>
      <c r="T55" s="573" t="n"/>
      <c r="U55" s="119">
        <f>IF($A55="","",IF(AND($R55&lt;&gt;"クローズ済み",$S55&lt;TODAY(),$S55&lt;&gt;""),"期限超過",IF($I55&gt;='01_基本設定'!$B$17,"重点","")))</f>
        <v/>
      </c>
      <c r="V55" s="191" t="n"/>
    </row>
    <row r="56" ht="19" customHeight="1">
      <c r="A56" s="554" t="n"/>
      <c r="B56" s="94" t="n"/>
      <c r="C56" s="94" t="n"/>
      <c r="D56" s="94" t="n"/>
      <c r="E56" s="94" t="n"/>
      <c r="F56" s="94" t="n"/>
      <c r="G56" s="571" t="n"/>
      <c r="H56" s="571" t="n"/>
      <c r="I56" s="572">
        <f>IF($A56="","",IFERROR(MAX(0,($H56-$G56)*1440),""))</f>
        <v/>
      </c>
      <c r="J56" s="94" t="n"/>
      <c r="K56" s="167" t="n"/>
      <c r="L56" s="167" t="n"/>
      <c r="M56" s="94" t="n"/>
      <c r="N56" s="94" t="n"/>
      <c r="O56" s="94" t="n"/>
      <c r="P56" s="555" t="n"/>
      <c r="Q56" s="94" t="n"/>
      <c r="R56" s="94" t="n"/>
      <c r="S56" s="573" t="n"/>
      <c r="T56" s="573" t="n"/>
      <c r="U56" s="119">
        <f>IF($A56="","",IF(AND($R56&lt;&gt;"クローズ済み",$S56&lt;TODAY(),$S56&lt;&gt;""),"期限超過",IF($I56&gt;='01_基本設定'!$B$17,"重点","")))</f>
        <v/>
      </c>
      <c r="V56" s="191" t="n"/>
    </row>
    <row r="57" ht="19" customHeight="1">
      <c r="A57" s="554" t="n"/>
      <c r="B57" s="94" t="n"/>
      <c r="C57" s="94" t="n"/>
      <c r="D57" s="94" t="n"/>
      <c r="E57" s="94" t="n"/>
      <c r="F57" s="94" t="n"/>
      <c r="G57" s="571" t="n"/>
      <c r="H57" s="571" t="n"/>
      <c r="I57" s="572">
        <f>IF($A57="","",IFERROR(MAX(0,($H57-$G57)*1440),""))</f>
        <v/>
      </c>
      <c r="J57" s="94" t="n"/>
      <c r="K57" s="167" t="n"/>
      <c r="L57" s="167" t="n"/>
      <c r="M57" s="94" t="n"/>
      <c r="N57" s="94" t="n"/>
      <c r="O57" s="94" t="n"/>
      <c r="P57" s="555" t="n"/>
      <c r="Q57" s="94" t="n"/>
      <c r="R57" s="94" t="n"/>
      <c r="S57" s="573" t="n"/>
      <c r="T57" s="573" t="n"/>
      <c r="U57" s="119">
        <f>IF($A57="","",IF(AND($R57&lt;&gt;"クローズ済み",$S57&lt;TODAY(),$S57&lt;&gt;""),"期限超過",IF($I57&gt;='01_基本設定'!$B$17,"重点","")))</f>
        <v/>
      </c>
      <c r="V57" s="191" t="n"/>
    </row>
    <row r="58" ht="19" customHeight="1">
      <c r="A58" s="554" t="n"/>
      <c r="B58" s="94" t="n"/>
      <c r="C58" s="94" t="n"/>
      <c r="D58" s="94" t="n"/>
      <c r="E58" s="94" t="n"/>
      <c r="F58" s="94" t="n"/>
      <c r="G58" s="571" t="n"/>
      <c r="H58" s="571" t="n"/>
      <c r="I58" s="572">
        <f>IF($A58="","",IFERROR(MAX(0,($H58-$G58)*1440),""))</f>
        <v/>
      </c>
      <c r="J58" s="94" t="n"/>
      <c r="K58" s="167" t="n"/>
      <c r="L58" s="167" t="n"/>
      <c r="M58" s="94" t="n"/>
      <c r="N58" s="94" t="n"/>
      <c r="O58" s="94" t="n"/>
      <c r="P58" s="555" t="n"/>
      <c r="Q58" s="94" t="n"/>
      <c r="R58" s="94" t="n"/>
      <c r="S58" s="573" t="n"/>
      <c r="T58" s="573" t="n"/>
      <c r="U58" s="119">
        <f>IF($A58="","",IF(AND($R58&lt;&gt;"クローズ済み",$S58&lt;TODAY(),$S58&lt;&gt;""),"期限超過",IF($I58&gt;='01_基本設定'!$B$17,"重点","")))</f>
        <v/>
      </c>
      <c r="V58" s="191" t="n"/>
    </row>
    <row r="59" ht="19" customHeight="1">
      <c r="A59" s="554" t="n"/>
      <c r="B59" s="94" t="n"/>
      <c r="C59" s="94" t="n"/>
      <c r="D59" s="94" t="n"/>
      <c r="E59" s="94" t="n"/>
      <c r="F59" s="94" t="n"/>
      <c r="G59" s="571" t="n"/>
      <c r="H59" s="571" t="n"/>
      <c r="I59" s="572">
        <f>IF($A59="","",IFERROR(MAX(0,($H59-$G59)*1440),""))</f>
        <v/>
      </c>
      <c r="J59" s="94" t="n"/>
      <c r="K59" s="167" t="n"/>
      <c r="L59" s="167" t="n"/>
      <c r="M59" s="94" t="n"/>
      <c r="N59" s="94" t="n"/>
      <c r="O59" s="94" t="n"/>
      <c r="P59" s="555" t="n"/>
      <c r="Q59" s="94" t="n"/>
      <c r="R59" s="94" t="n"/>
      <c r="S59" s="573" t="n"/>
      <c r="T59" s="573" t="n"/>
      <c r="U59" s="119">
        <f>IF($A59="","",IF(AND($R59&lt;&gt;"クローズ済み",$S59&lt;TODAY(),$S59&lt;&gt;""),"期限超過",IF($I59&gt;='01_基本設定'!$B$17,"重点","")))</f>
        <v/>
      </c>
      <c r="V59" s="191" t="n"/>
    </row>
    <row r="60" ht="19" customHeight="1">
      <c r="A60" s="554" t="n"/>
      <c r="B60" s="94" t="n"/>
      <c r="C60" s="94" t="n"/>
      <c r="D60" s="94" t="n"/>
      <c r="E60" s="94" t="n"/>
      <c r="F60" s="94" t="n"/>
      <c r="G60" s="571" t="n"/>
      <c r="H60" s="571" t="n"/>
      <c r="I60" s="572">
        <f>IF($A60="","",IFERROR(MAX(0,($H60-$G60)*1440),""))</f>
        <v/>
      </c>
      <c r="J60" s="94" t="n"/>
      <c r="K60" s="167" t="n"/>
      <c r="L60" s="167" t="n"/>
      <c r="M60" s="94" t="n"/>
      <c r="N60" s="94" t="n"/>
      <c r="O60" s="94" t="n"/>
      <c r="P60" s="555" t="n"/>
      <c r="Q60" s="94" t="n"/>
      <c r="R60" s="94" t="n"/>
      <c r="S60" s="573" t="n"/>
      <c r="T60" s="573" t="n"/>
      <c r="U60" s="119">
        <f>IF($A60="","",IF(AND($R60&lt;&gt;"クローズ済み",$S60&lt;TODAY(),$S60&lt;&gt;""),"期限超過",IF($I60&gt;='01_基本設定'!$B$17,"重点","")))</f>
        <v/>
      </c>
      <c r="V60" s="191" t="n"/>
    </row>
    <row r="61" ht="19" customHeight="1">
      <c r="A61" s="554" t="n"/>
      <c r="B61" s="94" t="n"/>
      <c r="C61" s="94" t="n"/>
      <c r="D61" s="94" t="n"/>
      <c r="E61" s="94" t="n"/>
      <c r="F61" s="94" t="n"/>
      <c r="G61" s="571" t="n"/>
      <c r="H61" s="571" t="n"/>
      <c r="I61" s="572">
        <f>IF($A61="","",IFERROR(MAX(0,($H61-$G61)*1440),""))</f>
        <v/>
      </c>
      <c r="J61" s="94" t="n"/>
      <c r="K61" s="167" t="n"/>
      <c r="L61" s="167" t="n"/>
      <c r="M61" s="94" t="n"/>
      <c r="N61" s="94" t="n"/>
      <c r="O61" s="94" t="n"/>
      <c r="P61" s="555" t="n"/>
      <c r="Q61" s="94" t="n"/>
      <c r="R61" s="94" t="n"/>
      <c r="S61" s="573" t="n"/>
      <c r="T61" s="573" t="n"/>
      <c r="U61" s="119">
        <f>IF($A61="","",IF(AND($R61&lt;&gt;"クローズ済み",$S61&lt;TODAY(),$S61&lt;&gt;""),"期限超過",IF($I61&gt;='01_基本設定'!$B$17,"重点","")))</f>
        <v/>
      </c>
      <c r="V61" s="191" t="n"/>
    </row>
    <row r="62" ht="19" customHeight="1">
      <c r="A62" s="554" t="n"/>
      <c r="B62" s="94" t="n"/>
      <c r="C62" s="94" t="n"/>
      <c r="D62" s="94" t="n"/>
      <c r="E62" s="94" t="n"/>
      <c r="F62" s="94" t="n"/>
      <c r="G62" s="571" t="n"/>
      <c r="H62" s="571" t="n"/>
      <c r="I62" s="572">
        <f>IF($A62="","",IFERROR(MAX(0,($H62-$G62)*1440),""))</f>
        <v/>
      </c>
      <c r="J62" s="94" t="n"/>
      <c r="K62" s="167" t="n"/>
      <c r="L62" s="167" t="n"/>
      <c r="M62" s="94" t="n"/>
      <c r="N62" s="94" t="n"/>
      <c r="O62" s="94" t="n"/>
      <c r="P62" s="555" t="n"/>
      <c r="Q62" s="94" t="n"/>
      <c r="R62" s="94" t="n"/>
      <c r="S62" s="573" t="n"/>
      <c r="T62" s="573" t="n"/>
      <c r="U62" s="119">
        <f>IF($A62="","",IF(AND($R62&lt;&gt;"クローズ済み",$S62&lt;TODAY(),$S62&lt;&gt;""),"期限超過",IF($I62&gt;='01_基本設定'!$B$17,"重点","")))</f>
        <v/>
      </c>
      <c r="V62" s="191" t="n"/>
    </row>
    <row r="63" ht="19" customHeight="1">
      <c r="A63" s="554" t="n"/>
      <c r="B63" s="94" t="n"/>
      <c r="C63" s="94" t="n"/>
      <c r="D63" s="94" t="n"/>
      <c r="E63" s="94" t="n"/>
      <c r="F63" s="94" t="n"/>
      <c r="G63" s="571" t="n"/>
      <c r="H63" s="571" t="n"/>
      <c r="I63" s="572">
        <f>IF($A63="","",IFERROR(MAX(0,($H63-$G63)*1440),""))</f>
        <v/>
      </c>
      <c r="J63" s="94" t="n"/>
      <c r="K63" s="167" t="n"/>
      <c r="L63" s="167" t="n"/>
      <c r="M63" s="94" t="n"/>
      <c r="N63" s="94" t="n"/>
      <c r="O63" s="94" t="n"/>
      <c r="P63" s="555" t="n"/>
      <c r="Q63" s="94" t="n"/>
      <c r="R63" s="94" t="n"/>
      <c r="S63" s="573" t="n"/>
      <c r="T63" s="573" t="n"/>
      <c r="U63" s="119">
        <f>IF($A63="","",IF(AND($R63&lt;&gt;"クローズ済み",$S63&lt;TODAY(),$S63&lt;&gt;""),"期限超過",IF($I63&gt;='01_基本設定'!$B$17,"重点","")))</f>
        <v/>
      </c>
      <c r="V63" s="191" t="n"/>
    </row>
    <row r="64" ht="19" customHeight="1">
      <c r="A64" s="554" t="n"/>
      <c r="B64" s="94" t="n"/>
      <c r="C64" s="94" t="n"/>
      <c r="D64" s="94" t="n"/>
      <c r="E64" s="94" t="n"/>
      <c r="F64" s="94" t="n"/>
      <c r="G64" s="571" t="n"/>
      <c r="H64" s="571" t="n"/>
      <c r="I64" s="572">
        <f>IF($A64="","",IFERROR(MAX(0,($H64-$G64)*1440),""))</f>
        <v/>
      </c>
      <c r="J64" s="94" t="n"/>
      <c r="K64" s="167" t="n"/>
      <c r="L64" s="167" t="n"/>
      <c r="M64" s="94" t="n"/>
      <c r="N64" s="94" t="n"/>
      <c r="O64" s="94" t="n"/>
      <c r="P64" s="555" t="n"/>
      <c r="Q64" s="94" t="n"/>
      <c r="R64" s="94" t="n"/>
      <c r="S64" s="573" t="n"/>
      <c r="T64" s="573" t="n"/>
      <c r="U64" s="119">
        <f>IF($A64="","",IF(AND($R64&lt;&gt;"クローズ済み",$S64&lt;TODAY(),$S64&lt;&gt;""),"期限超過",IF($I64&gt;='01_基本設定'!$B$17,"重点","")))</f>
        <v/>
      </c>
      <c r="V64" s="191" t="n"/>
    </row>
    <row r="65" ht="19" customHeight="1">
      <c r="A65" s="554" t="n"/>
      <c r="B65" s="94" t="n"/>
      <c r="C65" s="94" t="n"/>
      <c r="D65" s="94" t="n"/>
      <c r="E65" s="94" t="n"/>
      <c r="F65" s="94" t="n"/>
      <c r="G65" s="571" t="n"/>
      <c r="H65" s="571" t="n"/>
      <c r="I65" s="572">
        <f>IF($A65="","",IFERROR(MAX(0,($H65-$G65)*1440),""))</f>
        <v/>
      </c>
      <c r="J65" s="94" t="n"/>
      <c r="K65" s="167" t="n"/>
      <c r="L65" s="167" t="n"/>
      <c r="M65" s="94" t="n"/>
      <c r="N65" s="94" t="n"/>
      <c r="O65" s="94" t="n"/>
      <c r="P65" s="555" t="n"/>
      <c r="Q65" s="94" t="n"/>
      <c r="R65" s="94" t="n"/>
      <c r="S65" s="573" t="n"/>
      <c r="T65" s="573" t="n"/>
      <c r="U65" s="119">
        <f>IF($A65="","",IF(AND($R65&lt;&gt;"クローズ済み",$S65&lt;TODAY(),$S65&lt;&gt;""),"期限超過",IF($I65&gt;='01_基本設定'!$B$17,"重点","")))</f>
        <v/>
      </c>
      <c r="V65" s="191" t="n"/>
    </row>
    <row r="66" ht="19" customHeight="1">
      <c r="A66" s="554" t="n"/>
      <c r="B66" s="94" t="n"/>
      <c r="C66" s="94" t="n"/>
      <c r="D66" s="94" t="n"/>
      <c r="E66" s="94" t="n"/>
      <c r="F66" s="94" t="n"/>
      <c r="G66" s="571" t="n"/>
      <c r="H66" s="571" t="n"/>
      <c r="I66" s="572">
        <f>IF($A66="","",IFERROR(MAX(0,($H66-$G66)*1440),""))</f>
        <v/>
      </c>
      <c r="J66" s="94" t="n"/>
      <c r="K66" s="167" t="n"/>
      <c r="L66" s="167" t="n"/>
      <c r="M66" s="94" t="n"/>
      <c r="N66" s="94" t="n"/>
      <c r="O66" s="94" t="n"/>
      <c r="P66" s="555" t="n"/>
      <c r="Q66" s="94" t="n"/>
      <c r="R66" s="94" t="n"/>
      <c r="S66" s="573" t="n"/>
      <c r="T66" s="573" t="n"/>
      <c r="U66" s="119">
        <f>IF($A66="","",IF(AND($R66&lt;&gt;"クローズ済み",$S66&lt;TODAY(),$S66&lt;&gt;""),"期限超過",IF($I66&gt;='01_基本設定'!$B$17,"重点","")))</f>
        <v/>
      </c>
      <c r="V66" s="191" t="n"/>
    </row>
    <row r="67" ht="19" customHeight="1">
      <c r="A67" s="554" t="n"/>
      <c r="B67" s="94" t="n"/>
      <c r="C67" s="94" t="n"/>
      <c r="D67" s="94" t="n"/>
      <c r="E67" s="94" t="n"/>
      <c r="F67" s="94" t="n"/>
      <c r="G67" s="571" t="n"/>
      <c r="H67" s="571" t="n"/>
      <c r="I67" s="572">
        <f>IF($A67="","",IFERROR(MAX(0,($H67-$G67)*1440),""))</f>
        <v/>
      </c>
      <c r="J67" s="94" t="n"/>
      <c r="K67" s="167" t="n"/>
      <c r="L67" s="167" t="n"/>
      <c r="M67" s="94" t="n"/>
      <c r="N67" s="94" t="n"/>
      <c r="O67" s="94" t="n"/>
      <c r="P67" s="555" t="n"/>
      <c r="Q67" s="94" t="n"/>
      <c r="R67" s="94" t="n"/>
      <c r="S67" s="573" t="n"/>
      <c r="T67" s="573" t="n"/>
      <c r="U67" s="119">
        <f>IF($A67="","",IF(AND($R67&lt;&gt;"クローズ済み",$S67&lt;TODAY(),$S67&lt;&gt;""),"期限超過",IF($I67&gt;='01_基本設定'!$B$17,"重点","")))</f>
        <v/>
      </c>
      <c r="V67" s="191" t="n"/>
    </row>
    <row r="68" ht="19" customHeight="1">
      <c r="A68" s="554" t="n"/>
      <c r="B68" s="94" t="n"/>
      <c r="C68" s="94" t="n"/>
      <c r="D68" s="94" t="n"/>
      <c r="E68" s="94" t="n"/>
      <c r="F68" s="94" t="n"/>
      <c r="G68" s="571" t="n"/>
      <c r="H68" s="571" t="n"/>
      <c r="I68" s="572">
        <f>IF($A68="","",IFERROR(MAX(0,($H68-$G68)*1440),""))</f>
        <v/>
      </c>
      <c r="J68" s="94" t="n"/>
      <c r="K68" s="167" t="n"/>
      <c r="L68" s="167" t="n"/>
      <c r="M68" s="94" t="n"/>
      <c r="N68" s="94" t="n"/>
      <c r="O68" s="94" t="n"/>
      <c r="P68" s="555" t="n"/>
      <c r="Q68" s="94" t="n"/>
      <c r="R68" s="94" t="n"/>
      <c r="S68" s="573" t="n"/>
      <c r="T68" s="573" t="n"/>
      <c r="U68" s="119">
        <f>IF($A68="","",IF(AND($R68&lt;&gt;"クローズ済み",$S68&lt;TODAY(),$S68&lt;&gt;""),"期限超過",IF($I68&gt;='01_基本設定'!$B$17,"重点","")))</f>
        <v/>
      </c>
      <c r="V68" s="191" t="n"/>
    </row>
    <row r="69" ht="19" customHeight="1">
      <c r="A69" s="554" t="n"/>
      <c r="B69" s="94" t="n"/>
      <c r="C69" s="94" t="n"/>
      <c r="D69" s="94" t="n"/>
      <c r="E69" s="94" t="n"/>
      <c r="F69" s="94" t="n"/>
      <c r="G69" s="571" t="n"/>
      <c r="H69" s="571" t="n"/>
      <c r="I69" s="572">
        <f>IF($A69="","",IFERROR(MAX(0,($H69-$G69)*1440),""))</f>
        <v/>
      </c>
      <c r="J69" s="94" t="n"/>
      <c r="K69" s="167" t="n"/>
      <c r="L69" s="167" t="n"/>
      <c r="M69" s="94" t="n"/>
      <c r="N69" s="94" t="n"/>
      <c r="O69" s="94" t="n"/>
      <c r="P69" s="555" t="n"/>
      <c r="Q69" s="94" t="n"/>
      <c r="R69" s="94" t="n"/>
      <c r="S69" s="573" t="n"/>
      <c r="T69" s="573" t="n"/>
      <c r="U69" s="119">
        <f>IF($A69="","",IF(AND($R69&lt;&gt;"クローズ済み",$S69&lt;TODAY(),$S69&lt;&gt;""),"期限超過",IF($I69&gt;='01_基本設定'!$B$17,"重点","")))</f>
        <v/>
      </c>
      <c r="V69" s="191" t="n"/>
    </row>
    <row r="70" ht="19" customHeight="1">
      <c r="A70" s="554" t="n"/>
      <c r="B70" s="94" t="n"/>
      <c r="C70" s="94" t="n"/>
      <c r="D70" s="94" t="n"/>
      <c r="E70" s="94" t="n"/>
      <c r="F70" s="94" t="n"/>
      <c r="G70" s="571" t="n"/>
      <c r="H70" s="571" t="n"/>
      <c r="I70" s="572">
        <f>IF($A70="","",IFERROR(MAX(0,($H70-$G70)*1440),""))</f>
        <v/>
      </c>
      <c r="J70" s="94" t="n"/>
      <c r="K70" s="167" t="n"/>
      <c r="L70" s="167" t="n"/>
      <c r="M70" s="94" t="n"/>
      <c r="N70" s="94" t="n"/>
      <c r="O70" s="94" t="n"/>
      <c r="P70" s="555" t="n"/>
      <c r="Q70" s="94" t="n"/>
      <c r="R70" s="94" t="n"/>
      <c r="S70" s="573" t="n"/>
      <c r="T70" s="573" t="n"/>
      <c r="U70" s="119">
        <f>IF($A70="","",IF(AND($R70&lt;&gt;"クローズ済み",$S70&lt;TODAY(),$S70&lt;&gt;""),"期限超過",IF($I70&gt;='01_基本設定'!$B$17,"重点","")))</f>
        <v/>
      </c>
      <c r="V70" s="191" t="n"/>
    </row>
    <row r="71" ht="19" customHeight="1">
      <c r="A71" s="554" t="n"/>
      <c r="B71" s="94" t="n"/>
      <c r="C71" s="94" t="n"/>
      <c r="D71" s="94" t="n"/>
      <c r="E71" s="94" t="n"/>
      <c r="F71" s="94" t="n"/>
      <c r="G71" s="571" t="n"/>
      <c r="H71" s="571" t="n"/>
      <c r="I71" s="572">
        <f>IF($A71="","",IFERROR(MAX(0,($H71-$G71)*1440),""))</f>
        <v/>
      </c>
      <c r="J71" s="94" t="n"/>
      <c r="K71" s="167" t="n"/>
      <c r="L71" s="167" t="n"/>
      <c r="M71" s="94" t="n"/>
      <c r="N71" s="94" t="n"/>
      <c r="O71" s="94" t="n"/>
      <c r="P71" s="555" t="n"/>
      <c r="Q71" s="94" t="n"/>
      <c r="R71" s="94" t="n"/>
      <c r="S71" s="573" t="n"/>
      <c r="T71" s="573" t="n"/>
      <c r="U71" s="119">
        <f>IF($A71="","",IF(AND($R71&lt;&gt;"クローズ済み",$S71&lt;TODAY(),$S71&lt;&gt;""),"期限超過",IF($I71&gt;='01_基本設定'!$B$17,"重点","")))</f>
        <v/>
      </c>
      <c r="V71" s="191" t="n"/>
    </row>
    <row r="72" ht="19" customHeight="1">
      <c r="A72" s="554" t="n"/>
      <c r="B72" s="94" t="n"/>
      <c r="C72" s="94" t="n"/>
      <c r="D72" s="94" t="n"/>
      <c r="E72" s="94" t="n"/>
      <c r="F72" s="94" t="n"/>
      <c r="G72" s="571" t="n"/>
      <c r="H72" s="571" t="n"/>
      <c r="I72" s="572">
        <f>IF($A72="","",IFERROR(MAX(0,($H72-$G72)*1440),""))</f>
        <v/>
      </c>
      <c r="J72" s="94" t="n"/>
      <c r="K72" s="167" t="n"/>
      <c r="L72" s="167" t="n"/>
      <c r="M72" s="94" t="n"/>
      <c r="N72" s="94" t="n"/>
      <c r="O72" s="94" t="n"/>
      <c r="P72" s="555" t="n"/>
      <c r="Q72" s="94" t="n"/>
      <c r="R72" s="94" t="n"/>
      <c r="S72" s="573" t="n"/>
      <c r="T72" s="573" t="n"/>
      <c r="U72" s="119">
        <f>IF($A72="","",IF(AND($R72&lt;&gt;"クローズ済み",$S72&lt;TODAY(),$S72&lt;&gt;""),"期限超過",IF($I72&gt;='01_基本設定'!$B$17,"重点","")))</f>
        <v/>
      </c>
      <c r="V72" s="191" t="n"/>
    </row>
    <row r="73" ht="19" customHeight="1">
      <c r="A73" s="554" t="n"/>
      <c r="B73" s="94" t="n"/>
      <c r="C73" s="94" t="n"/>
      <c r="D73" s="94" t="n"/>
      <c r="E73" s="94" t="n"/>
      <c r="F73" s="94" t="n"/>
      <c r="G73" s="571" t="n"/>
      <c r="H73" s="571" t="n"/>
      <c r="I73" s="572">
        <f>IF($A73="","",IFERROR(MAX(0,($H73-$G73)*1440),""))</f>
        <v/>
      </c>
      <c r="J73" s="94" t="n"/>
      <c r="K73" s="167" t="n"/>
      <c r="L73" s="167" t="n"/>
      <c r="M73" s="94" t="n"/>
      <c r="N73" s="94" t="n"/>
      <c r="O73" s="94" t="n"/>
      <c r="P73" s="555" t="n"/>
      <c r="Q73" s="94" t="n"/>
      <c r="R73" s="94" t="n"/>
      <c r="S73" s="573" t="n"/>
      <c r="T73" s="573" t="n"/>
      <c r="U73" s="119">
        <f>IF($A73="","",IF(AND($R73&lt;&gt;"クローズ済み",$S73&lt;TODAY(),$S73&lt;&gt;""),"期限超過",IF($I73&gt;='01_基本設定'!$B$17,"重点","")))</f>
        <v/>
      </c>
      <c r="V73" s="191" t="n"/>
    </row>
    <row r="74" ht="19" customHeight="1">
      <c r="A74" s="554" t="n"/>
      <c r="B74" s="94" t="n"/>
      <c r="C74" s="94" t="n"/>
      <c r="D74" s="94" t="n"/>
      <c r="E74" s="94" t="n"/>
      <c r="F74" s="94" t="n"/>
      <c r="G74" s="571" t="n"/>
      <c r="H74" s="571" t="n"/>
      <c r="I74" s="572">
        <f>IF($A74="","",IFERROR(MAX(0,($H74-$G74)*1440),""))</f>
        <v/>
      </c>
      <c r="J74" s="94" t="n"/>
      <c r="K74" s="167" t="n"/>
      <c r="L74" s="167" t="n"/>
      <c r="M74" s="94" t="n"/>
      <c r="N74" s="94" t="n"/>
      <c r="O74" s="94" t="n"/>
      <c r="P74" s="555" t="n"/>
      <c r="Q74" s="94" t="n"/>
      <c r="R74" s="94" t="n"/>
      <c r="S74" s="573" t="n"/>
      <c r="T74" s="573" t="n"/>
      <c r="U74" s="119">
        <f>IF($A74="","",IF(AND($R74&lt;&gt;"クローズ済み",$S74&lt;TODAY(),$S74&lt;&gt;""),"期限超過",IF($I74&gt;='01_基本設定'!$B$17,"重点","")))</f>
        <v/>
      </c>
      <c r="V74" s="191" t="n"/>
    </row>
    <row r="75" ht="19" customHeight="1">
      <c r="A75" s="554" t="n"/>
      <c r="B75" s="94" t="n"/>
      <c r="C75" s="94" t="n"/>
      <c r="D75" s="94" t="n"/>
      <c r="E75" s="94" t="n"/>
      <c r="F75" s="94" t="n"/>
      <c r="G75" s="571" t="n"/>
      <c r="H75" s="571" t="n"/>
      <c r="I75" s="572">
        <f>IF($A75="","",IFERROR(MAX(0,($H75-$G75)*1440),""))</f>
        <v/>
      </c>
      <c r="J75" s="94" t="n"/>
      <c r="K75" s="167" t="n"/>
      <c r="L75" s="167" t="n"/>
      <c r="M75" s="94" t="n"/>
      <c r="N75" s="94" t="n"/>
      <c r="O75" s="94" t="n"/>
      <c r="P75" s="555" t="n"/>
      <c r="Q75" s="94" t="n"/>
      <c r="R75" s="94" t="n"/>
      <c r="S75" s="573" t="n"/>
      <c r="T75" s="573" t="n"/>
      <c r="U75" s="119">
        <f>IF($A75="","",IF(AND($R75&lt;&gt;"クローズ済み",$S75&lt;TODAY(),$S75&lt;&gt;""),"期限超過",IF($I75&gt;='01_基本設定'!$B$17,"重点","")))</f>
        <v/>
      </c>
      <c r="V75" s="191" t="n"/>
    </row>
    <row r="76" ht="19" customHeight="1">
      <c r="A76" s="554" t="n"/>
      <c r="B76" s="94" t="n"/>
      <c r="C76" s="94" t="n"/>
      <c r="D76" s="94" t="n"/>
      <c r="E76" s="94" t="n"/>
      <c r="F76" s="94" t="n"/>
      <c r="G76" s="571" t="n"/>
      <c r="H76" s="571" t="n"/>
      <c r="I76" s="572">
        <f>IF($A76="","",IFERROR(MAX(0,($H76-$G76)*1440),""))</f>
        <v/>
      </c>
      <c r="J76" s="94" t="n"/>
      <c r="K76" s="167" t="n"/>
      <c r="L76" s="167" t="n"/>
      <c r="M76" s="94" t="n"/>
      <c r="N76" s="94" t="n"/>
      <c r="O76" s="94" t="n"/>
      <c r="P76" s="555" t="n"/>
      <c r="Q76" s="94" t="n"/>
      <c r="R76" s="94" t="n"/>
      <c r="S76" s="573" t="n"/>
      <c r="T76" s="573" t="n"/>
      <c r="U76" s="119">
        <f>IF($A76="","",IF(AND($R76&lt;&gt;"クローズ済み",$S76&lt;TODAY(),$S76&lt;&gt;""),"期限超過",IF($I76&gt;='01_基本設定'!$B$17,"重点","")))</f>
        <v/>
      </c>
      <c r="V76" s="191" t="n"/>
    </row>
    <row r="77" ht="19" customHeight="1">
      <c r="A77" s="554" t="n"/>
      <c r="B77" s="94" t="n"/>
      <c r="C77" s="94" t="n"/>
      <c r="D77" s="94" t="n"/>
      <c r="E77" s="94" t="n"/>
      <c r="F77" s="94" t="n"/>
      <c r="G77" s="571" t="n"/>
      <c r="H77" s="571" t="n"/>
      <c r="I77" s="572">
        <f>IF($A77="","",IFERROR(MAX(0,($H77-$G77)*1440),""))</f>
        <v/>
      </c>
      <c r="J77" s="94" t="n"/>
      <c r="K77" s="167" t="n"/>
      <c r="L77" s="167" t="n"/>
      <c r="M77" s="94" t="n"/>
      <c r="N77" s="94" t="n"/>
      <c r="O77" s="94" t="n"/>
      <c r="P77" s="555" t="n"/>
      <c r="Q77" s="94" t="n"/>
      <c r="R77" s="94" t="n"/>
      <c r="S77" s="573" t="n"/>
      <c r="T77" s="573" t="n"/>
      <c r="U77" s="119">
        <f>IF($A77="","",IF(AND($R77&lt;&gt;"クローズ済み",$S77&lt;TODAY(),$S77&lt;&gt;""),"期限超過",IF($I77&gt;='01_基本設定'!$B$17,"重点","")))</f>
        <v/>
      </c>
      <c r="V77" s="191" t="n"/>
    </row>
    <row r="78" ht="19" customHeight="1">
      <c r="A78" s="554" t="n"/>
      <c r="B78" s="94" t="n"/>
      <c r="C78" s="94" t="n"/>
      <c r="D78" s="94" t="n"/>
      <c r="E78" s="94" t="n"/>
      <c r="F78" s="94" t="n"/>
      <c r="G78" s="571" t="n"/>
      <c r="H78" s="571" t="n"/>
      <c r="I78" s="572">
        <f>IF($A78="","",IFERROR(MAX(0,($H78-$G78)*1440),""))</f>
        <v/>
      </c>
      <c r="J78" s="94" t="n"/>
      <c r="K78" s="167" t="n"/>
      <c r="L78" s="167" t="n"/>
      <c r="M78" s="94" t="n"/>
      <c r="N78" s="94" t="n"/>
      <c r="O78" s="94" t="n"/>
      <c r="P78" s="555" t="n"/>
      <c r="Q78" s="94" t="n"/>
      <c r="R78" s="94" t="n"/>
      <c r="S78" s="573" t="n"/>
      <c r="T78" s="573" t="n"/>
      <c r="U78" s="119">
        <f>IF($A78="","",IF(AND($R78&lt;&gt;"クローズ済み",$S78&lt;TODAY(),$S78&lt;&gt;""),"期限超過",IF($I78&gt;='01_基本設定'!$B$17,"重点","")))</f>
        <v/>
      </c>
      <c r="V78" s="191" t="n"/>
    </row>
    <row r="79" ht="19" customHeight="1">
      <c r="A79" s="554" t="n"/>
      <c r="B79" s="94" t="n"/>
      <c r="C79" s="94" t="n"/>
      <c r="D79" s="94" t="n"/>
      <c r="E79" s="94" t="n"/>
      <c r="F79" s="94" t="n"/>
      <c r="G79" s="571" t="n"/>
      <c r="H79" s="571" t="n"/>
      <c r="I79" s="572">
        <f>IF($A79="","",IFERROR(MAX(0,($H79-$G79)*1440),""))</f>
        <v/>
      </c>
      <c r="J79" s="94" t="n"/>
      <c r="K79" s="167" t="n"/>
      <c r="L79" s="167" t="n"/>
      <c r="M79" s="94" t="n"/>
      <c r="N79" s="94" t="n"/>
      <c r="O79" s="94" t="n"/>
      <c r="P79" s="555" t="n"/>
      <c r="Q79" s="94" t="n"/>
      <c r="R79" s="94" t="n"/>
      <c r="S79" s="573" t="n"/>
      <c r="T79" s="573" t="n"/>
      <c r="U79" s="119">
        <f>IF($A79="","",IF(AND($R79&lt;&gt;"クローズ済み",$S79&lt;TODAY(),$S79&lt;&gt;""),"期限超過",IF($I79&gt;='01_基本設定'!$B$17,"重点","")))</f>
        <v/>
      </c>
      <c r="V79" s="191" t="n"/>
    </row>
    <row r="80" ht="19" customHeight="1">
      <c r="A80" s="554" t="n"/>
      <c r="B80" s="94" t="n"/>
      <c r="C80" s="94" t="n"/>
      <c r="D80" s="94" t="n"/>
      <c r="E80" s="94" t="n"/>
      <c r="F80" s="94" t="n"/>
      <c r="G80" s="571" t="n"/>
      <c r="H80" s="571" t="n"/>
      <c r="I80" s="572">
        <f>IF($A80="","",IFERROR(MAX(0,($H80-$G80)*1440),""))</f>
        <v/>
      </c>
      <c r="J80" s="94" t="n"/>
      <c r="K80" s="167" t="n"/>
      <c r="L80" s="167" t="n"/>
      <c r="M80" s="94" t="n"/>
      <c r="N80" s="94" t="n"/>
      <c r="O80" s="94" t="n"/>
      <c r="P80" s="555" t="n"/>
      <c r="Q80" s="94" t="n"/>
      <c r="R80" s="94" t="n"/>
      <c r="S80" s="573" t="n"/>
      <c r="T80" s="573" t="n"/>
      <c r="U80" s="119">
        <f>IF($A80="","",IF(AND($R80&lt;&gt;"クローズ済み",$S80&lt;TODAY(),$S80&lt;&gt;""),"期限超過",IF($I80&gt;='01_基本設定'!$B$17,"重点","")))</f>
        <v/>
      </c>
      <c r="V80" s="191" t="n"/>
    </row>
    <row r="81" ht="19" customHeight="1">
      <c r="A81" s="554" t="n"/>
      <c r="B81" s="94" t="n"/>
      <c r="C81" s="94" t="n"/>
      <c r="D81" s="94" t="n"/>
      <c r="E81" s="94" t="n"/>
      <c r="F81" s="94" t="n"/>
      <c r="G81" s="571" t="n"/>
      <c r="H81" s="571" t="n"/>
      <c r="I81" s="572">
        <f>IF($A81="","",IFERROR(MAX(0,($H81-$G81)*1440),""))</f>
        <v/>
      </c>
      <c r="J81" s="94" t="n"/>
      <c r="K81" s="167" t="n"/>
      <c r="L81" s="167" t="n"/>
      <c r="M81" s="94" t="n"/>
      <c r="N81" s="94" t="n"/>
      <c r="O81" s="94" t="n"/>
      <c r="P81" s="555" t="n"/>
      <c r="Q81" s="94" t="n"/>
      <c r="R81" s="94" t="n"/>
      <c r="S81" s="573" t="n"/>
      <c r="T81" s="573" t="n"/>
      <c r="U81" s="119">
        <f>IF($A81="","",IF(AND($R81&lt;&gt;"クローズ済み",$S81&lt;TODAY(),$S81&lt;&gt;""),"期限超過",IF($I81&gt;='01_基本設定'!$B$17,"重点","")))</f>
        <v/>
      </c>
      <c r="V81" s="191" t="n"/>
    </row>
    <row r="82" ht="19" customHeight="1">
      <c r="A82" s="554" t="n"/>
      <c r="B82" s="94" t="n"/>
      <c r="C82" s="94" t="n"/>
      <c r="D82" s="94" t="n"/>
      <c r="E82" s="94" t="n"/>
      <c r="F82" s="94" t="n"/>
      <c r="G82" s="571" t="n"/>
      <c r="H82" s="571" t="n"/>
      <c r="I82" s="572">
        <f>IF($A82="","",IFERROR(MAX(0,($H82-$G82)*1440),""))</f>
        <v/>
      </c>
      <c r="J82" s="94" t="n"/>
      <c r="K82" s="167" t="n"/>
      <c r="L82" s="167" t="n"/>
      <c r="M82" s="94" t="n"/>
      <c r="N82" s="94" t="n"/>
      <c r="O82" s="94" t="n"/>
      <c r="P82" s="555" t="n"/>
      <c r="Q82" s="94" t="n"/>
      <c r="R82" s="94" t="n"/>
      <c r="S82" s="573" t="n"/>
      <c r="T82" s="573" t="n"/>
      <c r="U82" s="119">
        <f>IF($A82="","",IF(AND($R82&lt;&gt;"クローズ済み",$S82&lt;TODAY(),$S82&lt;&gt;""),"期限超過",IF($I82&gt;='01_基本設定'!$B$17,"重点","")))</f>
        <v/>
      </c>
      <c r="V82" s="191" t="n"/>
    </row>
    <row r="83" ht="19" customHeight="1">
      <c r="A83" s="554" t="n"/>
      <c r="B83" s="94" t="n"/>
      <c r="C83" s="94" t="n"/>
      <c r="D83" s="94" t="n"/>
      <c r="E83" s="94" t="n"/>
      <c r="F83" s="94" t="n"/>
      <c r="G83" s="571" t="n"/>
      <c r="H83" s="571" t="n"/>
      <c r="I83" s="572">
        <f>IF($A83="","",IFERROR(MAX(0,($H83-$G83)*1440),""))</f>
        <v/>
      </c>
      <c r="J83" s="94" t="n"/>
      <c r="K83" s="167" t="n"/>
      <c r="L83" s="167" t="n"/>
      <c r="M83" s="94" t="n"/>
      <c r="N83" s="94" t="n"/>
      <c r="O83" s="94" t="n"/>
      <c r="P83" s="555" t="n"/>
      <c r="Q83" s="94" t="n"/>
      <c r="R83" s="94" t="n"/>
      <c r="S83" s="573" t="n"/>
      <c r="T83" s="573" t="n"/>
      <c r="U83" s="119">
        <f>IF($A83="","",IF(AND($R83&lt;&gt;"クローズ済み",$S83&lt;TODAY(),$S83&lt;&gt;""),"期限超過",IF($I83&gt;='01_基本設定'!$B$17,"重点","")))</f>
        <v/>
      </c>
      <c r="V83" s="191" t="n"/>
    </row>
    <row r="84" ht="19" customHeight="1">
      <c r="A84" s="554" t="n"/>
      <c r="B84" s="94" t="n"/>
      <c r="C84" s="94" t="n"/>
      <c r="D84" s="94" t="n"/>
      <c r="E84" s="94" t="n"/>
      <c r="F84" s="94" t="n"/>
      <c r="G84" s="571" t="n"/>
      <c r="H84" s="571" t="n"/>
      <c r="I84" s="572">
        <f>IF($A84="","",IFERROR(MAX(0,($H84-$G84)*1440),""))</f>
        <v/>
      </c>
      <c r="J84" s="94" t="n"/>
      <c r="K84" s="167" t="n"/>
      <c r="L84" s="167" t="n"/>
      <c r="M84" s="94" t="n"/>
      <c r="N84" s="94" t="n"/>
      <c r="O84" s="94" t="n"/>
      <c r="P84" s="555" t="n"/>
      <c r="Q84" s="94" t="n"/>
      <c r="R84" s="94" t="n"/>
      <c r="S84" s="573" t="n"/>
      <c r="T84" s="573" t="n"/>
      <c r="U84" s="119">
        <f>IF($A84="","",IF(AND($R84&lt;&gt;"クローズ済み",$S84&lt;TODAY(),$S84&lt;&gt;""),"期限超過",IF($I84&gt;='01_基本設定'!$B$17,"重点","")))</f>
        <v/>
      </c>
      <c r="V84" s="191" t="n"/>
    </row>
    <row r="85" ht="19" customHeight="1">
      <c r="A85" s="554" t="n"/>
      <c r="B85" s="94" t="n"/>
      <c r="C85" s="94" t="n"/>
      <c r="D85" s="94" t="n"/>
      <c r="E85" s="94" t="n"/>
      <c r="F85" s="94" t="n"/>
      <c r="G85" s="571" t="n"/>
      <c r="H85" s="571" t="n"/>
      <c r="I85" s="572">
        <f>IF($A85="","",IFERROR(MAX(0,($H85-$G85)*1440),""))</f>
        <v/>
      </c>
      <c r="J85" s="94" t="n"/>
      <c r="K85" s="167" t="n"/>
      <c r="L85" s="167" t="n"/>
      <c r="M85" s="94" t="n"/>
      <c r="N85" s="94" t="n"/>
      <c r="O85" s="94" t="n"/>
      <c r="P85" s="555" t="n"/>
      <c r="Q85" s="94" t="n"/>
      <c r="R85" s="94" t="n"/>
      <c r="S85" s="573" t="n"/>
      <c r="T85" s="573" t="n"/>
      <c r="U85" s="119">
        <f>IF($A85="","",IF(AND($R85&lt;&gt;"クローズ済み",$S85&lt;TODAY(),$S85&lt;&gt;""),"期限超過",IF($I85&gt;='01_基本設定'!$B$17,"重点","")))</f>
        <v/>
      </c>
      <c r="V85" s="191" t="n"/>
    </row>
    <row r="86" ht="19" customHeight="1">
      <c r="A86" s="554" t="n"/>
      <c r="B86" s="94" t="n"/>
      <c r="C86" s="94" t="n"/>
      <c r="D86" s="94" t="n"/>
      <c r="E86" s="94" t="n"/>
      <c r="F86" s="94" t="n"/>
      <c r="G86" s="571" t="n"/>
      <c r="H86" s="571" t="n"/>
      <c r="I86" s="572">
        <f>IF($A86="","",IFERROR(MAX(0,($H86-$G86)*1440),""))</f>
        <v/>
      </c>
      <c r="J86" s="94" t="n"/>
      <c r="K86" s="167" t="n"/>
      <c r="L86" s="167" t="n"/>
      <c r="M86" s="94" t="n"/>
      <c r="N86" s="94" t="n"/>
      <c r="O86" s="94" t="n"/>
      <c r="P86" s="555" t="n"/>
      <c r="Q86" s="94" t="n"/>
      <c r="R86" s="94" t="n"/>
      <c r="S86" s="573" t="n"/>
      <c r="T86" s="573" t="n"/>
      <c r="U86" s="119">
        <f>IF($A86="","",IF(AND($R86&lt;&gt;"クローズ済み",$S86&lt;TODAY(),$S86&lt;&gt;""),"期限超過",IF($I86&gt;='01_基本設定'!$B$17,"重点","")))</f>
        <v/>
      </c>
      <c r="V86" s="191" t="n"/>
    </row>
    <row r="87" ht="19" customHeight="1">
      <c r="A87" s="554" t="n"/>
      <c r="B87" s="94" t="n"/>
      <c r="C87" s="94" t="n"/>
      <c r="D87" s="94" t="n"/>
      <c r="E87" s="94" t="n"/>
      <c r="F87" s="94" t="n"/>
      <c r="G87" s="571" t="n"/>
      <c r="H87" s="571" t="n"/>
      <c r="I87" s="572">
        <f>IF($A87="","",IFERROR(MAX(0,($H87-$G87)*1440),""))</f>
        <v/>
      </c>
      <c r="J87" s="94" t="n"/>
      <c r="K87" s="167" t="n"/>
      <c r="L87" s="167" t="n"/>
      <c r="M87" s="94" t="n"/>
      <c r="N87" s="94" t="n"/>
      <c r="O87" s="94" t="n"/>
      <c r="P87" s="555" t="n"/>
      <c r="Q87" s="94" t="n"/>
      <c r="R87" s="94" t="n"/>
      <c r="S87" s="573" t="n"/>
      <c r="T87" s="573" t="n"/>
      <c r="U87" s="119">
        <f>IF($A87="","",IF(AND($R87&lt;&gt;"クローズ済み",$S87&lt;TODAY(),$S87&lt;&gt;""),"期限超過",IF($I87&gt;='01_基本設定'!$B$17,"重点","")))</f>
        <v/>
      </c>
      <c r="V87" s="191" t="n"/>
    </row>
    <row r="88" ht="19" customHeight="1">
      <c r="A88" s="554" t="n"/>
      <c r="B88" s="94" t="n"/>
      <c r="C88" s="94" t="n"/>
      <c r="D88" s="94" t="n"/>
      <c r="E88" s="94" t="n"/>
      <c r="F88" s="94" t="n"/>
      <c r="G88" s="571" t="n"/>
      <c r="H88" s="571" t="n"/>
      <c r="I88" s="572">
        <f>IF($A88="","",IFERROR(MAX(0,($H88-$G88)*1440),""))</f>
        <v/>
      </c>
      <c r="J88" s="94" t="n"/>
      <c r="K88" s="167" t="n"/>
      <c r="L88" s="167" t="n"/>
      <c r="M88" s="94" t="n"/>
      <c r="N88" s="94" t="n"/>
      <c r="O88" s="94" t="n"/>
      <c r="P88" s="555" t="n"/>
      <c r="Q88" s="94" t="n"/>
      <c r="R88" s="94" t="n"/>
      <c r="S88" s="573" t="n"/>
      <c r="T88" s="573" t="n"/>
      <c r="U88" s="119">
        <f>IF($A88="","",IF(AND($R88&lt;&gt;"クローズ済み",$S88&lt;TODAY(),$S88&lt;&gt;""),"期限超過",IF($I88&gt;='01_基本設定'!$B$17,"重点","")))</f>
        <v/>
      </c>
      <c r="V88" s="191" t="n"/>
    </row>
    <row r="89" ht="19" customHeight="1">
      <c r="A89" s="554" t="n"/>
      <c r="B89" s="94" t="n"/>
      <c r="C89" s="94" t="n"/>
      <c r="D89" s="94" t="n"/>
      <c r="E89" s="94" t="n"/>
      <c r="F89" s="94" t="n"/>
      <c r="G89" s="571" t="n"/>
      <c r="H89" s="571" t="n"/>
      <c r="I89" s="572">
        <f>IF($A89="","",IFERROR(MAX(0,($H89-$G89)*1440),""))</f>
        <v/>
      </c>
      <c r="J89" s="94" t="n"/>
      <c r="K89" s="167" t="n"/>
      <c r="L89" s="167" t="n"/>
      <c r="M89" s="94" t="n"/>
      <c r="N89" s="94" t="n"/>
      <c r="O89" s="94" t="n"/>
      <c r="P89" s="555" t="n"/>
      <c r="Q89" s="94" t="n"/>
      <c r="R89" s="94" t="n"/>
      <c r="S89" s="573" t="n"/>
      <c r="T89" s="573" t="n"/>
      <c r="U89" s="119">
        <f>IF($A89="","",IF(AND($R89&lt;&gt;"クローズ済み",$S89&lt;TODAY(),$S89&lt;&gt;""),"期限超過",IF($I89&gt;='01_基本設定'!$B$17,"重点","")))</f>
        <v/>
      </c>
      <c r="V89" s="191" t="n"/>
    </row>
    <row r="90" ht="19" customHeight="1">
      <c r="A90" s="554" t="n"/>
      <c r="B90" s="94" t="n"/>
      <c r="C90" s="94" t="n"/>
      <c r="D90" s="94" t="n"/>
      <c r="E90" s="94" t="n"/>
      <c r="F90" s="94" t="n"/>
      <c r="G90" s="571" t="n"/>
      <c r="H90" s="571" t="n"/>
      <c r="I90" s="572">
        <f>IF($A90="","",IFERROR(MAX(0,($H90-$G90)*1440),""))</f>
        <v/>
      </c>
      <c r="J90" s="94" t="n"/>
      <c r="K90" s="167" t="n"/>
      <c r="L90" s="167" t="n"/>
      <c r="M90" s="94" t="n"/>
      <c r="N90" s="94" t="n"/>
      <c r="O90" s="94" t="n"/>
      <c r="P90" s="555" t="n"/>
      <c r="Q90" s="94" t="n"/>
      <c r="R90" s="94" t="n"/>
      <c r="S90" s="573" t="n"/>
      <c r="T90" s="573" t="n"/>
      <c r="U90" s="119">
        <f>IF($A90="","",IF(AND($R90&lt;&gt;"クローズ済み",$S90&lt;TODAY(),$S90&lt;&gt;""),"期限超過",IF($I90&gt;='01_基本設定'!$B$17,"重点","")))</f>
        <v/>
      </c>
      <c r="V90" s="191" t="n"/>
    </row>
    <row r="91" ht="19" customHeight="1">
      <c r="A91" s="554" t="n"/>
      <c r="B91" s="94" t="n"/>
      <c r="C91" s="94" t="n"/>
      <c r="D91" s="94" t="n"/>
      <c r="E91" s="94" t="n"/>
      <c r="F91" s="94" t="n"/>
      <c r="G91" s="571" t="n"/>
      <c r="H91" s="571" t="n"/>
      <c r="I91" s="572">
        <f>IF($A91="","",IFERROR(MAX(0,($H91-$G91)*1440),""))</f>
        <v/>
      </c>
      <c r="J91" s="94" t="n"/>
      <c r="K91" s="167" t="n"/>
      <c r="L91" s="167" t="n"/>
      <c r="M91" s="94" t="n"/>
      <c r="N91" s="94" t="n"/>
      <c r="O91" s="94" t="n"/>
      <c r="P91" s="555" t="n"/>
      <c r="Q91" s="94" t="n"/>
      <c r="R91" s="94" t="n"/>
      <c r="S91" s="573" t="n"/>
      <c r="T91" s="573" t="n"/>
      <c r="U91" s="119">
        <f>IF($A91="","",IF(AND($R91&lt;&gt;"クローズ済み",$S91&lt;TODAY(),$S91&lt;&gt;""),"期限超過",IF($I91&gt;='01_基本設定'!$B$17,"重点","")))</f>
        <v/>
      </c>
      <c r="V91" s="191" t="n"/>
    </row>
    <row r="92" ht="19" customHeight="1">
      <c r="A92" s="554" t="n"/>
      <c r="B92" s="94" t="n"/>
      <c r="C92" s="94" t="n"/>
      <c r="D92" s="94" t="n"/>
      <c r="E92" s="94" t="n"/>
      <c r="F92" s="94" t="n"/>
      <c r="G92" s="571" t="n"/>
      <c r="H92" s="571" t="n"/>
      <c r="I92" s="572">
        <f>IF($A92="","",IFERROR(MAX(0,($H92-$G92)*1440),""))</f>
        <v/>
      </c>
      <c r="J92" s="94" t="n"/>
      <c r="K92" s="167" t="n"/>
      <c r="L92" s="167" t="n"/>
      <c r="M92" s="94" t="n"/>
      <c r="N92" s="94" t="n"/>
      <c r="O92" s="94" t="n"/>
      <c r="P92" s="555" t="n"/>
      <c r="Q92" s="94" t="n"/>
      <c r="R92" s="94" t="n"/>
      <c r="S92" s="573" t="n"/>
      <c r="T92" s="573" t="n"/>
      <c r="U92" s="119">
        <f>IF($A92="","",IF(AND($R92&lt;&gt;"クローズ済み",$S92&lt;TODAY(),$S92&lt;&gt;""),"期限超過",IF($I92&gt;='01_基本設定'!$B$17,"重点","")))</f>
        <v/>
      </c>
      <c r="V92" s="191" t="n"/>
    </row>
    <row r="93" ht="19" customHeight="1">
      <c r="A93" s="554" t="n"/>
      <c r="B93" s="94" t="n"/>
      <c r="C93" s="94" t="n"/>
      <c r="D93" s="94" t="n"/>
      <c r="E93" s="94" t="n"/>
      <c r="F93" s="94" t="n"/>
      <c r="G93" s="571" t="n"/>
      <c r="H93" s="571" t="n"/>
      <c r="I93" s="572">
        <f>IF($A93="","",IFERROR(MAX(0,($H93-$G93)*1440),""))</f>
        <v/>
      </c>
      <c r="J93" s="94" t="n"/>
      <c r="K93" s="167" t="n"/>
      <c r="L93" s="167" t="n"/>
      <c r="M93" s="94" t="n"/>
      <c r="N93" s="94" t="n"/>
      <c r="O93" s="94" t="n"/>
      <c r="P93" s="555" t="n"/>
      <c r="Q93" s="94" t="n"/>
      <c r="R93" s="94" t="n"/>
      <c r="S93" s="573" t="n"/>
      <c r="T93" s="573" t="n"/>
      <c r="U93" s="119">
        <f>IF($A93="","",IF(AND($R93&lt;&gt;"クローズ済み",$S93&lt;TODAY(),$S93&lt;&gt;""),"期限超過",IF($I93&gt;='01_基本設定'!$B$17,"重点","")))</f>
        <v/>
      </c>
      <c r="V93" s="191" t="n"/>
    </row>
    <row r="94" ht="19" customHeight="1">
      <c r="A94" s="554" t="n"/>
      <c r="B94" s="94" t="n"/>
      <c r="C94" s="94" t="n"/>
      <c r="D94" s="94" t="n"/>
      <c r="E94" s="94" t="n"/>
      <c r="F94" s="94" t="n"/>
      <c r="G94" s="571" t="n"/>
      <c r="H94" s="571" t="n"/>
      <c r="I94" s="572">
        <f>IF($A94="","",IFERROR(MAX(0,($H94-$G94)*1440),""))</f>
        <v/>
      </c>
      <c r="J94" s="94" t="n"/>
      <c r="K94" s="167" t="n"/>
      <c r="L94" s="167" t="n"/>
      <c r="M94" s="94" t="n"/>
      <c r="N94" s="94" t="n"/>
      <c r="O94" s="94" t="n"/>
      <c r="P94" s="555" t="n"/>
      <c r="Q94" s="94" t="n"/>
      <c r="R94" s="94" t="n"/>
      <c r="S94" s="573" t="n"/>
      <c r="T94" s="573" t="n"/>
      <c r="U94" s="119">
        <f>IF($A94="","",IF(AND($R94&lt;&gt;"クローズ済み",$S94&lt;TODAY(),$S94&lt;&gt;""),"期限超過",IF($I94&gt;='01_基本設定'!$B$17,"重点","")))</f>
        <v/>
      </c>
      <c r="V94" s="191" t="n"/>
    </row>
    <row r="95" ht="19" customHeight="1">
      <c r="A95" s="554" t="n"/>
      <c r="B95" s="94" t="n"/>
      <c r="C95" s="94" t="n"/>
      <c r="D95" s="94" t="n"/>
      <c r="E95" s="94" t="n"/>
      <c r="F95" s="94" t="n"/>
      <c r="G95" s="571" t="n"/>
      <c r="H95" s="571" t="n"/>
      <c r="I95" s="572">
        <f>IF($A95="","",IFERROR(MAX(0,($H95-$G95)*1440),""))</f>
        <v/>
      </c>
      <c r="J95" s="94" t="n"/>
      <c r="K95" s="167" t="n"/>
      <c r="L95" s="167" t="n"/>
      <c r="M95" s="94" t="n"/>
      <c r="N95" s="94" t="n"/>
      <c r="O95" s="94" t="n"/>
      <c r="P95" s="555" t="n"/>
      <c r="Q95" s="94" t="n"/>
      <c r="R95" s="94" t="n"/>
      <c r="S95" s="573" t="n"/>
      <c r="T95" s="573" t="n"/>
      <c r="U95" s="119">
        <f>IF($A95="","",IF(AND($R95&lt;&gt;"クローズ済み",$S95&lt;TODAY(),$S95&lt;&gt;""),"期限超過",IF($I95&gt;='01_基本設定'!$B$17,"重点","")))</f>
        <v/>
      </c>
      <c r="V95" s="191" t="n"/>
    </row>
    <row r="96" ht="19" customHeight="1">
      <c r="A96" s="554" t="n"/>
      <c r="B96" s="94" t="n"/>
      <c r="C96" s="94" t="n"/>
      <c r="D96" s="94" t="n"/>
      <c r="E96" s="94" t="n"/>
      <c r="F96" s="94" t="n"/>
      <c r="G96" s="571" t="n"/>
      <c r="H96" s="571" t="n"/>
      <c r="I96" s="572">
        <f>IF($A96="","",IFERROR(MAX(0,($H96-$G96)*1440),""))</f>
        <v/>
      </c>
      <c r="J96" s="94" t="n"/>
      <c r="K96" s="167" t="n"/>
      <c r="L96" s="167" t="n"/>
      <c r="M96" s="94" t="n"/>
      <c r="N96" s="94" t="n"/>
      <c r="O96" s="94" t="n"/>
      <c r="P96" s="555" t="n"/>
      <c r="Q96" s="94" t="n"/>
      <c r="R96" s="94" t="n"/>
      <c r="S96" s="573" t="n"/>
      <c r="T96" s="573" t="n"/>
      <c r="U96" s="119">
        <f>IF($A96="","",IF(AND($R96&lt;&gt;"クローズ済み",$S96&lt;TODAY(),$S96&lt;&gt;""),"期限超過",IF($I96&gt;='01_基本設定'!$B$17,"重点","")))</f>
        <v/>
      </c>
      <c r="V96" s="191" t="n"/>
    </row>
    <row r="97" ht="19" customHeight="1">
      <c r="A97" s="554" t="n"/>
      <c r="B97" s="94" t="n"/>
      <c r="C97" s="94" t="n"/>
      <c r="D97" s="94" t="n"/>
      <c r="E97" s="94" t="n"/>
      <c r="F97" s="94" t="n"/>
      <c r="G97" s="571" t="n"/>
      <c r="H97" s="571" t="n"/>
      <c r="I97" s="572">
        <f>IF($A97="","",IFERROR(MAX(0,($H97-$G97)*1440),""))</f>
        <v/>
      </c>
      <c r="J97" s="94" t="n"/>
      <c r="K97" s="167" t="n"/>
      <c r="L97" s="167" t="n"/>
      <c r="M97" s="94" t="n"/>
      <c r="N97" s="94" t="n"/>
      <c r="O97" s="94" t="n"/>
      <c r="P97" s="555" t="n"/>
      <c r="Q97" s="94" t="n"/>
      <c r="R97" s="94" t="n"/>
      <c r="S97" s="573" t="n"/>
      <c r="T97" s="573" t="n"/>
      <c r="U97" s="119">
        <f>IF($A97="","",IF(AND($R97&lt;&gt;"クローズ済み",$S97&lt;TODAY(),$S97&lt;&gt;""),"期限超過",IF($I97&gt;='01_基本設定'!$B$17,"重点","")))</f>
        <v/>
      </c>
      <c r="V97" s="191" t="n"/>
    </row>
    <row r="98" ht="19" customHeight="1">
      <c r="A98" s="554" t="n"/>
      <c r="B98" s="94" t="n"/>
      <c r="C98" s="94" t="n"/>
      <c r="D98" s="94" t="n"/>
      <c r="E98" s="94" t="n"/>
      <c r="F98" s="94" t="n"/>
      <c r="G98" s="571" t="n"/>
      <c r="H98" s="571" t="n"/>
      <c r="I98" s="572">
        <f>IF($A98="","",IFERROR(MAX(0,($H98-$G98)*1440),""))</f>
        <v/>
      </c>
      <c r="J98" s="94" t="n"/>
      <c r="K98" s="167" t="n"/>
      <c r="L98" s="167" t="n"/>
      <c r="M98" s="94" t="n"/>
      <c r="N98" s="94" t="n"/>
      <c r="O98" s="94" t="n"/>
      <c r="P98" s="555" t="n"/>
      <c r="Q98" s="94" t="n"/>
      <c r="R98" s="94" t="n"/>
      <c r="S98" s="573" t="n"/>
      <c r="T98" s="573" t="n"/>
      <c r="U98" s="119">
        <f>IF($A98="","",IF(AND($R98&lt;&gt;"クローズ済み",$S98&lt;TODAY(),$S98&lt;&gt;""),"期限超過",IF($I98&gt;='01_基本設定'!$B$17,"重点","")))</f>
        <v/>
      </c>
      <c r="V98" s="191" t="n"/>
    </row>
    <row r="99" ht="19" customHeight="1">
      <c r="A99" s="554" t="n"/>
      <c r="B99" s="94" t="n"/>
      <c r="C99" s="94" t="n"/>
      <c r="D99" s="94" t="n"/>
      <c r="E99" s="94" t="n"/>
      <c r="F99" s="94" t="n"/>
      <c r="G99" s="571" t="n"/>
      <c r="H99" s="571" t="n"/>
      <c r="I99" s="572">
        <f>IF($A99="","",IFERROR(MAX(0,($H99-$G99)*1440),""))</f>
        <v/>
      </c>
      <c r="J99" s="94" t="n"/>
      <c r="K99" s="167" t="n"/>
      <c r="L99" s="167" t="n"/>
      <c r="M99" s="94" t="n"/>
      <c r="N99" s="94" t="n"/>
      <c r="O99" s="94" t="n"/>
      <c r="P99" s="555" t="n"/>
      <c r="Q99" s="94" t="n"/>
      <c r="R99" s="94" t="n"/>
      <c r="S99" s="573" t="n"/>
      <c r="T99" s="573" t="n"/>
      <c r="U99" s="119">
        <f>IF($A99="","",IF(AND($R99&lt;&gt;"クローズ済み",$S99&lt;TODAY(),$S99&lt;&gt;""),"期限超過",IF($I99&gt;='01_基本設定'!$B$17,"重点","")))</f>
        <v/>
      </c>
      <c r="V99" s="191" t="n"/>
    </row>
    <row r="100" ht="19" customHeight="1">
      <c r="A100" s="554" t="n"/>
      <c r="B100" s="94" t="n"/>
      <c r="C100" s="94" t="n"/>
      <c r="D100" s="94" t="n"/>
      <c r="E100" s="94" t="n"/>
      <c r="F100" s="94" t="n"/>
      <c r="G100" s="571" t="n"/>
      <c r="H100" s="571" t="n"/>
      <c r="I100" s="572">
        <f>IF($A100="","",IFERROR(MAX(0,($H100-$G100)*1440),""))</f>
        <v/>
      </c>
      <c r="J100" s="94" t="n"/>
      <c r="K100" s="167" t="n"/>
      <c r="L100" s="167" t="n"/>
      <c r="M100" s="94" t="n"/>
      <c r="N100" s="94" t="n"/>
      <c r="O100" s="94" t="n"/>
      <c r="P100" s="555" t="n"/>
      <c r="Q100" s="94" t="n"/>
      <c r="R100" s="94" t="n"/>
      <c r="S100" s="573" t="n"/>
      <c r="T100" s="573" t="n"/>
      <c r="U100" s="119">
        <f>IF($A100="","",IF(AND($R100&lt;&gt;"クローズ済み",$S100&lt;TODAY(),$S100&lt;&gt;""),"期限超過",IF($I100&gt;='01_基本設定'!$B$17,"重点","")))</f>
        <v/>
      </c>
      <c r="V100" s="191" t="n"/>
    </row>
    <row r="101" ht="19" customHeight="1">
      <c r="A101" s="554" t="n"/>
      <c r="B101" s="94" t="n"/>
      <c r="C101" s="94" t="n"/>
      <c r="D101" s="94" t="n"/>
      <c r="E101" s="94" t="n"/>
      <c r="F101" s="94" t="n"/>
      <c r="G101" s="571" t="n"/>
      <c r="H101" s="571" t="n"/>
      <c r="I101" s="572">
        <f>IF($A101="","",IFERROR(MAX(0,($H101-$G101)*1440),""))</f>
        <v/>
      </c>
      <c r="J101" s="94" t="n"/>
      <c r="K101" s="167" t="n"/>
      <c r="L101" s="167" t="n"/>
      <c r="M101" s="94" t="n"/>
      <c r="N101" s="94" t="n"/>
      <c r="O101" s="94" t="n"/>
      <c r="P101" s="555" t="n"/>
      <c r="Q101" s="94" t="n"/>
      <c r="R101" s="94" t="n"/>
      <c r="S101" s="573" t="n"/>
      <c r="T101" s="573" t="n"/>
      <c r="U101" s="119">
        <f>IF($A101="","",IF(AND($R101&lt;&gt;"クローズ済み",$S101&lt;TODAY(),$S101&lt;&gt;""),"期限超過",IF($I101&gt;='01_基本設定'!$B$17,"重点","")))</f>
        <v/>
      </c>
      <c r="V101" s="191" t="n"/>
    </row>
    <row r="102" ht="19" customHeight="1">
      <c r="A102" s="554" t="n"/>
      <c r="B102" s="94" t="n"/>
      <c r="C102" s="94" t="n"/>
      <c r="D102" s="94" t="n"/>
      <c r="E102" s="94" t="n"/>
      <c r="F102" s="94" t="n"/>
      <c r="G102" s="571" t="n"/>
      <c r="H102" s="571" t="n"/>
      <c r="I102" s="572">
        <f>IF($A102="","",IFERROR(MAX(0,($H102-$G102)*1440),""))</f>
        <v/>
      </c>
      <c r="J102" s="94" t="n"/>
      <c r="K102" s="167" t="n"/>
      <c r="L102" s="167" t="n"/>
      <c r="M102" s="94" t="n"/>
      <c r="N102" s="94" t="n"/>
      <c r="O102" s="94" t="n"/>
      <c r="P102" s="555" t="n"/>
      <c r="Q102" s="94" t="n"/>
      <c r="R102" s="94" t="n"/>
      <c r="S102" s="573" t="n"/>
      <c r="T102" s="573" t="n"/>
      <c r="U102" s="119">
        <f>IF($A102="","",IF(AND($R102&lt;&gt;"クローズ済み",$S102&lt;TODAY(),$S102&lt;&gt;""),"期限超過",IF($I102&gt;='01_基本設定'!$B$17,"重点","")))</f>
        <v/>
      </c>
      <c r="V102" s="191" t="n"/>
    </row>
    <row r="103" ht="19" customHeight="1">
      <c r="A103" s="554" t="n"/>
      <c r="B103" s="94" t="n"/>
      <c r="C103" s="94" t="n"/>
      <c r="D103" s="94" t="n"/>
      <c r="E103" s="94" t="n"/>
      <c r="F103" s="94" t="n"/>
      <c r="G103" s="571" t="n"/>
      <c r="H103" s="571" t="n"/>
      <c r="I103" s="572">
        <f>IF($A103="","",IFERROR(MAX(0,($H103-$G103)*1440),""))</f>
        <v/>
      </c>
      <c r="J103" s="94" t="n"/>
      <c r="K103" s="167" t="n"/>
      <c r="L103" s="167" t="n"/>
      <c r="M103" s="94" t="n"/>
      <c r="N103" s="94" t="n"/>
      <c r="O103" s="94" t="n"/>
      <c r="P103" s="555" t="n"/>
      <c r="Q103" s="94" t="n"/>
      <c r="R103" s="94" t="n"/>
      <c r="S103" s="573" t="n"/>
      <c r="T103" s="573" t="n"/>
      <c r="U103" s="119">
        <f>IF($A103="","",IF(AND($R103&lt;&gt;"クローズ済み",$S103&lt;TODAY(),$S103&lt;&gt;""),"期限超過",IF($I103&gt;='01_基本設定'!$B$17,"重点","")))</f>
        <v/>
      </c>
      <c r="V103" s="191" t="n"/>
    </row>
    <row r="104" ht="19" customHeight="1">
      <c r="A104" s="554" t="n"/>
      <c r="B104" s="94" t="n"/>
      <c r="C104" s="94" t="n"/>
      <c r="D104" s="94" t="n"/>
      <c r="E104" s="94" t="n"/>
      <c r="F104" s="94" t="n"/>
      <c r="G104" s="571" t="n"/>
      <c r="H104" s="571" t="n"/>
      <c r="I104" s="572">
        <f>IF($A104="","",IFERROR(MAX(0,($H104-$G104)*1440),""))</f>
        <v/>
      </c>
      <c r="J104" s="94" t="n"/>
      <c r="K104" s="167" t="n"/>
      <c r="L104" s="167" t="n"/>
      <c r="M104" s="94" t="n"/>
      <c r="N104" s="94" t="n"/>
      <c r="O104" s="94" t="n"/>
      <c r="P104" s="555" t="n"/>
      <c r="Q104" s="94" t="n"/>
      <c r="R104" s="94" t="n"/>
      <c r="S104" s="573" t="n"/>
      <c r="T104" s="573" t="n"/>
      <c r="U104" s="119">
        <f>IF($A104="","",IF(AND($R104&lt;&gt;"クローズ済み",$S104&lt;TODAY(),$S104&lt;&gt;""),"期限超過",IF($I104&gt;='01_基本設定'!$B$17,"重点","")))</f>
        <v/>
      </c>
      <c r="V104" s="191" t="n"/>
    </row>
    <row r="105" ht="19" customHeight="1">
      <c r="A105" s="554" t="n"/>
      <c r="B105" s="94" t="n"/>
      <c r="C105" s="94" t="n"/>
      <c r="D105" s="94" t="n"/>
      <c r="E105" s="94" t="n"/>
      <c r="F105" s="94" t="n"/>
      <c r="G105" s="571" t="n"/>
      <c r="H105" s="571" t="n"/>
      <c r="I105" s="572">
        <f>IF($A105="","",IFERROR(MAX(0,($H105-$G105)*1440),""))</f>
        <v/>
      </c>
      <c r="J105" s="94" t="n"/>
      <c r="K105" s="167" t="n"/>
      <c r="L105" s="167" t="n"/>
      <c r="M105" s="94" t="n"/>
      <c r="N105" s="94" t="n"/>
      <c r="O105" s="94" t="n"/>
      <c r="P105" s="555" t="n"/>
      <c r="Q105" s="94" t="n"/>
      <c r="R105" s="94" t="n"/>
      <c r="S105" s="573" t="n"/>
      <c r="T105" s="573" t="n"/>
      <c r="U105" s="119">
        <f>IF($A105="","",IF(AND($R105&lt;&gt;"クローズ済み",$S105&lt;TODAY(),$S105&lt;&gt;""),"期限超過",IF($I105&gt;='01_基本設定'!$B$17,"重点","")))</f>
        <v/>
      </c>
      <c r="V105" s="191" t="n"/>
    </row>
    <row r="106" ht="19" customHeight="1">
      <c r="A106" s="554" t="n"/>
      <c r="B106" s="94" t="n"/>
      <c r="C106" s="94" t="n"/>
      <c r="D106" s="94" t="n"/>
      <c r="E106" s="94" t="n"/>
      <c r="F106" s="94" t="n"/>
      <c r="G106" s="571" t="n"/>
      <c r="H106" s="571" t="n"/>
      <c r="I106" s="572">
        <f>IF($A106="","",IFERROR(MAX(0,($H106-$G106)*1440),""))</f>
        <v/>
      </c>
      <c r="J106" s="94" t="n"/>
      <c r="K106" s="167" t="n"/>
      <c r="L106" s="167" t="n"/>
      <c r="M106" s="94" t="n"/>
      <c r="N106" s="94" t="n"/>
      <c r="O106" s="94" t="n"/>
      <c r="P106" s="555" t="n"/>
      <c r="Q106" s="94" t="n"/>
      <c r="R106" s="94" t="n"/>
      <c r="S106" s="573" t="n"/>
      <c r="T106" s="573" t="n"/>
      <c r="U106" s="119">
        <f>IF($A106="","",IF(AND($R106&lt;&gt;"クローズ済み",$S106&lt;TODAY(),$S106&lt;&gt;""),"期限超過",IF($I106&gt;='01_基本設定'!$B$17,"重点","")))</f>
        <v/>
      </c>
      <c r="V106" s="191" t="n"/>
    </row>
    <row r="107" ht="19" customHeight="1">
      <c r="A107" s="554" t="n"/>
      <c r="B107" s="94" t="n"/>
      <c r="C107" s="94" t="n"/>
      <c r="D107" s="94" t="n"/>
      <c r="E107" s="94" t="n"/>
      <c r="F107" s="94" t="n"/>
      <c r="G107" s="571" t="n"/>
      <c r="H107" s="571" t="n"/>
      <c r="I107" s="572">
        <f>IF($A107="","",IFERROR(MAX(0,($H107-$G107)*1440),""))</f>
        <v/>
      </c>
      <c r="J107" s="94" t="n"/>
      <c r="K107" s="167" t="n"/>
      <c r="L107" s="167" t="n"/>
      <c r="M107" s="94" t="n"/>
      <c r="N107" s="94" t="n"/>
      <c r="O107" s="94" t="n"/>
      <c r="P107" s="555" t="n"/>
      <c r="Q107" s="94" t="n"/>
      <c r="R107" s="94" t="n"/>
      <c r="S107" s="573" t="n"/>
      <c r="T107" s="573" t="n"/>
      <c r="U107" s="119">
        <f>IF($A107="","",IF(AND($R107&lt;&gt;"クローズ済み",$S107&lt;TODAY(),$S107&lt;&gt;""),"期限超過",IF($I107&gt;='01_基本設定'!$B$17,"重点","")))</f>
        <v/>
      </c>
      <c r="V107" s="191" t="n"/>
    </row>
    <row r="108" ht="19" customHeight="1">
      <c r="A108" s="554" t="n"/>
      <c r="B108" s="94" t="n"/>
      <c r="C108" s="94" t="n"/>
      <c r="D108" s="94" t="n"/>
      <c r="E108" s="94" t="n"/>
      <c r="F108" s="94" t="n"/>
      <c r="G108" s="571" t="n"/>
      <c r="H108" s="571" t="n"/>
      <c r="I108" s="572">
        <f>IF($A108="","",IFERROR(MAX(0,($H108-$G108)*1440),""))</f>
        <v/>
      </c>
      <c r="J108" s="94" t="n"/>
      <c r="K108" s="167" t="n"/>
      <c r="L108" s="167" t="n"/>
      <c r="M108" s="94" t="n"/>
      <c r="N108" s="94" t="n"/>
      <c r="O108" s="94" t="n"/>
      <c r="P108" s="555" t="n"/>
      <c r="Q108" s="94" t="n"/>
      <c r="R108" s="94" t="n"/>
      <c r="S108" s="573" t="n"/>
      <c r="T108" s="573" t="n"/>
      <c r="U108" s="119">
        <f>IF($A108="","",IF(AND($R108&lt;&gt;"クローズ済み",$S108&lt;TODAY(),$S108&lt;&gt;""),"期限超過",IF($I108&gt;='01_基本設定'!$B$17,"重点","")))</f>
        <v/>
      </c>
      <c r="V108" s="191" t="n"/>
    </row>
    <row r="109" ht="19" customHeight="1">
      <c r="A109" s="554" t="n"/>
      <c r="B109" s="94" t="n"/>
      <c r="C109" s="94" t="n"/>
      <c r="D109" s="94" t="n"/>
      <c r="E109" s="94" t="n"/>
      <c r="F109" s="94" t="n"/>
      <c r="G109" s="571" t="n"/>
      <c r="H109" s="571" t="n"/>
      <c r="I109" s="572">
        <f>IF($A109="","",IFERROR(MAX(0,($H109-$G109)*1440),""))</f>
        <v/>
      </c>
      <c r="J109" s="94" t="n"/>
      <c r="K109" s="167" t="n"/>
      <c r="L109" s="167" t="n"/>
      <c r="M109" s="94" t="n"/>
      <c r="N109" s="94" t="n"/>
      <c r="O109" s="94" t="n"/>
      <c r="P109" s="555" t="n"/>
      <c r="Q109" s="94" t="n"/>
      <c r="R109" s="94" t="n"/>
      <c r="S109" s="573" t="n"/>
      <c r="T109" s="573" t="n"/>
      <c r="U109" s="119">
        <f>IF($A109="","",IF(AND($R109&lt;&gt;"クローズ済み",$S109&lt;TODAY(),$S109&lt;&gt;""),"期限超過",IF($I109&gt;='01_基本設定'!$B$17,"重点","")))</f>
        <v/>
      </c>
      <c r="V109" s="191" t="n"/>
    </row>
    <row r="110" ht="19" customHeight="1">
      <c r="A110" s="554" t="n"/>
      <c r="B110" s="94" t="n"/>
      <c r="C110" s="94" t="n"/>
      <c r="D110" s="94" t="n"/>
      <c r="E110" s="94" t="n"/>
      <c r="F110" s="94" t="n"/>
      <c r="G110" s="571" t="n"/>
      <c r="H110" s="571" t="n"/>
      <c r="I110" s="572">
        <f>IF($A110="","",IFERROR(MAX(0,($H110-$G110)*1440),""))</f>
        <v/>
      </c>
      <c r="J110" s="94" t="n"/>
      <c r="K110" s="167" t="n"/>
      <c r="L110" s="167" t="n"/>
      <c r="M110" s="94" t="n"/>
      <c r="N110" s="94" t="n"/>
      <c r="O110" s="94" t="n"/>
      <c r="P110" s="555" t="n"/>
      <c r="Q110" s="94" t="n"/>
      <c r="R110" s="94" t="n"/>
      <c r="S110" s="573" t="n"/>
      <c r="T110" s="573" t="n"/>
      <c r="U110" s="119">
        <f>IF($A110="","",IF(AND($R110&lt;&gt;"クローズ済み",$S110&lt;TODAY(),$S110&lt;&gt;""),"期限超過",IF($I110&gt;='01_基本設定'!$B$17,"重点","")))</f>
        <v/>
      </c>
      <c r="V110" s="191" t="n"/>
    </row>
    <row r="111" ht="19" customHeight="1">
      <c r="A111" s="554" t="n"/>
      <c r="B111" s="94" t="n"/>
      <c r="C111" s="94" t="n"/>
      <c r="D111" s="94" t="n"/>
      <c r="E111" s="94" t="n"/>
      <c r="F111" s="94" t="n"/>
      <c r="G111" s="571" t="n"/>
      <c r="H111" s="571" t="n"/>
      <c r="I111" s="572">
        <f>IF($A111="","",IFERROR(MAX(0,($H111-$G111)*1440),""))</f>
        <v/>
      </c>
      <c r="J111" s="94" t="n"/>
      <c r="K111" s="167" t="n"/>
      <c r="L111" s="167" t="n"/>
      <c r="M111" s="94" t="n"/>
      <c r="N111" s="94" t="n"/>
      <c r="O111" s="94" t="n"/>
      <c r="P111" s="555" t="n"/>
      <c r="Q111" s="94" t="n"/>
      <c r="R111" s="94" t="n"/>
      <c r="S111" s="573" t="n"/>
      <c r="T111" s="573" t="n"/>
      <c r="U111" s="119">
        <f>IF($A111="","",IF(AND($R111&lt;&gt;"クローズ済み",$S111&lt;TODAY(),$S111&lt;&gt;""),"期限超過",IF($I111&gt;='01_基本設定'!$B$17,"重点","")))</f>
        <v/>
      </c>
      <c r="V111" s="191" t="n"/>
    </row>
    <row r="112" ht="19" customHeight="1">
      <c r="A112" s="554" t="n"/>
      <c r="B112" s="94" t="n"/>
      <c r="C112" s="94" t="n"/>
      <c r="D112" s="94" t="n"/>
      <c r="E112" s="94" t="n"/>
      <c r="F112" s="94" t="n"/>
      <c r="G112" s="571" t="n"/>
      <c r="H112" s="571" t="n"/>
      <c r="I112" s="572">
        <f>IF($A112="","",IFERROR(MAX(0,($H112-$G112)*1440),""))</f>
        <v/>
      </c>
      <c r="J112" s="94" t="n"/>
      <c r="K112" s="167" t="n"/>
      <c r="L112" s="167" t="n"/>
      <c r="M112" s="94" t="n"/>
      <c r="N112" s="94" t="n"/>
      <c r="O112" s="94" t="n"/>
      <c r="P112" s="555" t="n"/>
      <c r="Q112" s="94" t="n"/>
      <c r="R112" s="94" t="n"/>
      <c r="S112" s="573" t="n"/>
      <c r="T112" s="573" t="n"/>
      <c r="U112" s="119">
        <f>IF($A112="","",IF(AND($R112&lt;&gt;"クローズ済み",$S112&lt;TODAY(),$S112&lt;&gt;""),"期限超過",IF($I112&gt;='01_基本設定'!$B$17,"重点","")))</f>
        <v/>
      </c>
      <c r="V112" s="191" t="n"/>
    </row>
    <row r="113" ht="19" customHeight="1">
      <c r="A113" s="554" t="n"/>
      <c r="B113" s="94" t="n"/>
      <c r="C113" s="94" t="n"/>
      <c r="D113" s="94" t="n"/>
      <c r="E113" s="94" t="n"/>
      <c r="F113" s="94" t="n"/>
      <c r="G113" s="571" t="n"/>
      <c r="H113" s="571" t="n"/>
      <c r="I113" s="572">
        <f>IF($A113="","",IFERROR(MAX(0,($H113-$G113)*1440),""))</f>
        <v/>
      </c>
      <c r="J113" s="94" t="n"/>
      <c r="K113" s="167" t="n"/>
      <c r="L113" s="167" t="n"/>
      <c r="M113" s="94" t="n"/>
      <c r="N113" s="94" t="n"/>
      <c r="O113" s="94" t="n"/>
      <c r="P113" s="555" t="n"/>
      <c r="Q113" s="94" t="n"/>
      <c r="R113" s="94" t="n"/>
      <c r="S113" s="573" t="n"/>
      <c r="T113" s="573" t="n"/>
      <c r="U113" s="119">
        <f>IF($A113="","",IF(AND($R113&lt;&gt;"クローズ済み",$S113&lt;TODAY(),$S113&lt;&gt;""),"期限超過",IF($I113&gt;='01_基本設定'!$B$17,"重点","")))</f>
        <v/>
      </c>
      <c r="V113" s="191" t="n"/>
    </row>
    <row r="114" ht="19" customHeight="1">
      <c r="A114" s="554" t="n"/>
      <c r="B114" s="94" t="n"/>
      <c r="C114" s="94" t="n"/>
      <c r="D114" s="94" t="n"/>
      <c r="E114" s="94" t="n"/>
      <c r="F114" s="94" t="n"/>
      <c r="G114" s="571" t="n"/>
      <c r="H114" s="571" t="n"/>
      <c r="I114" s="572">
        <f>IF($A114="","",IFERROR(MAX(0,($H114-$G114)*1440),""))</f>
        <v/>
      </c>
      <c r="J114" s="94" t="n"/>
      <c r="K114" s="167" t="n"/>
      <c r="L114" s="167" t="n"/>
      <c r="M114" s="94" t="n"/>
      <c r="N114" s="94" t="n"/>
      <c r="O114" s="94" t="n"/>
      <c r="P114" s="555" t="n"/>
      <c r="Q114" s="94" t="n"/>
      <c r="R114" s="94" t="n"/>
      <c r="S114" s="573" t="n"/>
      <c r="T114" s="573" t="n"/>
      <c r="U114" s="119">
        <f>IF($A114="","",IF(AND($R114&lt;&gt;"クローズ済み",$S114&lt;TODAY(),$S114&lt;&gt;""),"期限超過",IF($I114&gt;='01_基本設定'!$B$17,"重点","")))</f>
        <v/>
      </c>
      <c r="V114" s="191" t="n"/>
    </row>
    <row r="115" ht="19" customHeight="1">
      <c r="A115" s="554" t="n"/>
      <c r="B115" s="94" t="n"/>
      <c r="C115" s="94" t="n"/>
      <c r="D115" s="94" t="n"/>
      <c r="E115" s="94" t="n"/>
      <c r="F115" s="94" t="n"/>
      <c r="G115" s="571" t="n"/>
      <c r="H115" s="571" t="n"/>
      <c r="I115" s="572">
        <f>IF($A115="","",IFERROR(MAX(0,($H115-$G115)*1440),""))</f>
        <v/>
      </c>
      <c r="J115" s="94" t="n"/>
      <c r="K115" s="167" t="n"/>
      <c r="L115" s="167" t="n"/>
      <c r="M115" s="94" t="n"/>
      <c r="N115" s="94" t="n"/>
      <c r="O115" s="94" t="n"/>
      <c r="P115" s="555" t="n"/>
      <c r="Q115" s="94" t="n"/>
      <c r="R115" s="94" t="n"/>
      <c r="S115" s="573" t="n"/>
      <c r="T115" s="573" t="n"/>
      <c r="U115" s="119">
        <f>IF($A115="","",IF(AND($R115&lt;&gt;"クローズ済み",$S115&lt;TODAY(),$S115&lt;&gt;""),"期限超過",IF($I115&gt;='01_基本設定'!$B$17,"重点","")))</f>
        <v/>
      </c>
      <c r="V115" s="191" t="n"/>
    </row>
    <row r="116" ht="19" customHeight="1">
      <c r="A116" s="554" t="n"/>
      <c r="B116" s="94" t="n"/>
      <c r="C116" s="94" t="n"/>
      <c r="D116" s="94" t="n"/>
      <c r="E116" s="94" t="n"/>
      <c r="F116" s="94" t="n"/>
      <c r="G116" s="571" t="n"/>
      <c r="H116" s="571" t="n"/>
      <c r="I116" s="572">
        <f>IF($A116="","",IFERROR(MAX(0,($H116-$G116)*1440),""))</f>
        <v/>
      </c>
      <c r="J116" s="94" t="n"/>
      <c r="K116" s="167" t="n"/>
      <c r="L116" s="167" t="n"/>
      <c r="M116" s="94" t="n"/>
      <c r="N116" s="94" t="n"/>
      <c r="O116" s="94" t="n"/>
      <c r="P116" s="555" t="n"/>
      <c r="Q116" s="94" t="n"/>
      <c r="R116" s="94" t="n"/>
      <c r="S116" s="573" t="n"/>
      <c r="T116" s="573" t="n"/>
      <c r="U116" s="119">
        <f>IF($A116="","",IF(AND($R116&lt;&gt;"クローズ済み",$S116&lt;TODAY(),$S116&lt;&gt;""),"期限超過",IF($I116&gt;='01_基本設定'!$B$17,"重点","")))</f>
        <v/>
      </c>
      <c r="V116" s="191" t="n"/>
    </row>
    <row r="117" ht="19" customHeight="1">
      <c r="A117" s="554" t="n"/>
      <c r="B117" s="94" t="n"/>
      <c r="C117" s="94" t="n"/>
      <c r="D117" s="94" t="n"/>
      <c r="E117" s="94" t="n"/>
      <c r="F117" s="94" t="n"/>
      <c r="G117" s="571" t="n"/>
      <c r="H117" s="571" t="n"/>
      <c r="I117" s="572">
        <f>IF($A117="","",IFERROR(MAX(0,($H117-$G117)*1440),""))</f>
        <v/>
      </c>
      <c r="J117" s="94" t="n"/>
      <c r="K117" s="167" t="n"/>
      <c r="L117" s="167" t="n"/>
      <c r="M117" s="94" t="n"/>
      <c r="N117" s="94" t="n"/>
      <c r="O117" s="94" t="n"/>
      <c r="P117" s="555" t="n"/>
      <c r="Q117" s="94" t="n"/>
      <c r="R117" s="94" t="n"/>
      <c r="S117" s="573" t="n"/>
      <c r="T117" s="573" t="n"/>
      <c r="U117" s="119">
        <f>IF($A117="","",IF(AND($R117&lt;&gt;"クローズ済み",$S117&lt;TODAY(),$S117&lt;&gt;""),"期限超過",IF($I117&gt;='01_基本設定'!$B$17,"重点","")))</f>
        <v/>
      </c>
      <c r="V117" s="191" t="n"/>
    </row>
    <row r="118" ht="19" customHeight="1">
      <c r="A118" s="554" t="n"/>
      <c r="B118" s="94" t="n"/>
      <c r="C118" s="94" t="n"/>
      <c r="D118" s="94" t="n"/>
      <c r="E118" s="94" t="n"/>
      <c r="F118" s="94" t="n"/>
      <c r="G118" s="571" t="n"/>
      <c r="H118" s="571" t="n"/>
      <c r="I118" s="572">
        <f>IF($A118="","",IFERROR(MAX(0,($H118-$G118)*1440),""))</f>
        <v/>
      </c>
      <c r="J118" s="94" t="n"/>
      <c r="K118" s="167" t="n"/>
      <c r="L118" s="167" t="n"/>
      <c r="M118" s="94" t="n"/>
      <c r="N118" s="94" t="n"/>
      <c r="O118" s="94" t="n"/>
      <c r="P118" s="555" t="n"/>
      <c r="Q118" s="94" t="n"/>
      <c r="R118" s="94" t="n"/>
      <c r="S118" s="573" t="n"/>
      <c r="T118" s="573" t="n"/>
      <c r="U118" s="119">
        <f>IF($A118="","",IF(AND($R118&lt;&gt;"クローズ済み",$S118&lt;TODAY(),$S118&lt;&gt;""),"期限超過",IF($I118&gt;='01_基本設定'!$B$17,"重点","")))</f>
        <v/>
      </c>
      <c r="V118" s="191" t="n"/>
    </row>
    <row r="119" ht="19" customHeight="1">
      <c r="A119" s="554" t="n"/>
      <c r="B119" s="94" t="n"/>
      <c r="C119" s="94" t="n"/>
      <c r="D119" s="94" t="n"/>
      <c r="E119" s="94" t="n"/>
      <c r="F119" s="94" t="n"/>
      <c r="G119" s="571" t="n"/>
      <c r="H119" s="571" t="n"/>
      <c r="I119" s="572">
        <f>IF($A119="","",IFERROR(MAX(0,($H119-$G119)*1440),""))</f>
        <v/>
      </c>
      <c r="J119" s="94" t="n"/>
      <c r="K119" s="167" t="n"/>
      <c r="L119" s="167" t="n"/>
      <c r="M119" s="94" t="n"/>
      <c r="N119" s="94" t="n"/>
      <c r="O119" s="94" t="n"/>
      <c r="P119" s="555" t="n"/>
      <c r="Q119" s="94" t="n"/>
      <c r="R119" s="94" t="n"/>
      <c r="S119" s="573" t="n"/>
      <c r="T119" s="573" t="n"/>
      <c r="U119" s="119">
        <f>IF($A119="","",IF(AND($R119&lt;&gt;"クローズ済み",$S119&lt;TODAY(),$S119&lt;&gt;""),"期限超過",IF($I119&gt;='01_基本設定'!$B$17,"重点","")))</f>
        <v/>
      </c>
      <c r="V119" s="191" t="n"/>
    </row>
    <row r="120" ht="19" customHeight="1">
      <c r="A120" s="554" t="n"/>
      <c r="B120" s="94" t="n"/>
      <c r="C120" s="94" t="n"/>
      <c r="D120" s="94" t="n"/>
      <c r="E120" s="94" t="n"/>
      <c r="F120" s="94" t="n"/>
      <c r="G120" s="571" t="n"/>
      <c r="H120" s="571" t="n"/>
      <c r="I120" s="572">
        <f>IF($A120="","",IFERROR(MAX(0,($H120-$G120)*1440),""))</f>
        <v/>
      </c>
      <c r="J120" s="94" t="n"/>
      <c r="K120" s="167" t="n"/>
      <c r="L120" s="167" t="n"/>
      <c r="M120" s="94" t="n"/>
      <c r="N120" s="94" t="n"/>
      <c r="O120" s="94" t="n"/>
      <c r="P120" s="555" t="n"/>
      <c r="Q120" s="94" t="n"/>
      <c r="R120" s="94" t="n"/>
      <c r="S120" s="573" t="n"/>
      <c r="T120" s="573" t="n"/>
      <c r="U120" s="119">
        <f>IF($A120="","",IF(AND($R120&lt;&gt;"クローズ済み",$S120&lt;TODAY(),$S120&lt;&gt;""),"期限超過",IF($I120&gt;='01_基本設定'!$B$17,"重点","")))</f>
        <v/>
      </c>
      <c r="V120" s="191" t="n"/>
    </row>
    <row r="121" ht="19" customHeight="1">
      <c r="A121" s="554" t="n"/>
      <c r="B121" s="94" t="n"/>
      <c r="C121" s="94" t="n"/>
      <c r="D121" s="94" t="n"/>
      <c r="E121" s="94" t="n"/>
      <c r="F121" s="94" t="n"/>
      <c r="G121" s="571" t="n"/>
      <c r="H121" s="571" t="n"/>
      <c r="I121" s="572">
        <f>IF($A121="","",IFERROR(MAX(0,($H121-$G121)*1440),""))</f>
        <v/>
      </c>
      <c r="J121" s="94" t="n"/>
      <c r="K121" s="167" t="n"/>
      <c r="L121" s="167" t="n"/>
      <c r="M121" s="94" t="n"/>
      <c r="N121" s="94" t="n"/>
      <c r="O121" s="94" t="n"/>
      <c r="P121" s="555" t="n"/>
      <c r="Q121" s="94" t="n"/>
      <c r="R121" s="94" t="n"/>
      <c r="S121" s="573" t="n"/>
      <c r="T121" s="573" t="n"/>
      <c r="U121" s="119">
        <f>IF($A121="","",IF(AND($R121&lt;&gt;"クローズ済み",$S121&lt;TODAY(),$S121&lt;&gt;""),"期限超過",IF($I121&gt;='01_基本設定'!$B$17,"重点","")))</f>
        <v/>
      </c>
      <c r="V121" s="191" t="n"/>
    </row>
    <row r="122" ht="19" customHeight="1">
      <c r="A122" s="554" t="n"/>
      <c r="B122" s="94" t="n"/>
      <c r="C122" s="94" t="n"/>
      <c r="D122" s="94" t="n"/>
      <c r="E122" s="94" t="n"/>
      <c r="F122" s="94" t="n"/>
      <c r="G122" s="571" t="n"/>
      <c r="H122" s="571" t="n"/>
      <c r="I122" s="572">
        <f>IF($A122="","",IFERROR(MAX(0,($H122-$G122)*1440),""))</f>
        <v/>
      </c>
      <c r="J122" s="94" t="n"/>
      <c r="K122" s="167" t="n"/>
      <c r="L122" s="167" t="n"/>
      <c r="M122" s="94" t="n"/>
      <c r="N122" s="94" t="n"/>
      <c r="O122" s="94" t="n"/>
      <c r="P122" s="555" t="n"/>
      <c r="Q122" s="94" t="n"/>
      <c r="R122" s="94" t="n"/>
      <c r="S122" s="573" t="n"/>
      <c r="T122" s="573" t="n"/>
      <c r="U122" s="119">
        <f>IF($A122="","",IF(AND($R122&lt;&gt;"クローズ済み",$S122&lt;TODAY(),$S122&lt;&gt;""),"期限超過",IF($I122&gt;='01_基本設定'!$B$17,"重点","")))</f>
        <v/>
      </c>
      <c r="V122" s="191" t="n"/>
    </row>
    <row r="123" ht="19" customHeight="1">
      <c r="A123" s="554" t="n"/>
      <c r="B123" s="94" t="n"/>
      <c r="C123" s="94" t="n"/>
      <c r="D123" s="94" t="n"/>
      <c r="E123" s="94" t="n"/>
      <c r="F123" s="94" t="n"/>
      <c r="G123" s="571" t="n"/>
      <c r="H123" s="571" t="n"/>
      <c r="I123" s="572">
        <f>IF($A123="","",IFERROR(MAX(0,($H123-$G123)*1440),""))</f>
        <v/>
      </c>
      <c r="J123" s="94" t="n"/>
      <c r="K123" s="167" t="n"/>
      <c r="L123" s="167" t="n"/>
      <c r="M123" s="94" t="n"/>
      <c r="N123" s="94" t="n"/>
      <c r="O123" s="94" t="n"/>
      <c r="P123" s="555" t="n"/>
      <c r="Q123" s="94" t="n"/>
      <c r="R123" s="94" t="n"/>
      <c r="S123" s="573" t="n"/>
      <c r="T123" s="573" t="n"/>
      <c r="U123" s="119">
        <f>IF($A123="","",IF(AND($R123&lt;&gt;"クローズ済み",$S123&lt;TODAY(),$S123&lt;&gt;""),"期限超過",IF($I123&gt;='01_基本設定'!$B$17,"重点","")))</f>
        <v/>
      </c>
      <c r="V123" s="191" t="n"/>
    </row>
    <row r="124" ht="19" customHeight="1">
      <c r="A124" s="554" t="n"/>
      <c r="B124" s="94" t="n"/>
      <c r="C124" s="94" t="n"/>
      <c r="D124" s="94" t="n"/>
      <c r="E124" s="94" t="n"/>
      <c r="F124" s="94" t="n"/>
      <c r="G124" s="571" t="n"/>
      <c r="H124" s="571" t="n"/>
      <c r="I124" s="572">
        <f>IF($A124="","",IFERROR(MAX(0,($H124-$G124)*1440),""))</f>
        <v/>
      </c>
      <c r="J124" s="94" t="n"/>
      <c r="K124" s="167" t="n"/>
      <c r="L124" s="167" t="n"/>
      <c r="M124" s="94" t="n"/>
      <c r="N124" s="94" t="n"/>
      <c r="O124" s="94" t="n"/>
      <c r="P124" s="555" t="n"/>
      <c r="Q124" s="94" t="n"/>
      <c r="R124" s="94" t="n"/>
      <c r="S124" s="573" t="n"/>
      <c r="T124" s="573" t="n"/>
      <c r="U124" s="119">
        <f>IF($A124="","",IF(AND($R124&lt;&gt;"クローズ済み",$S124&lt;TODAY(),$S124&lt;&gt;""),"期限超過",IF($I124&gt;='01_基本設定'!$B$17,"重点","")))</f>
        <v/>
      </c>
      <c r="V124" s="191" t="n"/>
    </row>
    <row r="125" ht="19" customHeight="1">
      <c r="A125" s="554" t="n"/>
      <c r="B125" s="94" t="n"/>
      <c r="C125" s="94" t="n"/>
      <c r="D125" s="94" t="n"/>
      <c r="E125" s="94" t="n"/>
      <c r="F125" s="94" t="n"/>
      <c r="G125" s="571" t="n"/>
      <c r="H125" s="571" t="n"/>
      <c r="I125" s="572">
        <f>IF($A125="","",IFERROR(MAX(0,($H125-$G125)*1440),""))</f>
        <v/>
      </c>
      <c r="J125" s="94" t="n"/>
      <c r="K125" s="167" t="n"/>
      <c r="L125" s="167" t="n"/>
      <c r="M125" s="94" t="n"/>
      <c r="N125" s="94" t="n"/>
      <c r="O125" s="94" t="n"/>
      <c r="P125" s="555" t="n"/>
      <c r="Q125" s="94" t="n"/>
      <c r="R125" s="94" t="n"/>
      <c r="S125" s="573" t="n"/>
      <c r="T125" s="573" t="n"/>
      <c r="U125" s="119">
        <f>IF($A125="","",IF(AND($R125&lt;&gt;"クローズ済み",$S125&lt;TODAY(),$S125&lt;&gt;""),"期限超過",IF($I125&gt;='01_基本設定'!$B$17,"重点","")))</f>
        <v/>
      </c>
      <c r="V125" s="191" t="n"/>
    </row>
    <row r="126" ht="19" customHeight="1">
      <c r="A126" s="554" t="n"/>
      <c r="B126" s="94" t="n"/>
      <c r="C126" s="94" t="n"/>
      <c r="D126" s="94" t="n"/>
      <c r="E126" s="94" t="n"/>
      <c r="F126" s="94" t="n"/>
      <c r="G126" s="571" t="n"/>
      <c r="H126" s="571" t="n"/>
      <c r="I126" s="572">
        <f>IF($A126="","",IFERROR(MAX(0,($H126-$G126)*1440),""))</f>
        <v/>
      </c>
      <c r="J126" s="94" t="n"/>
      <c r="K126" s="167" t="n"/>
      <c r="L126" s="167" t="n"/>
      <c r="M126" s="94" t="n"/>
      <c r="N126" s="94" t="n"/>
      <c r="O126" s="94" t="n"/>
      <c r="P126" s="555" t="n"/>
      <c r="Q126" s="94" t="n"/>
      <c r="R126" s="94" t="n"/>
      <c r="S126" s="573" t="n"/>
      <c r="T126" s="573" t="n"/>
      <c r="U126" s="119">
        <f>IF($A126="","",IF(AND($R126&lt;&gt;"クローズ済み",$S126&lt;TODAY(),$S126&lt;&gt;""),"期限超過",IF($I126&gt;='01_基本設定'!$B$17,"重点","")))</f>
        <v/>
      </c>
      <c r="V126" s="191" t="n"/>
    </row>
    <row r="127" ht="19" customHeight="1">
      <c r="A127" s="554" t="n"/>
      <c r="B127" s="94" t="n"/>
      <c r="C127" s="94" t="n"/>
      <c r="D127" s="94" t="n"/>
      <c r="E127" s="94" t="n"/>
      <c r="F127" s="94" t="n"/>
      <c r="G127" s="571" t="n"/>
      <c r="H127" s="571" t="n"/>
      <c r="I127" s="572">
        <f>IF($A127="","",IFERROR(MAX(0,($H127-$G127)*1440),""))</f>
        <v/>
      </c>
      <c r="J127" s="94" t="n"/>
      <c r="K127" s="167" t="n"/>
      <c r="L127" s="167" t="n"/>
      <c r="M127" s="94" t="n"/>
      <c r="N127" s="94" t="n"/>
      <c r="O127" s="94" t="n"/>
      <c r="P127" s="555" t="n"/>
      <c r="Q127" s="94" t="n"/>
      <c r="R127" s="94" t="n"/>
      <c r="S127" s="573" t="n"/>
      <c r="T127" s="573" t="n"/>
      <c r="U127" s="119">
        <f>IF($A127="","",IF(AND($R127&lt;&gt;"クローズ済み",$S127&lt;TODAY(),$S127&lt;&gt;""),"期限超過",IF($I127&gt;='01_基本設定'!$B$17,"重点","")))</f>
        <v/>
      </c>
      <c r="V127" s="191" t="n"/>
    </row>
    <row r="128" ht="19" customHeight="1">
      <c r="A128" s="554" t="n"/>
      <c r="B128" s="94" t="n"/>
      <c r="C128" s="94" t="n"/>
      <c r="D128" s="94" t="n"/>
      <c r="E128" s="94" t="n"/>
      <c r="F128" s="94" t="n"/>
      <c r="G128" s="571" t="n"/>
      <c r="H128" s="571" t="n"/>
      <c r="I128" s="572">
        <f>IF($A128="","",IFERROR(MAX(0,($H128-$G128)*1440),""))</f>
        <v/>
      </c>
      <c r="J128" s="94" t="n"/>
      <c r="K128" s="167" t="n"/>
      <c r="L128" s="167" t="n"/>
      <c r="M128" s="94" t="n"/>
      <c r="N128" s="94" t="n"/>
      <c r="O128" s="94" t="n"/>
      <c r="P128" s="555" t="n"/>
      <c r="Q128" s="94" t="n"/>
      <c r="R128" s="94" t="n"/>
      <c r="S128" s="573" t="n"/>
      <c r="T128" s="573" t="n"/>
      <c r="U128" s="119">
        <f>IF($A128="","",IF(AND($R128&lt;&gt;"クローズ済み",$S128&lt;TODAY(),$S128&lt;&gt;""),"期限超過",IF($I128&gt;='01_基本設定'!$B$17,"重点","")))</f>
        <v/>
      </c>
      <c r="V128" s="191" t="n"/>
    </row>
    <row r="129" ht="19" customHeight="1">
      <c r="A129" s="554" t="n"/>
      <c r="B129" s="94" t="n"/>
      <c r="C129" s="94" t="n"/>
      <c r="D129" s="94" t="n"/>
      <c r="E129" s="94" t="n"/>
      <c r="F129" s="94" t="n"/>
      <c r="G129" s="571" t="n"/>
      <c r="H129" s="571" t="n"/>
      <c r="I129" s="572">
        <f>IF($A129="","",IFERROR(MAX(0,($H129-$G129)*1440),""))</f>
        <v/>
      </c>
      <c r="J129" s="94" t="n"/>
      <c r="K129" s="167" t="n"/>
      <c r="L129" s="167" t="n"/>
      <c r="M129" s="94" t="n"/>
      <c r="N129" s="94" t="n"/>
      <c r="O129" s="94" t="n"/>
      <c r="P129" s="555" t="n"/>
      <c r="Q129" s="94" t="n"/>
      <c r="R129" s="94" t="n"/>
      <c r="S129" s="573" t="n"/>
      <c r="T129" s="573" t="n"/>
      <c r="U129" s="119">
        <f>IF($A129="","",IF(AND($R129&lt;&gt;"クローズ済み",$S129&lt;TODAY(),$S129&lt;&gt;""),"期限超過",IF($I129&gt;='01_基本設定'!$B$17,"重点","")))</f>
        <v/>
      </c>
      <c r="V129" s="191" t="n"/>
    </row>
    <row r="130" ht="19" customHeight="1">
      <c r="A130" s="554" t="n"/>
      <c r="B130" s="94" t="n"/>
      <c r="C130" s="94" t="n"/>
      <c r="D130" s="94" t="n"/>
      <c r="E130" s="94" t="n"/>
      <c r="F130" s="94" t="n"/>
      <c r="G130" s="571" t="n"/>
      <c r="H130" s="571" t="n"/>
      <c r="I130" s="572">
        <f>IF($A130="","",IFERROR(MAX(0,($H130-$G130)*1440),""))</f>
        <v/>
      </c>
      <c r="J130" s="94" t="n"/>
      <c r="K130" s="167" t="n"/>
      <c r="L130" s="167" t="n"/>
      <c r="M130" s="94" t="n"/>
      <c r="N130" s="94" t="n"/>
      <c r="O130" s="94" t="n"/>
      <c r="P130" s="555" t="n"/>
      <c r="Q130" s="94" t="n"/>
      <c r="R130" s="94" t="n"/>
      <c r="S130" s="573" t="n"/>
      <c r="T130" s="573" t="n"/>
      <c r="U130" s="119">
        <f>IF($A130="","",IF(AND($R130&lt;&gt;"クローズ済み",$S130&lt;TODAY(),$S130&lt;&gt;""),"期限超過",IF($I130&gt;='01_基本設定'!$B$17,"重点","")))</f>
        <v/>
      </c>
      <c r="V130" s="191" t="n"/>
    </row>
    <row r="131" ht="19" customHeight="1">
      <c r="A131" s="554" t="n"/>
      <c r="B131" s="94" t="n"/>
      <c r="C131" s="94" t="n"/>
      <c r="D131" s="94" t="n"/>
      <c r="E131" s="94" t="n"/>
      <c r="F131" s="94" t="n"/>
      <c r="G131" s="571" t="n"/>
      <c r="H131" s="571" t="n"/>
      <c r="I131" s="572">
        <f>IF($A131="","",IFERROR(MAX(0,($H131-$G131)*1440),""))</f>
        <v/>
      </c>
      <c r="J131" s="94" t="n"/>
      <c r="K131" s="167" t="n"/>
      <c r="L131" s="167" t="n"/>
      <c r="M131" s="94" t="n"/>
      <c r="N131" s="94" t="n"/>
      <c r="O131" s="94" t="n"/>
      <c r="P131" s="555" t="n"/>
      <c r="Q131" s="94" t="n"/>
      <c r="R131" s="94" t="n"/>
      <c r="S131" s="573" t="n"/>
      <c r="T131" s="573" t="n"/>
      <c r="U131" s="119">
        <f>IF($A131="","",IF(AND($R131&lt;&gt;"クローズ済み",$S131&lt;TODAY(),$S131&lt;&gt;""),"期限超過",IF($I131&gt;='01_基本設定'!$B$17,"重点","")))</f>
        <v/>
      </c>
      <c r="V131" s="191" t="n"/>
    </row>
    <row r="132" ht="19" customHeight="1">
      <c r="A132" s="554" t="n"/>
      <c r="B132" s="94" t="n"/>
      <c r="C132" s="94" t="n"/>
      <c r="D132" s="94" t="n"/>
      <c r="E132" s="94" t="n"/>
      <c r="F132" s="94" t="n"/>
      <c r="G132" s="571" t="n"/>
      <c r="H132" s="571" t="n"/>
      <c r="I132" s="572">
        <f>IF($A132="","",IFERROR(MAX(0,($H132-$G132)*1440),""))</f>
        <v/>
      </c>
      <c r="J132" s="94" t="n"/>
      <c r="K132" s="167" t="n"/>
      <c r="L132" s="167" t="n"/>
      <c r="M132" s="94" t="n"/>
      <c r="N132" s="94" t="n"/>
      <c r="O132" s="94" t="n"/>
      <c r="P132" s="555" t="n"/>
      <c r="Q132" s="94" t="n"/>
      <c r="R132" s="94" t="n"/>
      <c r="S132" s="573" t="n"/>
      <c r="T132" s="573" t="n"/>
      <c r="U132" s="119">
        <f>IF($A132="","",IF(AND($R132&lt;&gt;"クローズ済み",$S132&lt;TODAY(),$S132&lt;&gt;""),"期限超過",IF($I132&gt;='01_基本設定'!$B$17,"重点","")))</f>
        <v/>
      </c>
      <c r="V132" s="191" t="n"/>
    </row>
    <row r="133" ht="19" customHeight="1">
      <c r="A133" s="554" t="n"/>
      <c r="B133" s="94" t="n"/>
      <c r="C133" s="94" t="n"/>
      <c r="D133" s="94" t="n"/>
      <c r="E133" s="94" t="n"/>
      <c r="F133" s="94" t="n"/>
      <c r="G133" s="571" t="n"/>
      <c r="H133" s="571" t="n"/>
      <c r="I133" s="572">
        <f>IF($A133="","",IFERROR(MAX(0,($H133-$G133)*1440),""))</f>
        <v/>
      </c>
      <c r="J133" s="94" t="n"/>
      <c r="K133" s="167" t="n"/>
      <c r="L133" s="167" t="n"/>
      <c r="M133" s="94" t="n"/>
      <c r="N133" s="94" t="n"/>
      <c r="O133" s="94" t="n"/>
      <c r="P133" s="555" t="n"/>
      <c r="Q133" s="94" t="n"/>
      <c r="R133" s="94" t="n"/>
      <c r="S133" s="573" t="n"/>
      <c r="T133" s="573" t="n"/>
      <c r="U133" s="119">
        <f>IF($A133="","",IF(AND($R133&lt;&gt;"クローズ済み",$S133&lt;TODAY(),$S133&lt;&gt;""),"期限超過",IF($I133&gt;='01_基本設定'!$B$17,"重点","")))</f>
        <v/>
      </c>
      <c r="V133" s="191" t="n"/>
    </row>
    <row r="134" ht="19" customHeight="1">
      <c r="A134" s="554" t="n"/>
      <c r="B134" s="94" t="n"/>
      <c r="C134" s="94" t="n"/>
      <c r="D134" s="94" t="n"/>
      <c r="E134" s="94" t="n"/>
      <c r="F134" s="94" t="n"/>
      <c r="G134" s="571" t="n"/>
      <c r="H134" s="571" t="n"/>
      <c r="I134" s="572">
        <f>IF($A134="","",IFERROR(MAX(0,($H134-$G134)*1440),""))</f>
        <v/>
      </c>
      <c r="J134" s="94" t="n"/>
      <c r="K134" s="167" t="n"/>
      <c r="L134" s="167" t="n"/>
      <c r="M134" s="94" t="n"/>
      <c r="N134" s="94" t="n"/>
      <c r="O134" s="94" t="n"/>
      <c r="P134" s="555" t="n"/>
      <c r="Q134" s="94" t="n"/>
      <c r="R134" s="94" t="n"/>
      <c r="S134" s="573" t="n"/>
      <c r="T134" s="573" t="n"/>
      <c r="U134" s="119">
        <f>IF($A134="","",IF(AND($R134&lt;&gt;"クローズ済み",$S134&lt;TODAY(),$S134&lt;&gt;""),"期限超過",IF($I134&gt;='01_基本設定'!$B$17,"重点","")))</f>
        <v/>
      </c>
      <c r="V134" s="191" t="n"/>
    </row>
    <row r="135" ht="19" customHeight="1">
      <c r="A135" s="554" t="n"/>
      <c r="B135" s="94" t="n"/>
      <c r="C135" s="94" t="n"/>
      <c r="D135" s="94" t="n"/>
      <c r="E135" s="94" t="n"/>
      <c r="F135" s="94" t="n"/>
      <c r="G135" s="571" t="n"/>
      <c r="H135" s="571" t="n"/>
      <c r="I135" s="572">
        <f>IF($A135="","",IFERROR(MAX(0,($H135-$G135)*1440),""))</f>
        <v/>
      </c>
      <c r="J135" s="94" t="n"/>
      <c r="K135" s="167" t="n"/>
      <c r="L135" s="167" t="n"/>
      <c r="M135" s="94" t="n"/>
      <c r="N135" s="94" t="n"/>
      <c r="O135" s="94" t="n"/>
      <c r="P135" s="555" t="n"/>
      <c r="Q135" s="94" t="n"/>
      <c r="R135" s="94" t="n"/>
      <c r="S135" s="573" t="n"/>
      <c r="T135" s="573" t="n"/>
      <c r="U135" s="119">
        <f>IF($A135="","",IF(AND($R135&lt;&gt;"クローズ済み",$S135&lt;TODAY(),$S135&lt;&gt;""),"期限超過",IF($I135&gt;='01_基本設定'!$B$17,"重点","")))</f>
        <v/>
      </c>
      <c r="V135" s="191" t="n"/>
    </row>
    <row r="136" ht="19" customHeight="1">
      <c r="A136" s="554" t="n"/>
      <c r="B136" s="94" t="n"/>
      <c r="C136" s="94" t="n"/>
      <c r="D136" s="94" t="n"/>
      <c r="E136" s="94" t="n"/>
      <c r="F136" s="94" t="n"/>
      <c r="G136" s="571" t="n"/>
      <c r="H136" s="571" t="n"/>
      <c r="I136" s="572">
        <f>IF($A136="","",IFERROR(MAX(0,($H136-$G136)*1440),""))</f>
        <v/>
      </c>
      <c r="J136" s="94" t="n"/>
      <c r="K136" s="167" t="n"/>
      <c r="L136" s="167" t="n"/>
      <c r="M136" s="94" t="n"/>
      <c r="N136" s="94" t="n"/>
      <c r="O136" s="94" t="n"/>
      <c r="P136" s="555" t="n"/>
      <c r="Q136" s="94" t="n"/>
      <c r="R136" s="94" t="n"/>
      <c r="S136" s="573" t="n"/>
      <c r="T136" s="573" t="n"/>
      <c r="U136" s="119">
        <f>IF($A136="","",IF(AND($R136&lt;&gt;"クローズ済み",$S136&lt;TODAY(),$S136&lt;&gt;""),"期限超過",IF($I136&gt;='01_基本設定'!$B$17,"重点","")))</f>
        <v/>
      </c>
      <c r="V136" s="191" t="n"/>
    </row>
    <row r="137" ht="19" customHeight="1">
      <c r="A137" s="554" t="n"/>
      <c r="B137" s="94" t="n"/>
      <c r="C137" s="94" t="n"/>
      <c r="D137" s="94" t="n"/>
      <c r="E137" s="94" t="n"/>
      <c r="F137" s="94" t="n"/>
      <c r="G137" s="571" t="n"/>
      <c r="H137" s="571" t="n"/>
      <c r="I137" s="572">
        <f>IF($A137="","",IFERROR(MAX(0,($H137-$G137)*1440),""))</f>
        <v/>
      </c>
      <c r="J137" s="94" t="n"/>
      <c r="K137" s="167" t="n"/>
      <c r="L137" s="167" t="n"/>
      <c r="M137" s="94" t="n"/>
      <c r="N137" s="94" t="n"/>
      <c r="O137" s="94" t="n"/>
      <c r="P137" s="555" t="n"/>
      <c r="Q137" s="94" t="n"/>
      <c r="R137" s="94" t="n"/>
      <c r="S137" s="573" t="n"/>
      <c r="T137" s="573" t="n"/>
      <c r="U137" s="119">
        <f>IF($A137="","",IF(AND($R137&lt;&gt;"クローズ済み",$S137&lt;TODAY(),$S137&lt;&gt;""),"期限超過",IF($I137&gt;='01_基本設定'!$B$17,"重点","")))</f>
        <v/>
      </c>
      <c r="V137" s="191" t="n"/>
    </row>
    <row r="138" ht="19" customHeight="1">
      <c r="A138" s="554" t="n"/>
      <c r="B138" s="94" t="n"/>
      <c r="C138" s="94" t="n"/>
      <c r="D138" s="94" t="n"/>
      <c r="E138" s="94" t="n"/>
      <c r="F138" s="94" t="n"/>
      <c r="G138" s="571" t="n"/>
      <c r="H138" s="571" t="n"/>
      <c r="I138" s="572">
        <f>IF($A138="","",IFERROR(MAX(0,($H138-$G138)*1440),""))</f>
        <v/>
      </c>
      <c r="J138" s="94" t="n"/>
      <c r="K138" s="167" t="n"/>
      <c r="L138" s="167" t="n"/>
      <c r="M138" s="94" t="n"/>
      <c r="N138" s="94" t="n"/>
      <c r="O138" s="94" t="n"/>
      <c r="P138" s="555" t="n"/>
      <c r="Q138" s="94" t="n"/>
      <c r="R138" s="94" t="n"/>
      <c r="S138" s="573" t="n"/>
      <c r="T138" s="573" t="n"/>
      <c r="U138" s="119">
        <f>IF($A138="","",IF(AND($R138&lt;&gt;"クローズ済み",$S138&lt;TODAY(),$S138&lt;&gt;""),"期限超過",IF($I138&gt;='01_基本設定'!$B$17,"重点","")))</f>
        <v/>
      </c>
      <c r="V138" s="191" t="n"/>
    </row>
    <row r="139" ht="19" customHeight="1">
      <c r="A139" s="554" t="n"/>
      <c r="B139" s="94" t="n"/>
      <c r="C139" s="94" t="n"/>
      <c r="D139" s="94" t="n"/>
      <c r="E139" s="94" t="n"/>
      <c r="F139" s="94" t="n"/>
      <c r="G139" s="571" t="n"/>
      <c r="H139" s="571" t="n"/>
      <c r="I139" s="572">
        <f>IF($A139="","",IFERROR(MAX(0,($H139-$G139)*1440),""))</f>
        <v/>
      </c>
      <c r="J139" s="94" t="n"/>
      <c r="K139" s="167" t="n"/>
      <c r="L139" s="167" t="n"/>
      <c r="M139" s="94" t="n"/>
      <c r="N139" s="94" t="n"/>
      <c r="O139" s="94" t="n"/>
      <c r="P139" s="555" t="n"/>
      <c r="Q139" s="94" t="n"/>
      <c r="R139" s="94" t="n"/>
      <c r="S139" s="573" t="n"/>
      <c r="T139" s="573" t="n"/>
      <c r="U139" s="119">
        <f>IF($A139="","",IF(AND($R139&lt;&gt;"クローズ済み",$S139&lt;TODAY(),$S139&lt;&gt;""),"期限超過",IF($I139&gt;='01_基本設定'!$B$17,"重点","")))</f>
        <v/>
      </c>
      <c r="V139" s="191" t="n"/>
    </row>
    <row r="140" ht="19" customHeight="1">
      <c r="A140" s="554" t="n"/>
      <c r="B140" s="94" t="n"/>
      <c r="C140" s="94" t="n"/>
      <c r="D140" s="94" t="n"/>
      <c r="E140" s="94" t="n"/>
      <c r="F140" s="94" t="n"/>
      <c r="G140" s="571" t="n"/>
      <c r="H140" s="571" t="n"/>
      <c r="I140" s="572">
        <f>IF($A140="","",IFERROR(MAX(0,($H140-$G140)*1440),""))</f>
        <v/>
      </c>
      <c r="J140" s="94" t="n"/>
      <c r="K140" s="167" t="n"/>
      <c r="L140" s="167" t="n"/>
      <c r="M140" s="94" t="n"/>
      <c r="N140" s="94" t="n"/>
      <c r="O140" s="94" t="n"/>
      <c r="P140" s="555" t="n"/>
      <c r="Q140" s="94" t="n"/>
      <c r="R140" s="94" t="n"/>
      <c r="S140" s="573" t="n"/>
      <c r="T140" s="573" t="n"/>
      <c r="U140" s="119">
        <f>IF($A140="","",IF(AND($R140&lt;&gt;"クローズ済み",$S140&lt;TODAY(),$S140&lt;&gt;""),"期限超過",IF($I140&gt;='01_基本設定'!$B$17,"重点","")))</f>
        <v/>
      </c>
      <c r="V140" s="191" t="n"/>
    </row>
    <row r="141" ht="19" customHeight="1">
      <c r="A141" s="554" t="n"/>
      <c r="B141" s="94" t="n"/>
      <c r="C141" s="94" t="n"/>
      <c r="D141" s="94" t="n"/>
      <c r="E141" s="94" t="n"/>
      <c r="F141" s="94" t="n"/>
      <c r="G141" s="571" t="n"/>
      <c r="H141" s="571" t="n"/>
      <c r="I141" s="572">
        <f>IF($A141="","",IFERROR(MAX(0,($H141-$G141)*1440),""))</f>
        <v/>
      </c>
      <c r="J141" s="94" t="n"/>
      <c r="K141" s="167" t="n"/>
      <c r="L141" s="167" t="n"/>
      <c r="M141" s="94" t="n"/>
      <c r="N141" s="94" t="n"/>
      <c r="O141" s="94" t="n"/>
      <c r="P141" s="555" t="n"/>
      <c r="Q141" s="94" t="n"/>
      <c r="R141" s="94" t="n"/>
      <c r="S141" s="573" t="n"/>
      <c r="T141" s="573" t="n"/>
      <c r="U141" s="119">
        <f>IF($A141="","",IF(AND($R141&lt;&gt;"クローズ済み",$S141&lt;TODAY(),$S141&lt;&gt;""),"期限超過",IF($I141&gt;='01_基本設定'!$B$17,"重点","")))</f>
        <v/>
      </c>
      <c r="V141" s="191" t="n"/>
    </row>
    <row r="142" ht="19" customHeight="1">
      <c r="A142" s="554" t="n"/>
      <c r="B142" s="94" t="n"/>
      <c r="C142" s="94" t="n"/>
      <c r="D142" s="94" t="n"/>
      <c r="E142" s="94" t="n"/>
      <c r="F142" s="94" t="n"/>
      <c r="G142" s="571" t="n"/>
      <c r="H142" s="571" t="n"/>
      <c r="I142" s="572">
        <f>IF($A142="","",IFERROR(MAX(0,($H142-$G142)*1440),""))</f>
        <v/>
      </c>
      <c r="J142" s="94" t="n"/>
      <c r="K142" s="167" t="n"/>
      <c r="L142" s="167" t="n"/>
      <c r="M142" s="94" t="n"/>
      <c r="N142" s="94" t="n"/>
      <c r="O142" s="94" t="n"/>
      <c r="P142" s="555" t="n"/>
      <c r="Q142" s="94" t="n"/>
      <c r="R142" s="94" t="n"/>
      <c r="S142" s="573" t="n"/>
      <c r="T142" s="573" t="n"/>
      <c r="U142" s="119">
        <f>IF($A142="","",IF(AND($R142&lt;&gt;"クローズ済み",$S142&lt;TODAY(),$S142&lt;&gt;""),"期限超過",IF($I142&gt;='01_基本設定'!$B$17,"重点","")))</f>
        <v/>
      </c>
      <c r="V142" s="191" t="n"/>
    </row>
    <row r="143" ht="19" customHeight="1">
      <c r="A143" s="554" t="n"/>
      <c r="B143" s="94" t="n"/>
      <c r="C143" s="94" t="n"/>
      <c r="D143" s="94" t="n"/>
      <c r="E143" s="94" t="n"/>
      <c r="F143" s="94" t="n"/>
      <c r="G143" s="571" t="n"/>
      <c r="H143" s="571" t="n"/>
      <c r="I143" s="572">
        <f>IF($A143="","",IFERROR(MAX(0,($H143-$G143)*1440),""))</f>
        <v/>
      </c>
      <c r="J143" s="94" t="n"/>
      <c r="K143" s="167" t="n"/>
      <c r="L143" s="167" t="n"/>
      <c r="M143" s="94" t="n"/>
      <c r="N143" s="94" t="n"/>
      <c r="O143" s="94" t="n"/>
      <c r="P143" s="555" t="n"/>
      <c r="Q143" s="94" t="n"/>
      <c r="R143" s="94" t="n"/>
      <c r="S143" s="573" t="n"/>
      <c r="T143" s="573" t="n"/>
      <c r="U143" s="119">
        <f>IF($A143="","",IF(AND($R143&lt;&gt;"クローズ済み",$S143&lt;TODAY(),$S143&lt;&gt;""),"期限超過",IF($I143&gt;='01_基本設定'!$B$17,"重点","")))</f>
        <v/>
      </c>
      <c r="V143" s="191" t="n"/>
    </row>
    <row r="144" ht="19" customHeight="1">
      <c r="A144" s="554" t="n"/>
      <c r="B144" s="94" t="n"/>
      <c r="C144" s="94" t="n"/>
      <c r="D144" s="94" t="n"/>
      <c r="E144" s="94" t="n"/>
      <c r="F144" s="94" t="n"/>
      <c r="G144" s="571" t="n"/>
      <c r="H144" s="571" t="n"/>
      <c r="I144" s="572">
        <f>IF($A144="","",IFERROR(MAX(0,($H144-$G144)*1440),""))</f>
        <v/>
      </c>
      <c r="J144" s="94" t="n"/>
      <c r="K144" s="167" t="n"/>
      <c r="L144" s="167" t="n"/>
      <c r="M144" s="94" t="n"/>
      <c r="N144" s="94" t="n"/>
      <c r="O144" s="94" t="n"/>
      <c r="P144" s="555" t="n"/>
      <c r="Q144" s="94" t="n"/>
      <c r="R144" s="94" t="n"/>
      <c r="S144" s="573" t="n"/>
      <c r="T144" s="573" t="n"/>
      <c r="U144" s="119">
        <f>IF($A144="","",IF(AND($R144&lt;&gt;"クローズ済み",$S144&lt;TODAY(),$S144&lt;&gt;""),"期限超過",IF($I144&gt;='01_基本設定'!$B$17,"重点","")))</f>
        <v/>
      </c>
      <c r="V144" s="191" t="n"/>
    </row>
    <row r="145" ht="19" customHeight="1">
      <c r="A145" s="554" t="n"/>
      <c r="B145" s="94" t="n"/>
      <c r="C145" s="94" t="n"/>
      <c r="D145" s="94" t="n"/>
      <c r="E145" s="94" t="n"/>
      <c r="F145" s="94" t="n"/>
      <c r="G145" s="571" t="n"/>
      <c r="H145" s="571" t="n"/>
      <c r="I145" s="572">
        <f>IF($A145="","",IFERROR(MAX(0,($H145-$G145)*1440),""))</f>
        <v/>
      </c>
      <c r="J145" s="94" t="n"/>
      <c r="K145" s="167" t="n"/>
      <c r="L145" s="167" t="n"/>
      <c r="M145" s="94" t="n"/>
      <c r="N145" s="94" t="n"/>
      <c r="O145" s="94" t="n"/>
      <c r="P145" s="555" t="n"/>
      <c r="Q145" s="94" t="n"/>
      <c r="R145" s="94" t="n"/>
      <c r="S145" s="573" t="n"/>
      <c r="T145" s="573" t="n"/>
      <c r="U145" s="119">
        <f>IF($A145="","",IF(AND($R145&lt;&gt;"クローズ済み",$S145&lt;TODAY(),$S145&lt;&gt;""),"期限超過",IF($I145&gt;='01_基本設定'!$B$17,"重点","")))</f>
        <v/>
      </c>
      <c r="V145" s="191" t="n"/>
    </row>
    <row r="146" ht="19" customHeight="1">
      <c r="A146" s="554" t="n"/>
      <c r="B146" s="94" t="n"/>
      <c r="C146" s="94" t="n"/>
      <c r="D146" s="94" t="n"/>
      <c r="E146" s="94" t="n"/>
      <c r="F146" s="94" t="n"/>
      <c r="G146" s="571" t="n"/>
      <c r="H146" s="571" t="n"/>
      <c r="I146" s="572">
        <f>IF($A146="","",IFERROR(MAX(0,($H146-$G146)*1440),""))</f>
        <v/>
      </c>
      <c r="J146" s="94" t="n"/>
      <c r="K146" s="167" t="n"/>
      <c r="L146" s="167" t="n"/>
      <c r="M146" s="94" t="n"/>
      <c r="N146" s="94" t="n"/>
      <c r="O146" s="94" t="n"/>
      <c r="P146" s="555" t="n"/>
      <c r="Q146" s="94" t="n"/>
      <c r="R146" s="94" t="n"/>
      <c r="S146" s="573" t="n"/>
      <c r="T146" s="573" t="n"/>
      <c r="U146" s="119">
        <f>IF($A146="","",IF(AND($R146&lt;&gt;"クローズ済み",$S146&lt;TODAY(),$S146&lt;&gt;""),"期限超過",IF($I146&gt;='01_基本設定'!$B$17,"重点","")))</f>
        <v/>
      </c>
      <c r="V146" s="191" t="n"/>
    </row>
    <row r="147" ht="19" customHeight="1">
      <c r="A147" s="554" t="n"/>
      <c r="B147" s="94" t="n"/>
      <c r="C147" s="94" t="n"/>
      <c r="D147" s="94" t="n"/>
      <c r="E147" s="94" t="n"/>
      <c r="F147" s="94" t="n"/>
      <c r="G147" s="571" t="n"/>
      <c r="H147" s="571" t="n"/>
      <c r="I147" s="572">
        <f>IF($A147="","",IFERROR(MAX(0,($H147-$G147)*1440),""))</f>
        <v/>
      </c>
      <c r="J147" s="94" t="n"/>
      <c r="K147" s="167" t="n"/>
      <c r="L147" s="167" t="n"/>
      <c r="M147" s="94" t="n"/>
      <c r="N147" s="94" t="n"/>
      <c r="O147" s="94" t="n"/>
      <c r="P147" s="555" t="n"/>
      <c r="Q147" s="94" t="n"/>
      <c r="R147" s="94" t="n"/>
      <c r="S147" s="573" t="n"/>
      <c r="T147" s="573" t="n"/>
      <c r="U147" s="119">
        <f>IF($A147="","",IF(AND($R147&lt;&gt;"クローズ済み",$S147&lt;TODAY(),$S147&lt;&gt;""),"期限超過",IF($I147&gt;='01_基本設定'!$B$17,"重点","")))</f>
        <v/>
      </c>
      <c r="V147" s="191" t="n"/>
    </row>
    <row r="148" ht="19" customHeight="1">
      <c r="A148" s="554" t="n"/>
      <c r="B148" s="94" t="n"/>
      <c r="C148" s="94" t="n"/>
      <c r="D148" s="94" t="n"/>
      <c r="E148" s="94" t="n"/>
      <c r="F148" s="94" t="n"/>
      <c r="G148" s="571" t="n"/>
      <c r="H148" s="571" t="n"/>
      <c r="I148" s="572">
        <f>IF($A148="","",IFERROR(MAX(0,($H148-$G148)*1440),""))</f>
        <v/>
      </c>
      <c r="J148" s="94" t="n"/>
      <c r="K148" s="167" t="n"/>
      <c r="L148" s="167" t="n"/>
      <c r="M148" s="94" t="n"/>
      <c r="N148" s="94" t="n"/>
      <c r="O148" s="94" t="n"/>
      <c r="P148" s="555" t="n"/>
      <c r="Q148" s="94" t="n"/>
      <c r="R148" s="94" t="n"/>
      <c r="S148" s="573" t="n"/>
      <c r="T148" s="573" t="n"/>
      <c r="U148" s="119">
        <f>IF($A148="","",IF(AND($R148&lt;&gt;"クローズ済み",$S148&lt;TODAY(),$S148&lt;&gt;""),"期限超過",IF($I148&gt;='01_基本設定'!$B$17,"重点","")))</f>
        <v/>
      </c>
      <c r="V148" s="191" t="n"/>
    </row>
    <row r="149" ht="19" customHeight="1">
      <c r="A149" s="554" t="n"/>
      <c r="B149" s="94" t="n"/>
      <c r="C149" s="94" t="n"/>
      <c r="D149" s="94" t="n"/>
      <c r="E149" s="94" t="n"/>
      <c r="F149" s="94" t="n"/>
      <c r="G149" s="571" t="n"/>
      <c r="H149" s="571" t="n"/>
      <c r="I149" s="572">
        <f>IF($A149="","",IFERROR(MAX(0,($H149-$G149)*1440),""))</f>
        <v/>
      </c>
      <c r="J149" s="94" t="n"/>
      <c r="K149" s="167" t="n"/>
      <c r="L149" s="167" t="n"/>
      <c r="M149" s="94" t="n"/>
      <c r="N149" s="94" t="n"/>
      <c r="O149" s="94" t="n"/>
      <c r="P149" s="555" t="n"/>
      <c r="Q149" s="94" t="n"/>
      <c r="R149" s="94" t="n"/>
      <c r="S149" s="573" t="n"/>
      <c r="T149" s="573" t="n"/>
      <c r="U149" s="119">
        <f>IF($A149="","",IF(AND($R149&lt;&gt;"クローズ済み",$S149&lt;TODAY(),$S149&lt;&gt;""),"期限超過",IF($I149&gt;='01_基本設定'!$B$17,"重点","")))</f>
        <v/>
      </c>
      <c r="V149" s="191" t="n"/>
    </row>
    <row r="150" ht="19" customHeight="1">
      <c r="A150" s="554" t="n"/>
      <c r="B150" s="94" t="n"/>
      <c r="C150" s="94" t="n"/>
      <c r="D150" s="94" t="n"/>
      <c r="E150" s="94" t="n"/>
      <c r="F150" s="94" t="n"/>
      <c r="G150" s="571" t="n"/>
      <c r="H150" s="571" t="n"/>
      <c r="I150" s="572">
        <f>IF($A150="","",IFERROR(MAX(0,($H150-$G150)*1440),""))</f>
        <v/>
      </c>
      <c r="J150" s="94" t="n"/>
      <c r="K150" s="167" t="n"/>
      <c r="L150" s="167" t="n"/>
      <c r="M150" s="94" t="n"/>
      <c r="N150" s="94" t="n"/>
      <c r="O150" s="94" t="n"/>
      <c r="P150" s="555" t="n"/>
      <c r="Q150" s="94" t="n"/>
      <c r="R150" s="94" t="n"/>
      <c r="S150" s="573" t="n"/>
      <c r="T150" s="573" t="n"/>
      <c r="U150" s="119">
        <f>IF($A150="","",IF(AND($R150&lt;&gt;"クローズ済み",$S150&lt;TODAY(),$S150&lt;&gt;""),"期限超過",IF($I150&gt;='01_基本設定'!$B$17,"重点","")))</f>
        <v/>
      </c>
      <c r="V150" s="191" t="n"/>
    </row>
    <row r="151" ht="19" customHeight="1">
      <c r="A151" s="554" t="n"/>
      <c r="B151" s="94" t="n"/>
      <c r="C151" s="94" t="n"/>
      <c r="D151" s="94" t="n"/>
      <c r="E151" s="94" t="n"/>
      <c r="F151" s="94" t="n"/>
      <c r="G151" s="571" t="n"/>
      <c r="H151" s="571" t="n"/>
      <c r="I151" s="572">
        <f>IF($A151="","",IFERROR(MAX(0,($H151-$G151)*1440),""))</f>
        <v/>
      </c>
      <c r="J151" s="94" t="n"/>
      <c r="K151" s="167" t="n"/>
      <c r="L151" s="167" t="n"/>
      <c r="M151" s="94" t="n"/>
      <c r="N151" s="94" t="n"/>
      <c r="O151" s="94" t="n"/>
      <c r="P151" s="555" t="n"/>
      <c r="Q151" s="94" t="n"/>
      <c r="R151" s="94" t="n"/>
      <c r="S151" s="573" t="n"/>
      <c r="T151" s="573" t="n"/>
      <c r="U151" s="119">
        <f>IF($A151="","",IF(AND($R151&lt;&gt;"クローズ済み",$S151&lt;TODAY(),$S151&lt;&gt;""),"期限超過",IF($I151&gt;='01_基本設定'!$B$17,"重点","")))</f>
        <v/>
      </c>
      <c r="V151" s="191" t="n"/>
    </row>
    <row r="152" ht="19" customHeight="1">
      <c r="A152" s="554" t="n"/>
      <c r="B152" s="94" t="n"/>
      <c r="C152" s="94" t="n"/>
      <c r="D152" s="94" t="n"/>
      <c r="E152" s="94" t="n"/>
      <c r="F152" s="94" t="n"/>
      <c r="G152" s="571" t="n"/>
      <c r="H152" s="571" t="n"/>
      <c r="I152" s="572">
        <f>IF($A152="","",IFERROR(MAX(0,($H152-$G152)*1440),""))</f>
        <v/>
      </c>
      <c r="J152" s="94" t="n"/>
      <c r="K152" s="167" t="n"/>
      <c r="L152" s="167" t="n"/>
      <c r="M152" s="94" t="n"/>
      <c r="N152" s="94" t="n"/>
      <c r="O152" s="94" t="n"/>
      <c r="P152" s="555" t="n"/>
      <c r="Q152" s="94" t="n"/>
      <c r="R152" s="94" t="n"/>
      <c r="S152" s="573" t="n"/>
      <c r="T152" s="573" t="n"/>
      <c r="U152" s="119">
        <f>IF($A152="","",IF(AND($R152&lt;&gt;"クローズ済み",$S152&lt;TODAY(),$S152&lt;&gt;""),"期限超過",IF($I152&gt;='01_基本設定'!$B$17,"重点","")))</f>
        <v/>
      </c>
      <c r="V152" s="191" t="n"/>
    </row>
    <row r="153" ht="19" customHeight="1">
      <c r="A153" s="554" t="n"/>
      <c r="B153" s="94" t="n"/>
      <c r="C153" s="94" t="n"/>
      <c r="D153" s="94" t="n"/>
      <c r="E153" s="94" t="n"/>
      <c r="F153" s="94" t="n"/>
      <c r="G153" s="571" t="n"/>
      <c r="H153" s="571" t="n"/>
      <c r="I153" s="572">
        <f>IF($A153="","",IFERROR(MAX(0,($H153-$G153)*1440),""))</f>
        <v/>
      </c>
      <c r="J153" s="94" t="n"/>
      <c r="K153" s="167" t="n"/>
      <c r="L153" s="167" t="n"/>
      <c r="M153" s="94" t="n"/>
      <c r="N153" s="94" t="n"/>
      <c r="O153" s="94" t="n"/>
      <c r="P153" s="555" t="n"/>
      <c r="Q153" s="94" t="n"/>
      <c r="R153" s="94" t="n"/>
      <c r="S153" s="573" t="n"/>
      <c r="T153" s="573" t="n"/>
      <c r="U153" s="119">
        <f>IF($A153="","",IF(AND($R153&lt;&gt;"クローズ済み",$S153&lt;TODAY(),$S153&lt;&gt;""),"期限超過",IF($I153&gt;='01_基本設定'!$B$17,"重点","")))</f>
        <v/>
      </c>
      <c r="V153" s="191" t="n"/>
    </row>
    <row r="154" ht="19" customHeight="1">
      <c r="A154" s="554" t="n"/>
      <c r="B154" s="94" t="n"/>
      <c r="C154" s="94" t="n"/>
      <c r="D154" s="94" t="n"/>
      <c r="E154" s="94" t="n"/>
      <c r="F154" s="94" t="n"/>
      <c r="G154" s="571" t="n"/>
      <c r="H154" s="571" t="n"/>
      <c r="I154" s="572">
        <f>IF($A154="","",IFERROR(MAX(0,($H154-$G154)*1440),""))</f>
        <v/>
      </c>
      <c r="J154" s="94" t="n"/>
      <c r="K154" s="167" t="n"/>
      <c r="L154" s="167" t="n"/>
      <c r="M154" s="94" t="n"/>
      <c r="N154" s="94" t="n"/>
      <c r="O154" s="94" t="n"/>
      <c r="P154" s="555" t="n"/>
      <c r="Q154" s="94" t="n"/>
      <c r="R154" s="94" t="n"/>
      <c r="S154" s="573" t="n"/>
      <c r="T154" s="573" t="n"/>
      <c r="U154" s="119">
        <f>IF($A154="","",IF(AND($R154&lt;&gt;"クローズ済み",$S154&lt;TODAY(),$S154&lt;&gt;""),"期限超過",IF($I154&gt;='01_基本設定'!$B$17,"重点","")))</f>
        <v/>
      </c>
      <c r="V154" s="191" t="n"/>
    </row>
    <row r="155" ht="19" customHeight="1">
      <c r="A155" s="554" t="n"/>
      <c r="B155" s="94" t="n"/>
      <c r="C155" s="94" t="n"/>
      <c r="D155" s="94" t="n"/>
      <c r="E155" s="94" t="n"/>
      <c r="F155" s="94" t="n"/>
      <c r="G155" s="571" t="n"/>
      <c r="H155" s="571" t="n"/>
      <c r="I155" s="572">
        <f>IF($A155="","",IFERROR(MAX(0,($H155-$G155)*1440),""))</f>
        <v/>
      </c>
      <c r="J155" s="94" t="n"/>
      <c r="K155" s="167" t="n"/>
      <c r="L155" s="167" t="n"/>
      <c r="M155" s="94" t="n"/>
      <c r="N155" s="94" t="n"/>
      <c r="O155" s="94" t="n"/>
      <c r="P155" s="555" t="n"/>
      <c r="Q155" s="94" t="n"/>
      <c r="R155" s="94" t="n"/>
      <c r="S155" s="573" t="n"/>
      <c r="T155" s="573" t="n"/>
      <c r="U155" s="119">
        <f>IF($A155="","",IF(AND($R155&lt;&gt;"クローズ済み",$S155&lt;TODAY(),$S155&lt;&gt;""),"期限超過",IF($I155&gt;='01_基本設定'!$B$17,"重点","")))</f>
        <v/>
      </c>
      <c r="V155" s="191" t="n"/>
    </row>
    <row r="156" ht="19" customHeight="1">
      <c r="A156" s="554" t="n"/>
      <c r="B156" s="94" t="n"/>
      <c r="C156" s="94" t="n"/>
      <c r="D156" s="94" t="n"/>
      <c r="E156" s="94" t="n"/>
      <c r="F156" s="94" t="n"/>
      <c r="G156" s="571" t="n"/>
      <c r="H156" s="571" t="n"/>
      <c r="I156" s="572">
        <f>IF($A156="","",IFERROR(MAX(0,($H156-$G156)*1440),""))</f>
        <v/>
      </c>
      <c r="J156" s="94" t="n"/>
      <c r="K156" s="167" t="n"/>
      <c r="L156" s="167" t="n"/>
      <c r="M156" s="94" t="n"/>
      <c r="N156" s="94" t="n"/>
      <c r="O156" s="94" t="n"/>
      <c r="P156" s="555" t="n"/>
      <c r="Q156" s="94" t="n"/>
      <c r="R156" s="94" t="n"/>
      <c r="S156" s="573" t="n"/>
      <c r="T156" s="573" t="n"/>
      <c r="U156" s="119">
        <f>IF($A156="","",IF(AND($R156&lt;&gt;"クローズ済み",$S156&lt;TODAY(),$S156&lt;&gt;""),"期限超過",IF($I156&gt;='01_基本設定'!$B$17,"重点","")))</f>
        <v/>
      </c>
      <c r="V156" s="191" t="n"/>
    </row>
    <row r="157" ht="19" customHeight="1">
      <c r="A157" s="554" t="n"/>
      <c r="B157" s="94" t="n"/>
      <c r="C157" s="94" t="n"/>
      <c r="D157" s="94" t="n"/>
      <c r="E157" s="94" t="n"/>
      <c r="F157" s="94" t="n"/>
      <c r="G157" s="571" t="n"/>
      <c r="H157" s="571" t="n"/>
      <c r="I157" s="572">
        <f>IF($A157="","",IFERROR(MAX(0,($H157-$G157)*1440),""))</f>
        <v/>
      </c>
      <c r="J157" s="94" t="n"/>
      <c r="K157" s="167" t="n"/>
      <c r="L157" s="167" t="n"/>
      <c r="M157" s="94" t="n"/>
      <c r="N157" s="94" t="n"/>
      <c r="O157" s="94" t="n"/>
      <c r="P157" s="555" t="n"/>
      <c r="Q157" s="94" t="n"/>
      <c r="R157" s="94" t="n"/>
      <c r="S157" s="573" t="n"/>
      <c r="T157" s="573" t="n"/>
      <c r="U157" s="119">
        <f>IF($A157="","",IF(AND($R157&lt;&gt;"クローズ済み",$S157&lt;TODAY(),$S157&lt;&gt;""),"期限超過",IF($I157&gt;='01_基本設定'!$B$17,"重点","")))</f>
        <v/>
      </c>
      <c r="V157" s="191" t="n"/>
    </row>
    <row r="158" ht="19" customHeight="1">
      <c r="A158" s="554" t="n"/>
      <c r="B158" s="94" t="n"/>
      <c r="C158" s="94" t="n"/>
      <c r="D158" s="94" t="n"/>
      <c r="E158" s="94" t="n"/>
      <c r="F158" s="94" t="n"/>
      <c r="G158" s="571" t="n"/>
      <c r="H158" s="571" t="n"/>
      <c r="I158" s="572">
        <f>IF($A158="","",IFERROR(MAX(0,($H158-$G158)*1440),""))</f>
        <v/>
      </c>
      <c r="J158" s="94" t="n"/>
      <c r="K158" s="167" t="n"/>
      <c r="L158" s="167" t="n"/>
      <c r="M158" s="94" t="n"/>
      <c r="N158" s="94" t="n"/>
      <c r="O158" s="94" t="n"/>
      <c r="P158" s="555" t="n"/>
      <c r="Q158" s="94" t="n"/>
      <c r="R158" s="94" t="n"/>
      <c r="S158" s="573" t="n"/>
      <c r="T158" s="573" t="n"/>
      <c r="U158" s="119">
        <f>IF($A158="","",IF(AND($R158&lt;&gt;"クローズ済み",$S158&lt;TODAY(),$S158&lt;&gt;""),"期限超過",IF($I158&gt;='01_基本設定'!$B$17,"重点","")))</f>
        <v/>
      </c>
      <c r="V158" s="191" t="n"/>
    </row>
    <row r="159" ht="19" customHeight="1">
      <c r="A159" s="554" t="n"/>
      <c r="B159" s="94" t="n"/>
      <c r="C159" s="94" t="n"/>
      <c r="D159" s="94" t="n"/>
      <c r="E159" s="94" t="n"/>
      <c r="F159" s="94" t="n"/>
      <c r="G159" s="571" t="n"/>
      <c r="H159" s="571" t="n"/>
      <c r="I159" s="572">
        <f>IF($A159="","",IFERROR(MAX(0,($H159-$G159)*1440),""))</f>
        <v/>
      </c>
      <c r="J159" s="94" t="n"/>
      <c r="K159" s="167" t="n"/>
      <c r="L159" s="167" t="n"/>
      <c r="M159" s="94" t="n"/>
      <c r="N159" s="94" t="n"/>
      <c r="O159" s="94" t="n"/>
      <c r="P159" s="555" t="n"/>
      <c r="Q159" s="94" t="n"/>
      <c r="R159" s="94" t="n"/>
      <c r="S159" s="573" t="n"/>
      <c r="T159" s="573" t="n"/>
      <c r="U159" s="119">
        <f>IF($A159="","",IF(AND($R159&lt;&gt;"クローズ済み",$S159&lt;TODAY(),$S159&lt;&gt;""),"期限超過",IF($I159&gt;='01_基本設定'!$B$17,"重点","")))</f>
        <v/>
      </c>
      <c r="V159" s="191" t="n"/>
    </row>
    <row r="160" ht="19" customHeight="1">
      <c r="A160" s="554" t="n"/>
      <c r="B160" s="94" t="n"/>
      <c r="C160" s="94" t="n"/>
      <c r="D160" s="94" t="n"/>
      <c r="E160" s="94" t="n"/>
      <c r="F160" s="94" t="n"/>
      <c r="G160" s="571" t="n"/>
      <c r="H160" s="571" t="n"/>
      <c r="I160" s="572">
        <f>IF($A160="","",IFERROR(MAX(0,($H160-$G160)*1440),""))</f>
        <v/>
      </c>
      <c r="J160" s="94" t="n"/>
      <c r="K160" s="167" t="n"/>
      <c r="L160" s="167" t="n"/>
      <c r="M160" s="94" t="n"/>
      <c r="N160" s="94" t="n"/>
      <c r="O160" s="94" t="n"/>
      <c r="P160" s="555" t="n"/>
      <c r="Q160" s="94" t="n"/>
      <c r="R160" s="94" t="n"/>
      <c r="S160" s="573" t="n"/>
      <c r="T160" s="573" t="n"/>
      <c r="U160" s="119">
        <f>IF($A160="","",IF(AND($R160&lt;&gt;"クローズ済み",$S160&lt;TODAY(),$S160&lt;&gt;""),"期限超過",IF($I160&gt;='01_基本設定'!$B$17,"重点","")))</f>
        <v/>
      </c>
      <c r="V160" s="191" t="n"/>
    </row>
    <row r="161" ht="19" customHeight="1">
      <c r="A161" s="554" t="n"/>
      <c r="B161" s="94" t="n"/>
      <c r="C161" s="94" t="n"/>
      <c r="D161" s="94" t="n"/>
      <c r="E161" s="94" t="n"/>
      <c r="F161" s="94" t="n"/>
      <c r="G161" s="571" t="n"/>
      <c r="H161" s="571" t="n"/>
      <c r="I161" s="572">
        <f>IF($A161="","",IFERROR(MAX(0,($H161-$G161)*1440),""))</f>
        <v/>
      </c>
      <c r="J161" s="94" t="n"/>
      <c r="K161" s="167" t="n"/>
      <c r="L161" s="167" t="n"/>
      <c r="M161" s="94" t="n"/>
      <c r="N161" s="94" t="n"/>
      <c r="O161" s="94" t="n"/>
      <c r="P161" s="555" t="n"/>
      <c r="Q161" s="94" t="n"/>
      <c r="R161" s="94" t="n"/>
      <c r="S161" s="573" t="n"/>
      <c r="T161" s="573" t="n"/>
      <c r="U161" s="119">
        <f>IF($A161="","",IF(AND($R161&lt;&gt;"クローズ済み",$S161&lt;TODAY(),$S161&lt;&gt;""),"期限超過",IF($I161&gt;='01_基本設定'!$B$17,"重点","")))</f>
        <v/>
      </c>
      <c r="V161" s="191" t="n"/>
    </row>
    <row r="162" ht="19" customHeight="1">
      <c r="A162" s="554" t="n"/>
      <c r="B162" s="94" t="n"/>
      <c r="C162" s="94" t="n"/>
      <c r="D162" s="94" t="n"/>
      <c r="E162" s="94" t="n"/>
      <c r="F162" s="94" t="n"/>
      <c r="G162" s="571" t="n"/>
      <c r="H162" s="571" t="n"/>
      <c r="I162" s="572">
        <f>IF($A162="","",IFERROR(MAX(0,($H162-$G162)*1440),""))</f>
        <v/>
      </c>
      <c r="J162" s="94" t="n"/>
      <c r="K162" s="167" t="n"/>
      <c r="L162" s="167" t="n"/>
      <c r="M162" s="94" t="n"/>
      <c r="N162" s="94" t="n"/>
      <c r="O162" s="94" t="n"/>
      <c r="P162" s="555" t="n"/>
      <c r="Q162" s="94" t="n"/>
      <c r="R162" s="94" t="n"/>
      <c r="S162" s="573" t="n"/>
      <c r="T162" s="573" t="n"/>
      <c r="U162" s="119">
        <f>IF($A162="","",IF(AND($R162&lt;&gt;"クローズ済み",$S162&lt;TODAY(),$S162&lt;&gt;""),"期限超過",IF($I162&gt;='01_基本設定'!$B$17,"重点","")))</f>
        <v/>
      </c>
      <c r="V162" s="191" t="n"/>
    </row>
    <row r="163" ht="19" customHeight="1">
      <c r="A163" s="554" t="n"/>
      <c r="B163" s="94" t="n"/>
      <c r="C163" s="94" t="n"/>
      <c r="D163" s="94" t="n"/>
      <c r="E163" s="94" t="n"/>
      <c r="F163" s="94" t="n"/>
      <c r="G163" s="571" t="n"/>
      <c r="H163" s="571" t="n"/>
      <c r="I163" s="572">
        <f>IF($A163="","",IFERROR(MAX(0,($H163-$G163)*1440),""))</f>
        <v/>
      </c>
      <c r="J163" s="94" t="n"/>
      <c r="K163" s="167" t="n"/>
      <c r="L163" s="167" t="n"/>
      <c r="M163" s="94" t="n"/>
      <c r="N163" s="94" t="n"/>
      <c r="O163" s="94" t="n"/>
      <c r="P163" s="555" t="n"/>
      <c r="Q163" s="94" t="n"/>
      <c r="R163" s="94" t="n"/>
      <c r="S163" s="573" t="n"/>
      <c r="T163" s="573" t="n"/>
      <c r="U163" s="119">
        <f>IF($A163="","",IF(AND($R163&lt;&gt;"クローズ済み",$S163&lt;TODAY(),$S163&lt;&gt;""),"期限超過",IF($I163&gt;='01_基本設定'!$B$17,"重点","")))</f>
        <v/>
      </c>
      <c r="V163" s="191" t="n"/>
    </row>
    <row r="164" ht="19" customHeight="1">
      <c r="A164" s="554" t="n"/>
      <c r="B164" s="94" t="n"/>
      <c r="C164" s="94" t="n"/>
      <c r="D164" s="94" t="n"/>
      <c r="E164" s="94" t="n"/>
      <c r="F164" s="94" t="n"/>
      <c r="G164" s="571" t="n"/>
      <c r="H164" s="571" t="n"/>
      <c r="I164" s="572">
        <f>IF($A164="","",IFERROR(MAX(0,($H164-$G164)*1440),""))</f>
        <v/>
      </c>
      <c r="J164" s="94" t="n"/>
      <c r="K164" s="167" t="n"/>
      <c r="L164" s="167" t="n"/>
      <c r="M164" s="94" t="n"/>
      <c r="N164" s="94" t="n"/>
      <c r="O164" s="94" t="n"/>
      <c r="P164" s="555" t="n"/>
      <c r="Q164" s="94" t="n"/>
      <c r="R164" s="94" t="n"/>
      <c r="S164" s="573" t="n"/>
      <c r="T164" s="573" t="n"/>
      <c r="U164" s="119">
        <f>IF($A164="","",IF(AND($R164&lt;&gt;"クローズ済み",$S164&lt;TODAY(),$S164&lt;&gt;""),"期限超過",IF($I164&gt;='01_基本設定'!$B$17,"重点","")))</f>
        <v/>
      </c>
      <c r="V164" s="191" t="n"/>
    </row>
    <row r="165" ht="19" customHeight="1">
      <c r="A165" s="554" t="n"/>
      <c r="B165" s="94" t="n"/>
      <c r="C165" s="94" t="n"/>
      <c r="D165" s="94" t="n"/>
      <c r="E165" s="94" t="n"/>
      <c r="F165" s="94" t="n"/>
      <c r="G165" s="571" t="n"/>
      <c r="H165" s="571" t="n"/>
      <c r="I165" s="572">
        <f>IF($A165="","",IFERROR(MAX(0,($H165-$G165)*1440),""))</f>
        <v/>
      </c>
      <c r="J165" s="94" t="n"/>
      <c r="K165" s="167" t="n"/>
      <c r="L165" s="167" t="n"/>
      <c r="M165" s="94" t="n"/>
      <c r="N165" s="94" t="n"/>
      <c r="O165" s="94" t="n"/>
      <c r="P165" s="555" t="n"/>
      <c r="Q165" s="94" t="n"/>
      <c r="R165" s="94" t="n"/>
      <c r="S165" s="573" t="n"/>
      <c r="T165" s="573" t="n"/>
      <c r="U165" s="119">
        <f>IF($A165="","",IF(AND($R165&lt;&gt;"クローズ済み",$S165&lt;TODAY(),$S165&lt;&gt;""),"期限超過",IF($I165&gt;='01_基本設定'!$B$17,"重点","")))</f>
        <v/>
      </c>
      <c r="V165" s="191" t="n"/>
    </row>
    <row r="166" ht="19" customHeight="1">
      <c r="A166" s="554" t="n"/>
      <c r="B166" s="94" t="n"/>
      <c r="C166" s="94" t="n"/>
      <c r="D166" s="94" t="n"/>
      <c r="E166" s="94" t="n"/>
      <c r="F166" s="94" t="n"/>
      <c r="G166" s="571" t="n"/>
      <c r="H166" s="571" t="n"/>
      <c r="I166" s="572">
        <f>IF($A166="","",IFERROR(MAX(0,($H166-$G166)*1440),""))</f>
        <v/>
      </c>
      <c r="J166" s="94" t="n"/>
      <c r="K166" s="167" t="n"/>
      <c r="L166" s="167" t="n"/>
      <c r="M166" s="94" t="n"/>
      <c r="N166" s="94" t="n"/>
      <c r="O166" s="94" t="n"/>
      <c r="P166" s="555" t="n"/>
      <c r="Q166" s="94" t="n"/>
      <c r="R166" s="94" t="n"/>
      <c r="S166" s="573" t="n"/>
      <c r="T166" s="573" t="n"/>
      <c r="U166" s="119">
        <f>IF($A166="","",IF(AND($R166&lt;&gt;"クローズ済み",$S166&lt;TODAY(),$S166&lt;&gt;""),"期限超過",IF($I166&gt;='01_基本設定'!$B$17,"重点","")))</f>
        <v/>
      </c>
      <c r="V166" s="191" t="n"/>
    </row>
    <row r="167" ht="19" customHeight="1">
      <c r="A167" s="554" t="n"/>
      <c r="B167" s="94" t="n"/>
      <c r="C167" s="94" t="n"/>
      <c r="D167" s="94" t="n"/>
      <c r="E167" s="94" t="n"/>
      <c r="F167" s="94" t="n"/>
      <c r="G167" s="571" t="n"/>
      <c r="H167" s="571" t="n"/>
      <c r="I167" s="572">
        <f>IF($A167="","",IFERROR(MAX(0,($H167-$G167)*1440),""))</f>
        <v/>
      </c>
      <c r="J167" s="94" t="n"/>
      <c r="K167" s="167" t="n"/>
      <c r="L167" s="167" t="n"/>
      <c r="M167" s="94" t="n"/>
      <c r="N167" s="94" t="n"/>
      <c r="O167" s="94" t="n"/>
      <c r="P167" s="555" t="n"/>
      <c r="Q167" s="94" t="n"/>
      <c r="R167" s="94" t="n"/>
      <c r="S167" s="573" t="n"/>
      <c r="T167" s="573" t="n"/>
      <c r="U167" s="119">
        <f>IF($A167="","",IF(AND($R167&lt;&gt;"クローズ済み",$S167&lt;TODAY(),$S167&lt;&gt;""),"期限超過",IF($I167&gt;='01_基本設定'!$B$17,"重点","")))</f>
        <v/>
      </c>
      <c r="V167" s="191" t="n"/>
    </row>
    <row r="168" ht="19" customHeight="1">
      <c r="A168" s="554" t="n"/>
      <c r="B168" s="94" t="n"/>
      <c r="C168" s="94" t="n"/>
      <c r="D168" s="94" t="n"/>
      <c r="E168" s="94" t="n"/>
      <c r="F168" s="94" t="n"/>
      <c r="G168" s="571" t="n"/>
      <c r="H168" s="571" t="n"/>
      <c r="I168" s="572">
        <f>IF($A168="","",IFERROR(MAX(0,($H168-$G168)*1440),""))</f>
        <v/>
      </c>
      <c r="J168" s="94" t="n"/>
      <c r="K168" s="167" t="n"/>
      <c r="L168" s="167" t="n"/>
      <c r="M168" s="94" t="n"/>
      <c r="N168" s="94" t="n"/>
      <c r="O168" s="94" t="n"/>
      <c r="P168" s="555" t="n"/>
      <c r="Q168" s="94" t="n"/>
      <c r="R168" s="94" t="n"/>
      <c r="S168" s="573" t="n"/>
      <c r="T168" s="573" t="n"/>
      <c r="U168" s="119">
        <f>IF($A168="","",IF(AND($R168&lt;&gt;"クローズ済み",$S168&lt;TODAY(),$S168&lt;&gt;""),"期限超過",IF($I168&gt;='01_基本設定'!$B$17,"重点","")))</f>
        <v/>
      </c>
      <c r="V168" s="191" t="n"/>
    </row>
    <row r="169" ht="19" customHeight="1">
      <c r="A169" s="554" t="n"/>
      <c r="B169" s="94" t="n"/>
      <c r="C169" s="94" t="n"/>
      <c r="D169" s="94" t="n"/>
      <c r="E169" s="94" t="n"/>
      <c r="F169" s="94" t="n"/>
      <c r="G169" s="571" t="n"/>
      <c r="H169" s="571" t="n"/>
      <c r="I169" s="572">
        <f>IF($A169="","",IFERROR(MAX(0,($H169-$G169)*1440),""))</f>
        <v/>
      </c>
      <c r="J169" s="94" t="n"/>
      <c r="K169" s="167" t="n"/>
      <c r="L169" s="167" t="n"/>
      <c r="M169" s="94" t="n"/>
      <c r="N169" s="94" t="n"/>
      <c r="O169" s="94" t="n"/>
      <c r="P169" s="555" t="n"/>
      <c r="Q169" s="94" t="n"/>
      <c r="R169" s="94" t="n"/>
      <c r="S169" s="573" t="n"/>
      <c r="T169" s="573" t="n"/>
      <c r="U169" s="119">
        <f>IF($A169="","",IF(AND($R169&lt;&gt;"クローズ済み",$S169&lt;TODAY(),$S169&lt;&gt;""),"期限超過",IF($I169&gt;='01_基本設定'!$B$17,"重点","")))</f>
        <v/>
      </c>
      <c r="V169" s="191" t="n"/>
    </row>
    <row r="170" ht="19" customHeight="1">
      <c r="A170" s="554" t="n"/>
      <c r="B170" s="94" t="n"/>
      <c r="C170" s="94" t="n"/>
      <c r="D170" s="94" t="n"/>
      <c r="E170" s="94" t="n"/>
      <c r="F170" s="94" t="n"/>
      <c r="G170" s="571" t="n"/>
      <c r="H170" s="571" t="n"/>
      <c r="I170" s="572">
        <f>IF($A170="","",IFERROR(MAX(0,($H170-$G170)*1440),""))</f>
        <v/>
      </c>
      <c r="J170" s="94" t="n"/>
      <c r="K170" s="167" t="n"/>
      <c r="L170" s="167" t="n"/>
      <c r="M170" s="94" t="n"/>
      <c r="N170" s="94" t="n"/>
      <c r="O170" s="94" t="n"/>
      <c r="P170" s="555" t="n"/>
      <c r="Q170" s="94" t="n"/>
      <c r="R170" s="94" t="n"/>
      <c r="S170" s="573" t="n"/>
      <c r="T170" s="573" t="n"/>
      <c r="U170" s="119">
        <f>IF($A170="","",IF(AND($R170&lt;&gt;"クローズ済み",$S170&lt;TODAY(),$S170&lt;&gt;""),"期限超過",IF($I170&gt;='01_基本設定'!$B$17,"重点","")))</f>
        <v/>
      </c>
      <c r="V170" s="191" t="n"/>
    </row>
    <row r="171" ht="19" customHeight="1">
      <c r="A171" s="554" t="n"/>
      <c r="B171" s="94" t="n"/>
      <c r="C171" s="94" t="n"/>
      <c r="D171" s="94" t="n"/>
      <c r="E171" s="94" t="n"/>
      <c r="F171" s="94" t="n"/>
      <c r="G171" s="571" t="n"/>
      <c r="H171" s="571" t="n"/>
      <c r="I171" s="572">
        <f>IF($A171="","",IFERROR(MAX(0,($H171-$G171)*1440),""))</f>
        <v/>
      </c>
      <c r="J171" s="94" t="n"/>
      <c r="K171" s="167" t="n"/>
      <c r="L171" s="167" t="n"/>
      <c r="M171" s="94" t="n"/>
      <c r="N171" s="94" t="n"/>
      <c r="O171" s="94" t="n"/>
      <c r="P171" s="555" t="n"/>
      <c r="Q171" s="94" t="n"/>
      <c r="R171" s="94" t="n"/>
      <c r="S171" s="573" t="n"/>
      <c r="T171" s="573" t="n"/>
      <c r="U171" s="119">
        <f>IF($A171="","",IF(AND($R171&lt;&gt;"クローズ済み",$S171&lt;TODAY(),$S171&lt;&gt;""),"期限超過",IF($I171&gt;='01_基本設定'!$B$17,"重点","")))</f>
        <v/>
      </c>
      <c r="V171" s="191" t="n"/>
    </row>
    <row r="172" ht="19" customHeight="1">
      <c r="A172" s="554" t="n"/>
      <c r="B172" s="94" t="n"/>
      <c r="C172" s="94" t="n"/>
      <c r="D172" s="94" t="n"/>
      <c r="E172" s="94" t="n"/>
      <c r="F172" s="94" t="n"/>
      <c r="G172" s="571" t="n"/>
      <c r="H172" s="571" t="n"/>
      <c r="I172" s="572">
        <f>IF($A172="","",IFERROR(MAX(0,($H172-$G172)*1440),""))</f>
        <v/>
      </c>
      <c r="J172" s="94" t="n"/>
      <c r="K172" s="167" t="n"/>
      <c r="L172" s="167" t="n"/>
      <c r="M172" s="94" t="n"/>
      <c r="N172" s="94" t="n"/>
      <c r="O172" s="94" t="n"/>
      <c r="P172" s="555" t="n"/>
      <c r="Q172" s="94" t="n"/>
      <c r="R172" s="94" t="n"/>
      <c r="S172" s="573" t="n"/>
      <c r="T172" s="573" t="n"/>
      <c r="U172" s="119">
        <f>IF($A172="","",IF(AND($R172&lt;&gt;"クローズ済み",$S172&lt;TODAY(),$S172&lt;&gt;""),"期限超過",IF($I172&gt;='01_基本設定'!$B$17,"重点","")))</f>
        <v/>
      </c>
      <c r="V172" s="191" t="n"/>
    </row>
    <row r="173" ht="19" customHeight="1">
      <c r="A173" s="554" t="n"/>
      <c r="B173" s="94" t="n"/>
      <c r="C173" s="94" t="n"/>
      <c r="D173" s="94" t="n"/>
      <c r="E173" s="94" t="n"/>
      <c r="F173" s="94" t="n"/>
      <c r="G173" s="571" t="n"/>
      <c r="H173" s="571" t="n"/>
      <c r="I173" s="572">
        <f>IF($A173="","",IFERROR(MAX(0,($H173-$G173)*1440),""))</f>
        <v/>
      </c>
      <c r="J173" s="94" t="n"/>
      <c r="K173" s="167" t="n"/>
      <c r="L173" s="167" t="n"/>
      <c r="M173" s="94" t="n"/>
      <c r="N173" s="94" t="n"/>
      <c r="O173" s="94" t="n"/>
      <c r="P173" s="555" t="n"/>
      <c r="Q173" s="94" t="n"/>
      <c r="R173" s="94" t="n"/>
      <c r="S173" s="573" t="n"/>
      <c r="T173" s="573" t="n"/>
      <c r="U173" s="119">
        <f>IF($A173="","",IF(AND($R173&lt;&gt;"クローズ済み",$S173&lt;TODAY(),$S173&lt;&gt;""),"期限超過",IF($I173&gt;='01_基本設定'!$B$17,"重点","")))</f>
        <v/>
      </c>
      <c r="V173" s="191" t="n"/>
    </row>
    <row r="174" ht="19" customHeight="1">
      <c r="A174" s="554" t="n"/>
      <c r="B174" s="94" t="n"/>
      <c r="C174" s="94" t="n"/>
      <c r="D174" s="94" t="n"/>
      <c r="E174" s="94" t="n"/>
      <c r="F174" s="94" t="n"/>
      <c r="G174" s="571" t="n"/>
      <c r="H174" s="571" t="n"/>
      <c r="I174" s="572">
        <f>IF($A174="","",IFERROR(MAX(0,($H174-$G174)*1440),""))</f>
        <v/>
      </c>
      <c r="J174" s="94" t="n"/>
      <c r="K174" s="167" t="n"/>
      <c r="L174" s="167" t="n"/>
      <c r="M174" s="94" t="n"/>
      <c r="N174" s="94" t="n"/>
      <c r="O174" s="94" t="n"/>
      <c r="P174" s="555" t="n"/>
      <c r="Q174" s="94" t="n"/>
      <c r="R174" s="94" t="n"/>
      <c r="S174" s="573" t="n"/>
      <c r="T174" s="573" t="n"/>
      <c r="U174" s="119">
        <f>IF($A174="","",IF(AND($R174&lt;&gt;"クローズ済み",$S174&lt;TODAY(),$S174&lt;&gt;""),"期限超過",IF($I174&gt;='01_基本設定'!$B$17,"重点","")))</f>
        <v/>
      </c>
      <c r="V174" s="191" t="n"/>
    </row>
    <row r="175" ht="19" customHeight="1">
      <c r="A175" s="554" t="n"/>
      <c r="B175" s="94" t="n"/>
      <c r="C175" s="94" t="n"/>
      <c r="D175" s="94" t="n"/>
      <c r="E175" s="94" t="n"/>
      <c r="F175" s="94" t="n"/>
      <c r="G175" s="571" t="n"/>
      <c r="H175" s="571" t="n"/>
      <c r="I175" s="572">
        <f>IF($A175="","",IFERROR(MAX(0,($H175-$G175)*1440),""))</f>
        <v/>
      </c>
      <c r="J175" s="94" t="n"/>
      <c r="K175" s="167" t="n"/>
      <c r="L175" s="167" t="n"/>
      <c r="M175" s="94" t="n"/>
      <c r="N175" s="94" t="n"/>
      <c r="O175" s="94" t="n"/>
      <c r="P175" s="555" t="n"/>
      <c r="Q175" s="94" t="n"/>
      <c r="R175" s="94" t="n"/>
      <c r="S175" s="573" t="n"/>
      <c r="T175" s="573" t="n"/>
      <c r="U175" s="119">
        <f>IF($A175="","",IF(AND($R175&lt;&gt;"クローズ済み",$S175&lt;TODAY(),$S175&lt;&gt;""),"期限超過",IF($I175&gt;='01_基本設定'!$B$17,"重点","")))</f>
        <v/>
      </c>
      <c r="V175" s="191" t="n"/>
    </row>
    <row r="176" ht="19" customHeight="1">
      <c r="A176" s="554" t="n"/>
      <c r="B176" s="94" t="n"/>
      <c r="C176" s="94" t="n"/>
      <c r="D176" s="94" t="n"/>
      <c r="E176" s="94" t="n"/>
      <c r="F176" s="94" t="n"/>
      <c r="G176" s="571" t="n"/>
      <c r="H176" s="571" t="n"/>
      <c r="I176" s="572">
        <f>IF($A176="","",IFERROR(MAX(0,($H176-$G176)*1440),""))</f>
        <v/>
      </c>
      <c r="J176" s="94" t="n"/>
      <c r="K176" s="167" t="n"/>
      <c r="L176" s="167" t="n"/>
      <c r="M176" s="94" t="n"/>
      <c r="N176" s="94" t="n"/>
      <c r="O176" s="94" t="n"/>
      <c r="P176" s="555" t="n"/>
      <c r="Q176" s="94" t="n"/>
      <c r="R176" s="94" t="n"/>
      <c r="S176" s="573" t="n"/>
      <c r="T176" s="573" t="n"/>
      <c r="U176" s="119">
        <f>IF($A176="","",IF(AND($R176&lt;&gt;"クローズ済み",$S176&lt;TODAY(),$S176&lt;&gt;""),"期限超過",IF($I176&gt;='01_基本設定'!$B$17,"重点","")))</f>
        <v/>
      </c>
      <c r="V176" s="191" t="n"/>
    </row>
    <row r="177" ht="19" customHeight="1">
      <c r="A177" s="554" t="n"/>
      <c r="B177" s="94" t="n"/>
      <c r="C177" s="94" t="n"/>
      <c r="D177" s="94" t="n"/>
      <c r="E177" s="94" t="n"/>
      <c r="F177" s="94" t="n"/>
      <c r="G177" s="571" t="n"/>
      <c r="H177" s="571" t="n"/>
      <c r="I177" s="572">
        <f>IF($A177="","",IFERROR(MAX(0,($H177-$G177)*1440),""))</f>
        <v/>
      </c>
      <c r="J177" s="94" t="n"/>
      <c r="K177" s="167" t="n"/>
      <c r="L177" s="167" t="n"/>
      <c r="M177" s="94" t="n"/>
      <c r="N177" s="94" t="n"/>
      <c r="O177" s="94" t="n"/>
      <c r="P177" s="555" t="n"/>
      <c r="Q177" s="94" t="n"/>
      <c r="R177" s="94" t="n"/>
      <c r="S177" s="573" t="n"/>
      <c r="T177" s="573" t="n"/>
      <c r="U177" s="119">
        <f>IF($A177="","",IF(AND($R177&lt;&gt;"クローズ済み",$S177&lt;TODAY(),$S177&lt;&gt;""),"期限超過",IF($I177&gt;='01_基本設定'!$B$17,"重点","")))</f>
        <v/>
      </c>
      <c r="V177" s="191" t="n"/>
    </row>
    <row r="178" ht="19" customHeight="1">
      <c r="A178" s="554" t="n"/>
      <c r="B178" s="94" t="n"/>
      <c r="C178" s="94" t="n"/>
      <c r="D178" s="94" t="n"/>
      <c r="E178" s="94" t="n"/>
      <c r="F178" s="94" t="n"/>
      <c r="G178" s="571" t="n"/>
      <c r="H178" s="571" t="n"/>
      <c r="I178" s="572">
        <f>IF($A178="","",IFERROR(MAX(0,($H178-$G178)*1440),""))</f>
        <v/>
      </c>
      <c r="J178" s="94" t="n"/>
      <c r="K178" s="167" t="n"/>
      <c r="L178" s="167" t="n"/>
      <c r="M178" s="94" t="n"/>
      <c r="N178" s="94" t="n"/>
      <c r="O178" s="94" t="n"/>
      <c r="P178" s="555" t="n"/>
      <c r="Q178" s="94" t="n"/>
      <c r="R178" s="94" t="n"/>
      <c r="S178" s="573" t="n"/>
      <c r="T178" s="573" t="n"/>
      <c r="U178" s="119">
        <f>IF($A178="","",IF(AND($R178&lt;&gt;"クローズ済み",$S178&lt;TODAY(),$S178&lt;&gt;""),"期限超過",IF($I178&gt;='01_基本設定'!$B$17,"重点","")))</f>
        <v/>
      </c>
      <c r="V178" s="191" t="n"/>
    </row>
    <row r="179" ht="19" customHeight="1">
      <c r="A179" s="554" t="n"/>
      <c r="B179" s="94" t="n"/>
      <c r="C179" s="94" t="n"/>
      <c r="D179" s="94" t="n"/>
      <c r="E179" s="94" t="n"/>
      <c r="F179" s="94" t="n"/>
      <c r="G179" s="571" t="n"/>
      <c r="H179" s="571" t="n"/>
      <c r="I179" s="572">
        <f>IF($A179="","",IFERROR(MAX(0,($H179-$G179)*1440),""))</f>
        <v/>
      </c>
      <c r="J179" s="94" t="n"/>
      <c r="K179" s="167" t="n"/>
      <c r="L179" s="167" t="n"/>
      <c r="M179" s="94" t="n"/>
      <c r="N179" s="94" t="n"/>
      <c r="O179" s="94" t="n"/>
      <c r="P179" s="555" t="n"/>
      <c r="Q179" s="94" t="n"/>
      <c r="R179" s="94" t="n"/>
      <c r="S179" s="573" t="n"/>
      <c r="T179" s="573" t="n"/>
      <c r="U179" s="119">
        <f>IF($A179="","",IF(AND($R179&lt;&gt;"クローズ済み",$S179&lt;TODAY(),$S179&lt;&gt;""),"期限超過",IF($I179&gt;='01_基本設定'!$B$17,"重点","")))</f>
        <v/>
      </c>
      <c r="V179" s="191" t="n"/>
    </row>
    <row r="180" ht="19" customHeight="1">
      <c r="A180" s="554" t="n"/>
      <c r="B180" s="94" t="n"/>
      <c r="C180" s="94" t="n"/>
      <c r="D180" s="94" t="n"/>
      <c r="E180" s="94" t="n"/>
      <c r="F180" s="94" t="n"/>
      <c r="G180" s="571" t="n"/>
      <c r="H180" s="571" t="n"/>
      <c r="I180" s="572">
        <f>IF($A180="","",IFERROR(MAX(0,($H180-$G180)*1440),""))</f>
        <v/>
      </c>
      <c r="J180" s="94" t="n"/>
      <c r="K180" s="167" t="n"/>
      <c r="L180" s="167" t="n"/>
      <c r="M180" s="94" t="n"/>
      <c r="N180" s="94" t="n"/>
      <c r="O180" s="94" t="n"/>
      <c r="P180" s="555" t="n"/>
      <c r="Q180" s="94" t="n"/>
      <c r="R180" s="94" t="n"/>
      <c r="S180" s="573" t="n"/>
      <c r="T180" s="573" t="n"/>
      <c r="U180" s="119">
        <f>IF($A180="","",IF(AND($R180&lt;&gt;"クローズ済み",$S180&lt;TODAY(),$S180&lt;&gt;""),"期限超過",IF($I180&gt;='01_基本設定'!$B$17,"重点","")))</f>
        <v/>
      </c>
      <c r="V180" s="191" t="n"/>
    </row>
    <row r="181" ht="19" customHeight="1">
      <c r="A181" s="554" t="n"/>
      <c r="B181" s="94" t="n"/>
      <c r="C181" s="94" t="n"/>
      <c r="D181" s="94" t="n"/>
      <c r="E181" s="94" t="n"/>
      <c r="F181" s="94" t="n"/>
      <c r="G181" s="571" t="n"/>
      <c r="H181" s="571" t="n"/>
      <c r="I181" s="572">
        <f>IF($A181="","",IFERROR(MAX(0,($H181-$G181)*1440),""))</f>
        <v/>
      </c>
      <c r="J181" s="94" t="n"/>
      <c r="K181" s="167" t="n"/>
      <c r="L181" s="167" t="n"/>
      <c r="M181" s="94" t="n"/>
      <c r="N181" s="94" t="n"/>
      <c r="O181" s="94" t="n"/>
      <c r="P181" s="555" t="n"/>
      <c r="Q181" s="94" t="n"/>
      <c r="R181" s="94" t="n"/>
      <c r="S181" s="573" t="n"/>
      <c r="T181" s="573" t="n"/>
      <c r="U181" s="119">
        <f>IF($A181="","",IF(AND($R181&lt;&gt;"クローズ済み",$S181&lt;TODAY(),$S181&lt;&gt;""),"期限超過",IF($I181&gt;='01_基本設定'!$B$17,"重点","")))</f>
        <v/>
      </c>
      <c r="V181" s="191" t="n"/>
    </row>
    <row r="182" ht="19" customHeight="1">
      <c r="A182" s="554" t="n"/>
      <c r="B182" s="94" t="n"/>
      <c r="C182" s="94" t="n"/>
      <c r="D182" s="94" t="n"/>
      <c r="E182" s="94" t="n"/>
      <c r="F182" s="94" t="n"/>
      <c r="G182" s="571" t="n"/>
      <c r="H182" s="571" t="n"/>
      <c r="I182" s="572">
        <f>IF($A182="","",IFERROR(MAX(0,($H182-$G182)*1440),""))</f>
        <v/>
      </c>
      <c r="J182" s="94" t="n"/>
      <c r="K182" s="167" t="n"/>
      <c r="L182" s="167" t="n"/>
      <c r="M182" s="94" t="n"/>
      <c r="N182" s="94" t="n"/>
      <c r="O182" s="94" t="n"/>
      <c r="P182" s="555" t="n"/>
      <c r="Q182" s="94" t="n"/>
      <c r="R182" s="94" t="n"/>
      <c r="S182" s="573" t="n"/>
      <c r="T182" s="573" t="n"/>
      <c r="U182" s="119">
        <f>IF($A182="","",IF(AND($R182&lt;&gt;"クローズ済み",$S182&lt;TODAY(),$S182&lt;&gt;""),"期限超過",IF($I182&gt;='01_基本設定'!$B$17,"重点","")))</f>
        <v/>
      </c>
      <c r="V182" s="191" t="n"/>
    </row>
    <row r="183" ht="19" customHeight="1">
      <c r="A183" s="554" t="n"/>
      <c r="B183" s="94" t="n"/>
      <c r="C183" s="94" t="n"/>
      <c r="D183" s="94" t="n"/>
      <c r="E183" s="94" t="n"/>
      <c r="F183" s="94" t="n"/>
      <c r="G183" s="571" t="n"/>
      <c r="H183" s="571" t="n"/>
      <c r="I183" s="572">
        <f>IF($A183="","",IFERROR(MAX(0,($H183-$G183)*1440),""))</f>
        <v/>
      </c>
      <c r="J183" s="94" t="n"/>
      <c r="K183" s="167" t="n"/>
      <c r="L183" s="167" t="n"/>
      <c r="M183" s="94" t="n"/>
      <c r="N183" s="94" t="n"/>
      <c r="O183" s="94" t="n"/>
      <c r="P183" s="555" t="n"/>
      <c r="Q183" s="94" t="n"/>
      <c r="R183" s="94" t="n"/>
      <c r="S183" s="573" t="n"/>
      <c r="T183" s="573" t="n"/>
      <c r="U183" s="119">
        <f>IF($A183="","",IF(AND($R183&lt;&gt;"クローズ済み",$S183&lt;TODAY(),$S183&lt;&gt;""),"期限超過",IF($I183&gt;='01_基本設定'!$B$17,"重点","")))</f>
        <v/>
      </c>
      <c r="V183" s="191" t="n"/>
    </row>
    <row r="184" ht="19" customHeight="1">
      <c r="A184" s="554" t="n"/>
      <c r="B184" s="94" t="n"/>
      <c r="C184" s="94" t="n"/>
      <c r="D184" s="94" t="n"/>
      <c r="E184" s="94" t="n"/>
      <c r="F184" s="94" t="n"/>
      <c r="G184" s="571" t="n"/>
      <c r="H184" s="571" t="n"/>
      <c r="I184" s="572">
        <f>IF($A184="","",IFERROR(MAX(0,($H184-$G184)*1440),""))</f>
        <v/>
      </c>
      <c r="J184" s="94" t="n"/>
      <c r="K184" s="167" t="n"/>
      <c r="L184" s="167" t="n"/>
      <c r="M184" s="94" t="n"/>
      <c r="N184" s="94" t="n"/>
      <c r="O184" s="94" t="n"/>
      <c r="P184" s="555" t="n"/>
      <c r="Q184" s="94" t="n"/>
      <c r="R184" s="94" t="n"/>
      <c r="S184" s="573" t="n"/>
      <c r="T184" s="573" t="n"/>
      <c r="U184" s="119">
        <f>IF($A184="","",IF(AND($R184&lt;&gt;"クローズ済み",$S184&lt;TODAY(),$S184&lt;&gt;""),"期限超過",IF($I184&gt;='01_基本設定'!$B$17,"重点","")))</f>
        <v/>
      </c>
      <c r="V184" s="191" t="n"/>
    </row>
    <row r="185" ht="19" customHeight="1">
      <c r="A185" s="554" t="n"/>
      <c r="B185" s="94" t="n"/>
      <c r="C185" s="94" t="n"/>
      <c r="D185" s="94" t="n"/>
      <c r="E185" s="94" t="n"/>
      <c r="F185" s="94" t="n"/>
      <c r="G185" s="571" t="n"/>
      <c r="H185" s="571" t="n"/>
      <c r="I185" s="572">
        <f>IF($A185="","",IFERROR(MAX(0,($H185-$G185)*1440),""))</f>
        <v/>
      </c>
      <c r="J185" s="94" t="n"/>
      <c r="K185" s="167" t="n"/>
      <c r="L185" s="167" t="n"/>
      <c r="M185" s="94" t="n"/>
      <c r="N185" s="94" t="n"/>
      <c r="O185" s="94" t="n"/>
      <c r="P185" s="555" t="n"/>
      <c r="Q185" s="94" t="n"/>
      <c r="R185" s="94" t="n"/>
      <c r="S185" s="573" t="n"/>
      <c r="T185" s="573" t="n"/>
      <c r="U185" s="119">
        <f>IF($A185="","",IF(AND($R185&lt;&gt;"クローズ済み",$S185&lt;TODAY(),$S185&lt;&gt;""),"期限超過",IF($I185&gt;='01_基本設定'!$B$17,"重点","")))</f>
        <v/>
      </c>
      <c r="V185" s="191" t="n"/>
    </row>
    <row r="186" ht="19" customHeight="1">
      <c r="A186" s="554" t="n"/>
      <c r="B186" s="94" t="n"/>
      <c r="C186" s="94" t="n"/>
      <c r="D186" s="94" t="n"/>
      <c r="E186" s="94" t="n"/>
      <c r="F186" s="94" t="n"/>
      <c r="G186" s="571" t="n"/>
      <c r="H186" s="571" t="n"/>
      <c r="I186" s="572">
        <f>IF($A186="","",IFERROR(MAX(0,($H186-$G186)*1440),""))</f>
        <v/>
      </c>
      <c r="J186" s="94" t="n"/>
      <c r="K186" s="167" t="n"/>
      <c r="L186" s="167" t="n"/>
      <c r="M186" s="94" t="n"/>
      <c r="N186" s="94" t="n"/>
      <c r="O186" s="94" t="n"/>
      <c r="P186" s="555" t="n"/>
      <c r="Q186" s="94" t="n"/>
      <c r="R186" s="94" t="n"/>
      <c r="S186" s="573" t="n"/>
      <c r="T186" s="573" t="n"/>
      <c r="U186" s="119">
        <f>IF($A186="","",IF(AND($R186&lt;&gt;"クローズ済み",$S186&lt;TODAY(),$S186&lt;&gt;""),"期限超過",IF($I186&gt;='01_基本設定'!$B$17,"重点","")))</f>
        <v/>
      </c>
      <c r="V186" s="191" t="n"/>
    </row>
    <row r="187" ht="19" customHeight="1">
      <c r="A187" s="554" t="n"/>
      <c r="B187" s="94" t="n"/>
      <c r="C187" s="94" t="n"/>
      <c r="D187" s="94" t="n"/>
      <c r="E187" s="94" t="n"/>
      <c r="F187" s="94" t="n"/>
      <c r="G187" s="571" t="n"/>
      <c r="H187" s="571" t="n"/>
      <c r="I187" s="572">
        <f>IF($A187="","",IFERROR(MAX(0,($H187-$G187)*1440),""))</f>
        <v/>
      </c>
      <c r="J187" s="94" t="n"/>
      <c r="K187" s="167" t="n"/>
      <c r="L187" s="167" t="n"/>
      <c r="M187" s="94" t="n"/>
      <c r="N187" s="94" t="n"/>
      <c r="O187" s="94" t="n"/>
      <c r="P187" s="555" t="n"/>
      <c r="Q187" s="94" t="n"/>
      <c r="R187" s="94" t="n"/>
      <c r="S187" s="573" t="n"/>
      <c r="T187" s="573" t="n"/>
      <c r="U187" s="119">
        <f>IF($A187="","",IF(AND($R187&lt;&gt;"クローズ済み",$S187&lt;TODAY(),$S187&lt;&gt;""),"期限超過",IF($I187&gt;='01_基本設定'!$B$17,"重点","")))</f>
        <v/>
      </c>
      <c r="V187" s="191" t="n"/>
    </row>
    <row r="188" ht="19" customHeight="1">
      <c r="A188" s="554" t="n"/>
      <c r="B188" s="94" t="n"/>
      <c r="C188" s="94" t="n"/>
      <c r="D188" s="94" t="n"/>
      <c r="E188" s="94" t="n"/>
      <c r="F188" s="94" t="n"/>
      <c r="G188" s="571" t="n"/>
      <c r="H188" s="571" t="n"/>
      <c r="I188" s="572">
        <f>IF($A188="","",IFERROR(MAX(0,($H188-$G188)*1440),""))</f>
        <v/>
      </c>
      <c r="J188" s="94" t="n"/>
      <c r="K188" s="167" t="n"/>
      <c r="L188" s="167" t="n"/>
      <c r="M188" s="94" t="n"/>
      <c r="N188" s="94" t="n"/>
      <c r="O188" s="94" t="n"/>
      <c r="P188" s="555" t="n"/>
      <c r="Q188" s="94" t="n"/>
      <c r="R188" s="94" t="n"/>
      <c r="S188" s="573" t="n"/>
      <c r="T188" s="573" t="n"/>
      <c r="U188" s="119">
        <f>IF($A188="","",IF(AND($R188&lt;&gt;"クローズ済み",$S188&lt;TODAY(),$S188&lt;&gt;""),"期限超過",IF($I188&gt;='01_基本設定'!$B$17,"重点","")))</f>
        <v/>
      </c>
      <c r="V188" s="191" t="n"/>
    </row>
    <row r="189" ht="19" customHeight="1">
      <c r="A189" s="554" t="n"/>
      <c r="B189" s="94" t="n"/>
      <c r="C189" s="94" t="n"/>
      <c r="D189" s="94" t="n"/>
      <c r="E189" s="94" t="n"/>
      <c r="F189" s="94" t="n"/>
      <c r="G189" s="571" t="n"/>
      <c r="H189" s="571" t="n"/>
      <c r="I189" s="572">
        <f>IF($A189="","",IFERROR(MAX(0,($H189-$G189)*1440),""))</f>
        <v/>
      </c>
      <c r="J189" s="94" t="n"/>
      <c r="K189" s="167" t="n"/>
      <c r="L189" s="167" t="n"/>
      <c r="M189" s="94" t="n"/>
      <c r="N189" s="94" t="n"/>
      <c r="O189" s="94" t="n"/>
      <c r="P189" s="555" t="n"/>
      <c r="Q189" s="94" t="n"/>
      <c r="R189" s="94" t="n"/>
      <c r="S189" s="573" t="n"/>
      <c r="T189" s="573" t="n"/>
      <c r="U189" s="119">
        <f>IF($A189="","",IF(AND($R189&lt;&gt;"クローズ済み",$S189&lt;TODAY(),$S189&lt;&gt;""),"期限超過",IF($I189&gt;='01_基本設定'!$B$17,"重点","")))</f>
        <v/>
      </c>
      <c r="V189" s="191" t="n"/>
    </row>
    <row r="190" ht="19" customHeight="1">
      <c r="A190" s="554" t="n"/>
      <c r="B190" s="94" t="n"/>
      <c r="C190" s="94" t="n"/>
      <c r="D190" s="94" t="n"/>
      <c r="E190" s="94" t="n"/>
      <c r="F190" s="94" t="n"/>
      <c r="G190" s="571" t="n"/>
      <c r="H190" s="571" t="n"/>
      <c r="I190" s="572">
        <f>IF($A190="","",IFERROR(MAX(0,($H190-$G190)*1440),""))</f>
        <v/>
      </c>
      <c r="J190" s="94" t="n"/>
      <c r="K190" s="167" t="n"/>
      <c r="L190" s="167" t="n"/>
      <c r="M190" s="94" t="n"/>
      <c r="N190" s="94" t="n"/>
      <c r="O190" s="94" t="n"/>
      <c r="P190" s="555" t="n"/>
      <c r="Q190" s="94" t="n"/>
      <c r="R190" s="94" t="n"/>
      <c r="S190" s="573" t="n"/>
      <c r="T190" s="573" t="n"/>
      <c r="U190" s="119">
        <f>IF($A190="","",IF(AND($R190&lt;&gt;"クローズ済み",$S190&lt;TODAY(),$S190&lt;&gt;""),"期限超過",IF($I190&gt;='01_基本設定'!$B$17,"重点","")))</f>
        <v/>
      </c>
      <c r="V190" s="191" t="n"/>
    </row>
    <row r="191" ht="19" customHeight="1">
      <c r="A191" s="554" t="n"/>
      <c r="B191" s="94" t="n"/>
      <c r="C191" s="94" t="n"/>
      <c r="D191" s="94" t="n"/>
      <c r="E191" s="94" t="n"/>
      <c r="F191" s="94" t="n"/>
      <c r="G191" s="571" t="n"/>
      <c r="H191" s="571" t="n"/>
      <c r="I191" s="572">
        <f>IF($A191="","",IFERROR(MAX(0,($H191-$G191)*1440),""))</f>
        <v/>
      </c>
      <c r="J191" s="94" t="n"/>
      <c r="K191" s="167" t="n"/>
      <c r="L191" s="167" t="n"/>
      <c r="M191" s="94" t="n"/>
      <c r="N191" s="94" t="n"/>
      <c r="O191" s="94" t="n"/>
      <c r="P191" s="555" t="n"/>
      <c r="Q191" s="94" t="n"/>
      <c r="R191" s="94" t="n"/>
      <c r="S191" s="573" t="n"/>
      <c r="T191" s="573" t="n"/>
      <c r="U191" s="119">
        <f>IF($A191="","",IF(AND($R191&lt;&gt;"クローズ済み",$S191&lt;TODAY(),$S191&lt;&gt;""),"期限超過",IF($I191&gt;='01_基本設定'!$B$17,"重点","")))</f>
        <v/>
      </c>
      <c r="V191" s="191" t="n"/>
    </row>
    <row r="192" ht="19" customHeight="1">
      <c r="A192" s="554" t="n"/>
      <c r="B192" s="94" t="n"/>
      <c r="C192" s="94" t="n"/>
      <c r="D192" s="94" t="n"/>
      <c r="E192" s="94" t="n"/>
      <c r="F192" s="94" t="n"/>
      <c r="G192" s="571" t="n"/>
      <c r="H192" s="571" t="n"/>
      <c r="I192" s="572">
        <f>IF($A192="","",IFERROR(MAX(0,($H192-$G192)*1440),""))</f>
        <v/>
      </c>
      <c r="J192" s="94" t="n"/>
      <c r="K192" s="167" t="n"/>
      <c r="L192" s="167" t="n"/>
      <c r="M192" s="94" t="n"/>
      <c r="N192" s="94" t="n"/>
      <c r="O192" s="94" t="n"/>
      <c r="P192" s="555" t="n"/>
      <c r="Q192" s="94" t="n"/>
      <c r="R192" s="94" t="n"/>
      <c r="S192" s="573" t="n"/>
      <c r="T192" s="573" t="n"/>
      <c r="U192" s="119">
        <f>IF($A192="","",IF(AND($R192&lt;&gt;"クローズ済み",$S192&lt;TODAY(),$S192&lt;&gt;""),"期限超過",IF($I192&gt;='01_基本設定'!$B$17,"重点","")))</f>
        <v/>
      </c>
      <c r="V192" s="191" t="n"/>
    </row>
    <row r="193" ht="19" customHeight="1">
      <c r="A193" s="554" t="n"/>
      <c r="B193" s="94" t="n"/>
      <c r="C193" s="94" t="n"/>
      <c r="D193" s="94" t="n"/>
      <c r="E193" s="94" t="n"/>
      <c r="F193" s="94" t="n"/>
      <c r="G193" s="571" t="n"/>
      <c r="H193" s="571" t="n"/>
      <c r="I193" s="572">
        <f>IF($A193="","",IFERROR(MAX(0,($H193-$G193)*1440),""))</f>
        <v/>
      </c>
      <c r="J193" s="94" t="n"/>
      <c r="K193" s="167" t="n"/>
      <c r="L193" s="167" t="n"/>
      <c r="M193" s="94" t="n"/>
      <c r="N193" s="94" t="n"/>
      <c r="O193" s="94" t="n"/>
      <c r="P193" s="555" t="n"/>
      <c r="Q193" s="94" t="n"/>
      <c r="R193" s="94" t="n"/>
      <c r="S193" s="573" t="n"/>
      <c r="T193" s="573" t="n"/>
      <c r="U193" s="119">
        <f>IF($A193="","",IF(AND($R193&lt;&gt;"クローズ済み",$S193&lt;TODAY(),$S193&lt;&gt;""),"期限超過",IF($I193&gt;='01_基本設定'!$B$17,"重点","")))</f>
        <v/>
      </c>
      <c r="V193" s="191" t="n"/>
    </row>
    <row r="194" ht="19" customHeight="1">
      <c r="A194" s="554" t="n"/>
      <c r="B194" s="94" t="n"/>
      <c r="C194" s="94" t="n"/>
      <c r="D194" s="94" t="n"/>
      <c r="E194" s="94" t="n"/>
      <c r="F194" s="94" t="n"/>
      <c r="G194" s="571" t="n"/>
      <c r="H194" s="571" t="n"/>
      <c r="I194" s="572">
        <f>IF($A194="","",IFERROR(MAX(0,($H194-$G194)*1440),""))</f>
        <v/>
      </c>
      <c r="J194" s="94" t="n"/>
      <c r="K194" s="167" t="n"/>
      <c r="L194" s="167" t="n"/>
      <c r="M194" s="94" t="n"/>
      <c r="N194" s="94" t="n"/>
      <c r="O194" s="94" t="n"/>
      <c r="P194" s="555" t="n"/>
      <c r="Q194" s="94" t="n"/>
      <c r="R194" s="94" t="n"/>
      <c r="S194" s="573" t="n"/>
      <c r="T194" s="573" t="n"/>
      <c r="U194" s="119">
        <f>IF($A194="","",IF(AND($R194&lt;&gt;"クローズ済み",$S194&lt;TODAY(),$S194&lt;&gt;""),"期限超過",IF($I194&gt;='01_基本設定'!$B$17,"重点","")))</f>
        <v/>
      </c>
      <c r="V194" s="191" t="n"/>
    </row>
    <row r="195" ht="19" customHeight="1">
      <c r="A195" s="554" t="n"/>
      <c r="B195" s="94" t="n"/>
      <c r="C195" s="94" t="n"/>
      <c r="D195" s="94" t="n"/>
      <c r="E195" s="94" t="n"/>
      <c r="F195" s="94" t="n"/>
      <c r="G195" s="571" t="n"/>
      <c r="H195" s="571" t="n"/>
      <c r="I195" s="572">
        <f>IF($A195="","",IFERROR(MAX(0,($H195-$G195)*1440),""))</f>
        <v/>
      </c>
      <c r="J195" s="94" t="n"/>
      <c r="K195" s="167" t="n"/>
      <c r="L195" s="167" t="n"/>
      <c r="M195" s="94" t="n"/>
      <c r="N195" s="94" t="n"/>
      <c r="O195" s="94" t="n"/>
      <c r="P195" s="555" t="n"/>
      <c r="Q195" s="94" t="n"/>
      <c r="R195" s="94" t="n"/>
      <c r="S195" s="573" t="n"/>
      <c r="T195" s="573" t="n"/>
      <c r="U195" s="119">
        <f>IF($A195="","",IF(AND($R195&lt;&gt;"クローズ済み",$S195&lt;TODAY(),$S195&lt;&gt;""),"期限超過",IF($I195&gt;='01_基本設定'!$B$17,"重点","")))</f>
        <v/>
      </c>
      <c r="V195" s="191" t="n"/>
    </row>
    <row r="196" ht="19" customHeight="1">
      <c r="A196" s="554" t="n"/>
      <c r="B196" s="94" t="n"/>
      <c r="C196" s="94" t="n"/>
      <c r="D196" s="94" t="n"/>
      <c r="E196" s="94" t="n"/>
      <c r="F196" s="94" t="n"/>
      <c r="G196" s="571" t="n"/>
      <c r="H196" s="571" t="n"/>
      <c r="I196" s="572">
        <f>IF($A196="","",IFERROR(MAX(0,($H196-$G196)*1440),""))</f>
        <v/>
      </c>
      <c r="J196" s="94" t="n"/>
      <c r="K196" s="167" t="n"/>
      <c r="L196" s="167" t="n"/>
      <c r="M196" s="94" t="n"/>
      <c r="N196" s="94" t="n"/>
      <c r="O196" s="94" t="n"/>
      <c r="P196" s="555" t="n"/>
      <c r="Q196" s="94" t="n"/>
      <c r="R196" s="94" t="n"/>
      <c r="S196" s="573" t="n"/>
      <c r="T196" s="573" t="n"/>
      <c r="U196" s="119">
        <f>IF($A196="","",IF(AND($R196&lt;&gt;"クローズ済み",$S196&lt;TODAY(),$S196&lt;&gt;""),"期限超過",IF($I196&gt;='01_基本設定'!$B$17,"重点","")))</f>
        <v/>
      </c>
      <c r="V196" s="191" t="n"/>
    </row>
    <row r="197" ht="19" customHeight="1">
      <c r="A197" s="554" t="n"/>
      <c r="B197" s="94" t="n"/>
      <c r="C197" s="94" t="n"/>
      <c r="D197" s="94" t="n"/>
      <c r="E197" s="94" t="n"/>
      <c r="F197" s="94" t="n"/>
      <c r="G197" s="571" t="n"/>
      <c r="H197" s="571" t="n"/>
      <c r="I197" s="572">
        <f>IF($A197="","",IFERROR(MAX(0,($H197-$G197)*1440),""))</f>
        <v/>
      </c>
      <c r="J197" s="94" t="n"/>
      <c r="K197" s="167" t="n"/>
      <c r="L197" s="167" t="n"/>
      <c r="M197" s="94" t="n"/>
      <c r="N197" s="94" t="n"/>
      <c r="O197" s="94" t="n"/>
      <c r="P197" s="555" t="n"/>
      <c r="Q197" s="94" t="n"/>
      <c r="R197" s="94" t="n"/>
      <c r="S197" s="573" t="n"/>
      <c r="T197" s="573" t="n"/>
      <c r="U197" s="119">
        <f>IF($A197="","",IF(AND($R197&lt;&gt;"クローズ済み",$S197&lt;TODAY(),$S197&lt;&gt;""),"期限超過",IF($I197&gt;='01_基本設定'!$B$17,"重点","")))</f>
        <v/>
      </c>
      <c r="V197" s="191" t="n"/>
    </row>
    <row r="198" ht="19" customHeight="1">
      <c r="A198" s="554" t="n"/>
      <c r="B198" s="94" t="n"/>
      <c r="C198" s="94" t="n"/>
      <c r="D198" s="94" t="n"/>
      <c r="E198" s="94" t="n"/>
      <c r="F198" s="94" t="n"/>
      <c r="G198" s="571" t="n"/>
      <c r="H198" s="571" t="n"/>
      <c r="I198" s="572">
        <f>IF($A198="","",IFERROR(MAX(0,($H198-$G198)*1440),""))</f>
        <v/>
      </c>
      <c r="J198" s="94" t="n"/>
      <c r="K198" s="167" t="n"/>
      <c r="L198" s="167" t="n"/>
      <c r="M198" s="94" t="n"/>
      <c r="N198" s="94" t="n"/>
      <c r="O198" s="94" t="n"/>
      <c r="P198" s="555" t="n"/>
      <c r="Q198" s="94" t="n"/>
      <c r="R198" s="94" t="n"/>
      <c r="S198" s="573" t="n"/>
      <c r="T198" s="573" t="n"/>
      <c r="U198" s="119">
        <f>IF($A198="","",IF(AND($R198&lt;&gt;"クローズ済み",$S198&lt;TODAY(),$S198&lt;&gt;""),"期限超過",IF($I198&gt;='01_基本設定'!$B$17,"重点","")))</f>
        <v/>
      </c>
      <c r="V198" s="191" t="n"/>
    </row>
    <row r="199" ht="19" customHeight="1">
      <c r="A199" s="554" t="n"/>
      <c r="B199" s="94" t="n"/>
      <c r="C199" s="94" t="n"/>
      <c r="D199" s="94" t="n"/>
      <c r="E199" s="94" t="n"/>
      <c r="F199" s="94" t="n"/>
      <c r="G199" s="571" t="n"/>
      <c r="H199" s="571" t="n"/>
      <c r="I199" s="572">
        <f>IF($A199="","",IFERROR(MAX(0,($H199-$G199)*1440),""))</f>
        <v/>
      </c>
      <c r="J199" s="94" t="n"/>
      <c r="K199" s="167" t="n"/>
      <c r="L199" s="167" t="n"/>
      <c r="M199" s="94" t="n"/>
      <c r="N199" s="94" t="n"/>
      <c r="O199" s="94" t="n"/>
      <c r="P199" s="555" t="n"/>
      <c r="Q199" s="94" t="n"/>
      <c r="R199" s="94" t="n"/>
      <c r="S199" s="573" t="n"/>
      <c r="T199" s="573" t="n"/>
      <c r="U199" s="119">
        <f>IF($A199="","",IF(AND($R199&lt;&gt;"クローズ済み",$S199&lt;TODAY(),$S199&lt;&gt;""),"期限超過",IF($I199&gt;='01_基本設定'!$B$17,"重点","")))</f>
        <v/>
      </c>
      <c r="V199" s="191" t="n"/>
    </row>
    <row r="200" ht="19" customHeight="1">
      <c r="A200" s="554" t="n"/>
      <c r="B200" s="94" t="n"/>
      <c r="C200" s="94" t="n"/>
      <c r="D200" s="94" t="n"/>
      <c r="E200" s="94" t="n"/>
      <c r="F200" s="94" t="n"/>
      <c r="G200" s="571" t="n"/>
      <c r="H200" s="571" t="n"/>
      <c r="I200" s="572">
        <f>IF($A200="","",IFERROR(MAX(0,($H200-$G200)*1440),""))</f>
        <v/>
      </c>
      <c r="J200" s="94" t="n"/>
      <c r="K200" s="167" t="n"/>
      <c r="L200" s="167" t="n"/>
      <c r="M200" s="94" t="n"/>
      <c r="N200" s="94" t="n"/>
      <c r="O200" s="94" t="n"/>
      <c r="P200" s="555" t="n"/>
      <c r="Q200" s="94" t="n"/>
      <c r="R200" s="94" t="n"/>
      <c r="S200" s="573" t="n"/>
      <c r="T200" s="573" t="n"/>
      <c r="U200" s="119">
        <f>IF($A200="","",IF(AND($R200&lt;&gt;"クローズ済み",$S200&lt;TODAY(),$S200&lt;&gt;""),"期限超過",IF($I200&gt;='01_基本設定'!$B$17,"重点","")))</f>
        <v/>
      </c>
      <c r="V200" s="191" t="n"/>
    </row>
    <row r="201" ht="19" customHeight="1">
      <c r="A201" s="554" t="n"/>
      <c r="B201" s="94" t="n"/>
      <c r="C201" s="94" t="n"/>
      <c r="D201" s="94" t="n"/>
      <c r="E201" s="94" t="n"/>
      <c r="F201" s="94" t="n"/>
      <c r="G201" s="571" t="n"/>
      <c r="H201" s="571" t="n"/>
      <c r="I201" s="572">
        <f>IF($A201="","",IFERROR(MAX(0,($H201-$G201)*1440),""))</f>
        <v/>
      </c>
      <c r="J201" s="94" t="n"/>
      <c r="K201" s="167" t="n"/>
      <c r="L201" s="167" t="n"/>
      <c r="M201" s="94" t="n"/>
      <c r="N201" s="94" t="n"/>
      <c r="O201" s="94" t="n"/>
      <c r="P201" s="555" t="n"/>
      <c r="Q201" s="94" t="n"/>
      <c r="R201" s="94" t="n"/>
      <c r="S201" s="573" t="n"/>
      <c r="T201" s="573" t="n"/>
      <c r="U201" s="119">
        <f>IF($A201="","",IF(AND($R201&lt;&gt;"クローズ済み",$S201&lt;TODAY(),$S201&lt;&gt;""),"期限超過",IF($I201&gt;='01_基本設定'!$B$17,"重点","")))</f>
        <v/>
      </c>
      <c r="V201" s="191" t="n"/>
    </row>
    <row r="202" ht="19" customHeight="1">
      <c r="A202" s="554" t="n"/>
      <c r="B202" s="94" t="n"/>
      <c r="C202" s="94" t="n"/>
      <c r="D202" s="94" t="n"/>
      <c r="E202" s="94" t="n"/>
      <c r="F202" s="94" t="n"/>
      <c r="G202" s="571" t="n"/>
      <c r="H202" s="571" t="n"/>
      <c r="I202" s="572">
        <f>IF($A202="","",IFERROR(MAX(0,($H202-$G202)*1440),""))</f>
        <v/>
      </c>
      <c r="J202" s="94" t="n"/>
      <c r="K202" s="167" t="n"/>
      <c r="L202" s="167" t="n"/>
      <c r="M202" s="94" t="n"/>
      <c r="N202" s="94" t="n"/>
      <c r="O202" s="94" t="n"/>
      <c r="P202" s="555" t="n"/>
      <c r="Q202" s="94" t="n"/>
      <c r="R202" s="94" t="n"/>
      <c r="S202" s="573" t="n"/>
      <c r="T202" s="573" t="n"/>
      <c r="U202" s="119">
        <f>IF($A202="","",IF(AND($R202&lt;&gt;"クローズ済み",$S202&lt;TODAY(),$S202&lt;&gt;""),"期限超過",IF($I202&gt;='01_基本設定'!$B$17,"重点","")))</f>
        <v/>
      </c>
      <c r="V202" s="191" t="n"/>
    </row>
    <row r="203" ht="19" customHeight="1">
      <c r="A203" s="554" t="n"/>
      <c r="B203" s="94" t="n"/>
      <c r="C203" s="94" t="n"/>
      <c r="D203" s="94" t="n"/>
      <c r="E203" s="94" t="n"/>
      <c r="F203" s="94" t="n"/>
      <c r="G203" s="571" t="n"/>
      <c r="H203" s="571" t="n"/>
      <c r="I203" s="572">
        <f>IF($A203="","",IFERROR(MAX(0,($H203-$G203)*1440),""))</f>
        <v/>
      </c>
      <c r="J203" s="94" t="n"/>
      <c r="K203" s="167" t="n"/>
      <c r="L203" s="167" t="n"/>
      <c r="M203" s="94" t="n"/>
      <c r="N203" s="94" t="n"/>
      <c r="O203" s="94" t="n"/>
      <c r="P203" s="555" t="n"/>
      <c r="Q203" s="94" t="n"/>
      <c r="R203" s="94" t="n"/>
      <c r="S203" s="573" t="n"/>
      <c r="T203" s="573" t="n"/>
      <c r="U203" s="119">
        <f>IF($A203="","",IF(AND($R203&lt;&gt;"クローズ済み",$S203&lt;TODAY(),$S203&lt;&gt;""),"期限超過",IF($I203&gt;='01_基本設定'!$B$17,"重点","")))</f>
        <v/>
      </c>
      <c r="V203" s="191" t="n"/>
    </row>
    <row r="204" ht="19" customHeight="1">
      <c r="A204" s="561" t="n"/>
      <c r="B204" s="115" t="n"/>
      <c r="C204" s="115" t="n"/>
      <c r="D204" s="115" t="n"/>
      <c r="E204" s="115" t="n"/>
      <c r="F204" s="115" t="n"/>
      <c r="G204" s="574" t="n"/>
      <c r="H204" s="574" t="n"/>
      <c r="I204" s="575">
        <f>IF($A204="","",IFERROR(MAX(0,($H204-$G204)*1440),""))</f>
        <v/>
      </c>
      <c r="J204" s="115" t="n"/>
      <c r="K204" s="168" t="n"/>
      <c r="L204" s="168" t="n"/>
      <c r="M204" s="115" t="n"/>
      <c r="N204" s="115" t="n"/>
      <c r="O204" s="115" t="n"/>
      <c r="P204" s="562" t="n"/>
      <c r="Q204" s="115" t="n"/>
      <c r="R204" s="115" t="n"/>
      <c r="S204" s="576" t="n"/>
      <c r="T204" s="576" t="n"/>
      <c r="U204" s="120">
        <f>IF($A204="","",IF(AND($R204&lt;&gt;"クローズ済み",$S204&lt;TODAY(),$S204&lt;&gt;""),"期限超過",IF($I204&gt;='01_基本設定'!$B$17,"重点","")))</f>
        <v/>
      </c>
      <c r="V204" s="192" t="n"/>
    </row>
  </sheetData>
  <mergeCells count="2">
    <mergeCell ref="A2:V2"/>
    <mergeCell ref="A1:V1"/>
  </mergeCells>
  <conditionalFormatting sqref="I5:I204">
    <cfRule type="expression" priority="1" dxfId="2">
      <formula>AND($A5&lt;&gt;"",$I5&gt;='01_基本設定'!$B$17)</formula>
    </cfRule>
  </conditionalFormatting>
  <conditionalFormatting sqref="U5:U204">
    <cfRule type="containsText" priority="2" operator="containsText" dxfId="0" text="期限超過"/>
    <cfRule type="containsText" priority="3" operator="containsText" dxfId="2" text="重点"/>
  </conditionalFormatting>
  <dataValidations count="10">
    <dataValidation sqref="B5: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C5:C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D5:D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E5:E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J5:J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M5:M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N5:N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O5:O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R5:R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P5:P204" showDropDown="0" showInputMessage="0" showErrorMessage="1" allowBlank="1" errorTitle="数值检查" error="建议录入大于或等于 0 的数字。" type="whole" errorStyle="warning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20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0" customWidth="1" min="5" max="5"/>
    <col width="20" customWidth="1" min="6" max="6"/>
    <col width="18" customWidth="1" min="7" max="7"/>
    <col width="12" customWidth="1" min="8" max="8"/>
    <col width="16" customWidth="1" min="9" max="9"/>
    <col width="12" customWidth="1" min="10" max="10"/>
    <col width="10" customWidth="1" min="11" max="11"/>
    <col width="12" customWidth="1" min="12" max="12"/>
    <col width="18" customWidth="1" min="13" max="13"/>
    <col width="14" customWidth="1" min="14" max="14"/>
    <col width="14" customWidth="1" min="15" max="15"/>
    <col width="12" customWidth="1" min="16" max="16"/>
    <col width="12" customWidth="1" min="17" max="17"/>
    <col width="20" customWidth="1" min="18" max="18"/>
    <col width="24" customWidth="1" min="19" max="19"/>
    <col width="30" customWidth="1" min="20" max="20"/>
    <col width="12" customWidth="1" min="21" max="21"/>
    <col width="12" customWidth="1" min="22" max="22"/>
    <col width="14" customWidth="1" min="23" max="23"/>
    <col width="14" customWidth="1" min="24" max="24"/>
    <col width="28" customWidth="1" min="25" max="25"/>
    <col width="12" customWidth="1" min="26" max="26"/>
  </cols>
  <sheetData>
    <row r="1" ht="30" customHeight="1">
      <c r="A1" s="11" t="inlineStr">
        <is>
          <t>不良記録とトレース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24" customHeight="1">
      <c r="A2" s="17" t="inlineStr">
        <is>
          <t>製品、工番、工程、区分、重大度、追跡ロットごとに不良を記録し、不良トレンド、問題特定、はい正措置のクローズに役立てます。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28" customHeight="1">
      <c r="A4" s="26" t="inlineStr">
        <is>
          <t>日付</t>
        </is>
      </c>
      <c r="B4" s="27" t="inlineStr">
        <is>
          <t>会社 / 工場</t>
        </is>
      </c>
      <c r="C4" s="27" t="inlineStr">
        <is>
          <t>エリア</t>
        </is>
      </c>
      <c r="D4" s="27" t="inlineStr">
        <is>
          <t>ライン</t>
        </is>
      </c>
      <c r="E4" s="27" t="inlineStr">
        <is>
          <t>シフト</t>
        </is>
      </c>
      <c r="F4" s="27" t="inlineStr">
        <is>
          <t>製品/型番</t>
        </is>
      </c>
      <c r="G4" s="27" t="inlineStr">
        <is>
          <t>製番/バッチ</t>
        </is>
      </c>
      <c r="H4" s="27" t="inlineStr">
        <is>
          <t>工程</t>
        </is>
      </c>
      <c r="I4" s="27" t="inlineStr">
        <is>
          <t>不良区分</t>
        </is>
      </c>
      <c r="J4" s="27" t="inlineStr">
        <is>
          <t>不良数量</t>
        </is>
      </c>
      <c r="K4" s="27" t="inlineStr">
        <is>
          <t>重大度</t>
        </is>
      </c>
      <c r="L4" s="27" t="inlineStr">
        <is>
          <t>検出点</t>
        </is>
      </c>
      <c r="M4" s="27" t="inlineStr">
        <is>
          <t>根本原因</t>
        </is>
      </c>
      <c r="N4" s="27" t="inlineStr">
        <is>
          <t>対応方法</t>
        </is>
      </c>
      <c r="O4" s="27" t="inlineStr">
        <is>
          <t>担当部門</t>
        </is>
      </c>
      <c r="P4" s="27" t="inlineStr">
        <is>
          <t>隔離済み</t>
        </is>
      </c>
      <c r="Q4" s="27" t="inlineStr">
        <is>
          <t>ロットリスク</t>
        </is>
      </c>
      <c r="R4" s="27" t="inlineStr">
        <is>
          <t>トレースロット/バーコード</t>
        </is>
      </c>
      <c r="S4" s="27" t="inlineStr">
        <is>
          <t>写真/証拠リンク</t>
        </is>
      </c>
      <c r="T4" s="27" t="inlineStr">
        <is>
          <t>はい正措置</t>
        </is>
      </c>
      <c r="U4" s="27" t="inlineStr">
        <is>
          <t>担当者</t>
        </is>
      </c>
      <c r="V4" s="27" t="inlineStr">
        <is>
          <t>クローズ状態</t>
        </is>
      </c>
      <c r="W4" s="27" t="inlineStr">
        <is>
          <t>目標クローズ日</t>
        </is>
      </c>
      <c r="X4" s="27" t="inlineStr">
        <is>
          <t>クローズ日</t>
        </is>
      </c>
      <c r="Y4" s="27" t="inlineStr">
        <is>
          <t>備考</t>
        </is>
      </c>
      <c r="Z4" s="28" t="inlineStr">
        <is>
          <t>期限超過提示</t>
        </is>
      </c>
    </row>
    <row r="5" ht="19" customHeight="1">
      <c r="A5" s="547" t="n">
        <v>46130</v>
      </c>
      <c r="B5" s="114" t="inlineStr">
        <is>
          <t>青葉製造</t>
        </is>
      </c>
      <c r="C5" s="114" t="inlineStr">
        <is>
          <t>総組立エリア</t>
        </is>
      </c>
      <c r="D5" s="114" t="inlineStr">
        <is>
          <t>第3ライン</t>
        </is>
      </c>
      <c r="E5" s="114" t="inlineStr">
        <is>
          <t>早番</t>
        </is>
      </c>
      <c r="F5" s="114" t="inlineStr">
        <is>
          <t>X100 コントローラ</t>
        </is>
      </c>
      <c r="G5" s="114" t="inlineStr">
        <is>
          <t>WO-260418-01</t>
        </is>
      </c>
      <c r="H5" s="114" t="inlineStr">
        <is>
          <t>総組立</t>
        </is>
      </c>
      <c r="I5" s="114" t="inlineStr">
        <is>
          <t>外観不良</t>
        </is>
      </c>
      <c r="J5" s="548" t="n">
        <v>4</v>
      </c>
      <c r="K5" s="114" t="inlineStr">
        <is>
          <t>中</t>
        </is>
      </c>
      <c r="L5" s="114" t="inlineStr">
        <is>
          <t>工程</t>
        </is>
      </c>
      <c r="M5" s="166" t="inlineStr">
        <is>
          <t>治具位置の摩耗</t>
        </is>
      </c>
      <c r="N5" s="114" t="inlineStr">
        <is>
          <t>手直し</t>
        </is>
      </c>
      <c r="O5" s="114" t="inlineStr">
        <is>
          <t>品質</t>
        </is>
      </c>
      <c r="P5" s="114" t="inlineStr">
        <is>
          <t>はい</t>
        </is>
      </c>
      <c r="Q5" s="114" t="inlineStr">
        <is>
          <t>低</t>
        </is>
      </c>
      <c r="R5" s="114" t="inlineStr">
        <is>
          <t>LOT-260418-A</t>
        </is>
      </c>
      <c r="S5" s="166" t="inlineStr">
        <is>
          <t>写真リンク / フォルダーパス</t>
        </is>
      </c>
      <c r="T5" s="166" t="inlineStr">
        <is>
          <t>位置決めピンを交換し、先頭・末尾品を再検査します。</t>
        </is>
      </c>
      <c r="U5" s="114" t="inlineStr">
        <is>
          <t>山田 未来</t>
        </is>
      </c>
      <c r="V5" s="114" t="inlineStr">
        <is>
          <t>進行中</t>
        </is>
      </c>
      <c r="W5" s="570" t="n">
        <v>46142</v>
      </c>
      <c r="X5" s="570" t="n"/>
      <c r="Y5" s="166" t="inlineStr">
        <is>
          <t>隔離済みで再検査待ちです。</t>
        </is>
      </c>
      <c r="Z5" s="196" t="str"/>
    </row>
    <row r="6" ht="19" customHeight="1">
      <c r="A6" s="554" t="n">
        <v>46130</v>
      </c>
      <c r="B6" s="94" t="inlineStr">
        <is>
          <t>青葉製造</t>
        </is>
      </c>
      <c r="C6" s="94" t="inlineStr">
        <is>
          <t>総組立エリア</t>
        </is>
      </c>
      <c r="D6" s="94" t="inlineStr">
        <is>
          <t>第1ライン</t>
        </is>
      </c>
      <c r="E6" s="94" t="inlineStr">
        <is>
          <t>中番</t>
        </is>
      </c>
      <c r="F6" s="94" t="inlineStr">
        <is>
          <t>X200 センサー</t>
        </is>
      </c>
      <c r="G6" s="94" t="inlineStr">
        <is>
          <t>WO-260418-02</t>
        </is>
      </c>
      <c r="H6" s="94" t="inlineStr">
        <is>
          <t>試験</t>
        </is>
      </c>
      <c r="I6" s="94" t="inlineStr">
        <is>
          <t>機能不良</t>
        </is>
      </c>
      <c r="J6" s="555" t="n">
        <v>5</v>
      </c>
      <c r="K6" s="94" t="inlineStr">
        <is>
          <t>中</t>
        </is>
      </c>
      <c r="L6" s="94" t="inlineStr">
        <is>
          <t>最終検査</t>
        </is>
      </c>
      <c r="M6" s="167" t="inlineStr">
        <is>
          <t>試験パラメータのドリフト</t>
        </is>
      </c>
      <c r="N6" s="94" t="inlineStr">
        <is>
          <t>再検査合格</t>
        </is>
      </c>
      <c r="O6" s="94" t="inlineStr">
        <is>
          <t>工程</t>
        </is>
      </c>
      <c r="P6" s="94" t="inlineStr">
        <is>
          <t>いいえ</t>
        </is>
      </c>
      <c r="Q6" s="94" t="inlineStr">
        <is>
          <t>中</t>
        </is>
      </c>
      <c r="R6" s="94" t="inlineStr">
        <is>
          <t>LOT-260418-B</t>
        </is>
      </c>
      <c r="S6" s="167" t="inlineStr">
        <is>
          <t>写真リンク / フォルダーパス</t>
        </is>
      </c>
      <c r="T6" s="167" t="inlineStr">
        <is>
          <t>試験の上限・下限を再確認します。</t>
        </is>
      </c>
      <c r="U6" s="94" t="inlineStr">
        <is>
          <t>田中 美咲</t>
        </is>
      </c>
      <c r="V6" s="94" t="inlineStr">
        <is>
          <t>クローズ済み</t>
        </is>
      </c>
      <c r="W6" s="573" t="n">
        <v>46132</v>
      </c>
      <c r="X6" s="573" t="n">
        <v>46130</v>
      </c>
      <c r="Y6" s="167" t="inlineStr">
        <is>
          <t>ロットリスクはありません。</t>
        </is>
      </c>
      <c r="Z6" s="197" t="str"/>
    </row>
    <row r="7" ht="19" customHeight="1">
      <c r="A7" s="554" t="n">
        <v>46129</v>
      </c>
      <c r="B7" s="94" t="inlineStr">
        <is>
          <t>青葉製造</t>
        </is>
      </c>
      <c r="C7" s="94" t="inlineStr">
        <is>
          <t>総組立エリア</t>
        </is>
      </c>
      <c r="D7" s="94" t="inlineStr">
        <is>
          <t>第3ライン</t>
        </is>
      </c>
      <c r="E7" s="94" t="inlineStr">
        <is>
          <t>早番</t>
        </is>
      </c>
      <c r="F7" s="94" t="inlineStr">
        <is>
          <t>X100 コントローラ</t>
        </is>
      </c>
      <c r="G7" s="94" t="inlineStr">
        <is>
          <t>WO-260417-01</t>
        </is>
      </c>
      <c r="H7" s="94" t="inlineStr">
        <is>
          <t>総組立</t>
        </is>
      </c>
      <c r="I7" s="94" t="inlineStr">
        <is>
          <t>寸法偏差</t>
        </is>
      </c>
      <c r="J7" s="555" t="n">
        <v>6</v>
      </c>
      <c r="K7" s="94" t="inlineStr">
        <is>
          <t>高</t>
        </is>
      </c>
      <c r="L7" s="94" t="inlineStr">
        <is>
          <t>工程</t>
        </is>
      </c>
      <c r="M7" s="167" t="inlineStr">
        <is>
          <t>サプライヤー来料波动</t>
        </is>
      </c>
      <c r="N7" s="94" t="inlineStr">
        <is>
          <t>隔離して判定待ち</t>
        </is>
      </c>
      <c r="O7" s="94" t="inlineStr">
        <is>
          <t>サプライヤー</t>
        </is>
      </c>
      <c r="P7" s="94" t="inlineStr">
        <is>
          <t>はい</t>
        </is>
      </c>
      <c r="Q7" s="94" t="inlineStr">
        <is>
          <t>中</t>
        </is>
      </c>
      <c r="R7" s="94" t="inlineStr">
        <is>
          <t>LOT-260417-A</t>
        </is>
      </c>
      <c r="S7" s="167" t="inlineStr">
        <is>
          <t>写真リンク / フォルダーパス</t>
        </is>
      </c>
      <c r="T7" s="167" t="inlineStr">
        <is>
          <t>仕入先8Dを開始済みです。</t>
        </is>
      </c>
      <c r="U7" s="94" t="inlineStr">
        <is>
          <t>伊藤 航</t>
        </is>
      </c>
      <c r="V7" s="94" t="inlineStr">
        <is>
          <t>進行中</t>
        </is>
      </c>
      <c r="W7" s="573" t="n">
        <v>46142</v>
      </c>
      <c r="X7" s="573" t="n"/>
      <c r="Y7" s="167" t="inlineStr">
        <is>
          <t>サプライヤーの返信待ちです。</t>
        </is>
      </c>
      <c r="Z7" s="197" t="str"/>
    </row>
    <row r="8" ht="19" customHeight="1">
      <c r="A8" s="554" t="n"/>
      <c r="B8" s="94" t="n"/>
      <c r="C8" s="94" t="n"/>
      <c r="D8" s="94" t="n"/>
      <c r="E8" s="94" t="n"/>
      <c r="F8" s="94" t="n"/>
      <c r="G8" s="94" t="n"/>
      <c r="H8" s="94" t="n"/>
      <c r="I8" s="94" t="n"/>
      <c r="J8" s="555" t="n"/>
      <c r="K8" s="94" t="n"/>
      <c r="L8" s="94" t="n"/>
      <c r="M8" s="167" t="n"/>
      <c r="N8" s="94" t="n"/>
      <c r="O8" s="94" t="n"/>
      <c r="P8" s="94" t="n"/>
      <c r="Q8" s="94" t="n"/>
      <c r="R8" s="94" t="n"/>
      <c r="S8" s="167" t="n"/>
      <c r="T8" s="167" t="n"/>
      <c r="U8" s="94" t="n"/>
      <c r="V8" s="94" t="n"/>
      <c r="W8" s="573" t="n"/>
      <c r="X8" s="573" t="n"/>
      <c r="Y8" s="167" t="n"/>
      <c r="Z8" s="197">
        <f>IF($A8="","",IF(AND($V8&lt;&gt;"クローズ済み",$W8&lt;TODAY(),$W8&lt;&gt;""),"期限超過",""))</f>
        <v/>
      </c>
    </row>
    <row r="9" ht="19" customHeight="1">
      <c r="A9" s="554" t="n"/>
      <c r="B9" s="94" t="n"/>
      <c r="C9" s="94" t="n"/>
      <c r="D9" s="94" t="n"/>
      <c r="E9" s="94" t="n"/>
      <c r="F9" s="94" t="n"/>
      <c r="G9" s="94" t="n"/>
      <c r="H9" s="94" t="n"/>
      <c r="I9" s="94" t="n"/>
      <c r="J9" s="555" t="n"/>
      <c r="K9" s="94" t="n"/>
      <c r="L9" s="94" t="n"/>
      <c r="M9" s="167" t="n"/>
      <c r="N9" s="94" t="n"/>
      <c r="O9" s="94" t="n"/>
      <c r="P9" s="94" t="n"/>
      <c r="Q9" s="94" t="n"/>
      <c r="R9" s="94" t="n"/>
      <c r="S9" s="167" t="n"/>
      <c r="T9" s="167" t="n"/>
      <c r="U9" s="94" t="n"/>
      <c r="V9" s="94" t="n"/>
      <c r="W9" s="573" t="n"/>
      <c r="X9" s="573" t="n"/>
      <c r="Y9" s="167" t="n"/>
      <c r="Z9" s="197">
        <f>IF($A9="","",IF(AND($V9&lt;&gt;"クローズ済み",$W9&lt;TODAY(),$W9&lt;&gt;""),"期限超過",""))</f>
        <v/>
      </c>
    </row>
    <row r="10" ht="19" customHeight="1">
      <c r="A10" s="55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555" t="n"/>
      <c r="K10" s="94" t="n"/>
      <c r="L10" s="94" t="n"/>
      <c r="M10" s="167" t="n"/>
      <c r="N10" s="94" t="n"/>
      <c r="O10" s="94" t="n"/>
      <c r="P10" s="94" t="n"/>
      <c r="Q10" s="94" t="n"/>
      <c r="R10" s="94" t="n"/>
      <c r="S10" s="167" t="n"/>
      <c r="T10" s="167" t="n"/>
      <c r="U10" s="94" t="n"/>
      <c r="V10" s="94" t="n"/>
      <c r="W10" s="573" t="n"/>
      <c r="X10" s="573" t="n"/>
      <c r="Y10" s="167" t="n"/>
      <c r="Z10" s="197">
        <f>IF($A10="","",IF(AND($V10&lt;&gt;"クローズ済み",$W10&lt;TODAY(),$W10&lt;&gt;""),"期限超過",""))</f>
        <v/>
      </c>
    </row>
    <row r="11" ht="19" customHeight="1">
      <c r="A11" s="55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555" t="n"/>
      <c r="K11" s="94" t="n"/>
      <c r="L11" s="94" t="n"/>
      <c r="M11" s="167" t="n"/>
      <c r="N11" s="94" t="n"/>
      <c r="O11" s="94" t="n"/>
      <c r="P11" s="94" t="n"/>
      <c r="Q11" s="94" t="n"/>
      <c r="R11" s="94" t="n"/>
      <c r="S11" s="167" t="n"/>
      <c r="T11" s="167" t="n"/>
      <c r="U11" s="94" t="n"/>
      <c r="V11" s="94" t="n"/>
      <c r="W11" s="573" t="n"/>
      <c r="X11" s="573" t="n"/>
      <c r="Y11" s="167" t="n"/>
      <c r="Z11" s="197">
        <f>IF($A11="","",IF(AND($V11&lt;&gt;"クローズ済み",$W11&lt;TODAY(),$W11&lt;&gt;""),"期限超過",""))</f>
        <v/>
      </c>
    </row>
    <row r="12" ht="19" customHeight="1">
      <c r="A12" s="55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555" t="n"/>
      <c r="K12" s="94" t="n"/>
      <c r="L12" s="94" t="n"/>
      <c r="M12" s="167" t="n"/>
      <c r="N12" s="94" t="n"/>
      <c r="O12" s="94" t="n"/>
      <c r="P12" s="94" t="n"/>
      <c r="Q12" s="94" t="n"/>
      <c r="R12" s="94" t="n"/>
      <c r="S12" s="167" t="n"/>
      <c r="T12" s="167" t="n"/>
      <c r="U12" s="94" t="n"/>
      <c r="V12" s="94" t="n"/>
      <c r="W12" s="573" t="n"/>
      <c r="X12" s="573" t="n"/>
      <c r="Y12" s="167" t="n"/>
      <c r="Z12" s="197">
        <f>IF($A12="","",IF(AND($V12&lt;&gt;"クローズ済み",$W12&lt;TODAY(),$W12&lt;&gt;""),"期限超過",""))</f>
        <v/>
      </c>
    </row>
    <row r="13" ht="19" customHeight="1">
      <c r="A13" s="55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555" t="n"/>
      <c r="K13" s="94" t="n"/>
      <c r="L13" s="94" t="n"/>
      <c r="M13" s="167" t="n"/>
      <c r="N13" s="94" t="n"/>
      <c r="O13" s="94" t="n"/>
      <c r="P13" s="94" t="n"/>
      <c r="Q13" s="94" t="n"/>
      <c r="R13" s="94" t="n"/>
      <c r="S13" s="167" t="n"/>
      <c r="T13" s="167" t="n"/>
      <c r="U13" s="94" t="n"/>
      <c r="V13" s="94" t="n"/>
      <c r="W13" s="573" t="n"/>
      <c r="X13" s="573" t="n"/>
      <c r="Y13" s="167" t="n"/>
      <c r="Z13" s="197">
        <f>IF($A13="","",IF(AND($V13&lt;&gt;"クローズ済み",$W13&lt;TODAY(),$W13&lt;&gt;""),"期限超過",""))</f>
        <v/>
      </c>
    </row>
    <row r="14" ht="19" customHeight="1">
      <c r="A14" s="55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555" t="n"/>
      <c r="K14" s="94" t="n"/>
      <c r="L14" s="94" t="n"/>
      <c r="M14" s="167" t="n"/>
      <c r="N14" s="94" t="n"/>
      <c r="O14" s="94" t="n"/>
      <c r="P14" s="94" t="n"/>
      <c r="Q14" s="94" t="n"/>
      <c r="R14" s="94" t="n"/>
      <c r="S14" s="167" t="n"/>
      <c r="T14" s="167" t="n"/>
      <c r="U14" s="94" t="n"/>
      <c r="V14" s="94" t="n"/>
      <c r="W14" s="573" t="n"/>
      <c r="X14" s="573" t="n"/>
      <c r="Y14" s="167" t="n"/>
      <c r="Z14" s="197">
        <f>IF($A14="","",IF(AND($V14&lt;&gt;"クローズ済み",$W14&lt;TODAY(),$W14&lt;&gt;""),"期限超過",""))</f>
        <v/>
      </c>
    </row>
    <row r="15" ht="19" customHeight="1">
      <c r="A15" s="55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555" t="n"/>
      <c r="K15" s="94" t="n"/>
      <c r="L15" s="94" t="n"/>
      <c r="M15" s="167" t="n"/>
      <c r="N15" s="94" t="n"/>
      <c r="O15" s="94" t="n"/>
      <c r="P15" s="94" t="n"/>
      <c r="Q15" s="94" t="n"/>
      <c r="R15" s="94" t="n"/>
      <c r="S15" s="167" t="n"/>
      <c r="T15" s="167" t="n"/>
      <c r="U15" s="94" t="n"/>
      <c r="V15" s="94" t="n"/>
      <c r="W15" s="573" t="n"/>
      <c r="X15" s="573" t="n"/>
      <c r="Y15" s="167" t="n"/>
      <c r="Z15" s="197">
        <f>IF($A15="","",IF(AND($V15&lt;&gt;"クローズ済み",$W15&lt;TODAY(),$W15&lt;&gt;""),"期限超過",""))</f>
        <v/>
      </c>
    </row>
    <row r="16" ht="19" customHeight="1">
      <c r="A16" s="55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555" t="n"/>
      <c r="K16" s="94" t="n"/>
      <c r="L16" s="94" t="n"/>
      <c r="M16" s="167" t="n"/>
      <c r="N16" s="94" t="n"/>
      <c r="O16" s="94" t="n"/>
      <c r="P16" s="94" t="n"/>
      <c r="Q16" s="94" t="n"/>
      <c r="R16" s="94" t="n"/>
      <c r="S16" s="167" t="n"/>
      <c r="T16" s="167" t="n"/>
      <c r="U16" s="94" t="n"/>
      <c r="V16" s="94" t="n"/>
      <c r="W16" s="573" t="n"/>
      <c r="X16" s="573" t="n"/>
      <c r="Y16" s="167" t="n"/>
      <c r="Z16" s="197">
        <f>IF($A16="","",IF(AND($V16&lt;&gt;"クローズ済み",$W16&lt;TODAY(),$W16&lt;&gt;""),"期限超過",""))</f>
        <v/>
      </c>
    </row>
    <row r="17" ht="19" customHeight="1">
      <c r="A17" s="55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555" t="n"/>
      <c r="K17" s="94" t="n"/>
      <c r="L17" s="94" t="n"/>
      <c r="M17" s="167" t="n"/>
      <c r="N17" s="94" t="n"/>
      <c r="O17" s="94" t="n"/>
      <c r="P17" s="94" t="n"/>
      <c r="Q17" s="94" t="n"/>
      <c r="R17" s="94" t="n"/>
      <c r="S17" s="167" t="n"/>
      <c r="T17" s="167" t="n"/>
      <c r="U17" s="94" t="n"/>
      <c r="V17" s="94" t="n"/>
      <c r="W17" s="573" t="n"/>
      <c r="X17" s="573" t="n"/>
      <c r="Y17" s="167" t="n"/>
      <c r="Z17" s="197">
        <f>IF($A17="","",IF(AND($V17&lt;&gt;"クローズ済み",$W17&lt;TODAY(),$W17&lt;&gt;""),"期限超過",""))</f>
        <v/>
      </c>
    </row>
    <row r="18" ht="19" customHeight="1">
      <c r="A18" s="55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555" t="n"/>
      <c r="K18" s="94" t="n"/>
      <c r="L18" s="94" t="n"/>
      <c r="M18" s="167" t="n"/>
      <c r="N18" s="94" t="n"/>
      <c r="O18" s="94" t="n"/>
      <c r="P18" s="94" t="n"/>
      <c r="Q18" s="94" t="n"/>
      <c r="R18" s="94" t="n"/>
      <c r="S18" s="167" t="n"/>
      <c r="T18" s="167" t="n"/>
      <c r="U18" s="94" t="n"/>
      <c r="V18" s="94" t="n"/>
      <c r="W18" s="573" t="n"/>
      <c r="X18" s="573" t="n"/>
      <c r="Y18" s="167" t="n"/>
      <c r="Z18" s="197">
        <f>IF($A18="","",IF(AND($V18&lt;&gt;"クローズ済み",$W18&lt;TODAY(),$W18&lt;&gt;""),"期限超過",""))</f>
        <v/>
      </c>
    </row>
    <row r="19" ht="19" customHeight="1">
      <c r="A19" s="55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555" t="n"/>
      <c r="K19" s="94" t="n"/>
      <c r="L19" s="94" t="n"/>
      <c r="M19" s="167" t="n"/>
      <c r="N19" s="94" t="n"/>
      <c r="O19" s="94" t="n"/>
      <c r="P19" s="94" t="n"/>
      <c r="Q19" s="94" t="n"/>
      <c r="R19" s="94" t="n"/>
      <c r="S19" s="167" t="n"/>
      <c r="T19" s="167" t="n"/>
      <c r="U19" s="94" t="n"/>
      <c r="V19" s="94" t="n"/>
      <c r="W19" s="573" t="n"/>
      <c r="X19" s="573" t="n"/>
      <c r="Y19" s="167" t="n"/>
      <c r="Z19" s="197">
        <f>IF($A19="","",IF(AND($V19&lt;&gt;"クローズ済み",$W19&lt;TODAY(),$W19&lt;&gt;""),"期限超過",""))</f>
        <v/>
      </c>
    </row>
    <row r="20" ht="19" customHeight="1">
      <c r="A20" s="55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555" t="n"/>
      <c r="K20" s="94" t="n"/>
      <c r="L20" s="94" t="n"/>
      <c r="M20" s="167" t="n"/>
      <c r="N20" s="94" t="n"/>
      <c r="O20" s="94" t="n"/>
      <c r="P20" s="94" t="n"/>
      <c r="Q20" s="94" t="n"/>
      <c r="R20" s="94" t="n"/>
      <c r="S20" s="167" t="n"/>
      <c r="T20" s="167" t="n"/>
      <c r="U20" s="94" t="n"/>
      <c r="V20" s="94" t="n"/>
      <c r="W20" s="573" t="n"/>
      <c r="X20" s="573" t="n"/>
      <c r="Y20" s="167" t="n"/>
      <c r="Z20" s="197">
        <f>IF($A20="","",IF(AND($V20&lt;&gt;"クローズ済み",$W20&lt;TODAY(),$W20&lt;&gt;""),"期限超過",""))</f>
        <v/>
      </c>
    </row>
    <row r="21" ht="19" customHeight="1">
      <c r="A21" s="55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555" t="n"/>
      <c r="K21" s="94" t="n"/>
      <c r="L21" s="94" t="n"/>
      <c r="M21" s="167" t="n"/>
      <c r="N21" s="94" t="n"/>
      <c r="O21" s="94" t="n"/>
      <c r="P21" s="94" t="n"/>
      <c r="Q21" s="94" t="n"/>
      <c r="R21" s="94" t="n"/>
      <c r="S21" s="167" t="n"/>
      <c r="T21" s="167" t="n"/>
      <c r="U21" s="94" t="n"/>
      <c r="V21" s="94" t="n"/>
      <c r="W21" s="573" t="n"/>
      <c r="X21" s="573" t="n"/>
      <c r="Y21" s="167" t="n"/>
      <c r="Z21" s="197">
        <f>IF($A21="","",IF(AND($V21&lt;&gt;"クローズ済み",$W21&lt;TODAY(),$W21&lt;&gt;""),"期限超過",""))</f>
        <v/>
      </c>
    </row>
    <row r="22" ht="19" customHeight="1">
      <c r="A22" s="55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555" t="n"/>
      <c r="K22" s="94" t="n"/>
      <c r="L22" s="94" t="n"/>
      <c r="M22" s="167" t="n"/>
      <c r="N22" s="94" t="n"/>
      <c r="O22" s="94" t="n"/>
      <c r="P22" s="94" t="n"/>
      <c r="Q22" s="94" t="n"/>
      <c r="R22" s="94" t="n"/>
      <c r="S22" s="167" t="n"/>
      <c r="T22" s="167" t="n"/>
      <c r="U22" s="94" t="n"/>
      <c r="V22" s="94" t="n"/>
      <c r="W22" s="573" t="n"/>
      <c r="X22" s="573" t="n"/>
      <c r="Y22" s="167" t="n"/>
      <c r="Z22" s="197">
        <f>IF($A22="","",IF(AND($V22&lt;&gt;"クローズ済み",$W22&lt;TODAY(),$W22&lt;&gt;""),"期限超過",""))</f>
        <v/>
      </c>
    </row>
    <row r="23" ht="19" customHeight="1">
      <c r="A23" s="55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555" t="n"/>
      <c r="K23" s="94" t="n"/>
      <c r="L23" s="94" t="n"/>
      <c r="M23" s="167" t="n"/>
      <c r="N23" s="94" t="n"/>
      <c r="O23" s="94" t="n"/>
      <c r="P23" s="94" t="n"/>
      <c r="Q23" s="94" t="n"/>
      <c r="R23" s="94" t="n"/>
      <c r="S23" s="167" t="n"/>
      <c r="T23" s="167" t="n"/>
      <c r="U23" s="94" t="n"/>
      <c r="V23" s="94" t="n"/>
      <c r="W23" s="573" t="n"/>
      <c r="X23" s="573" t="n"/>
      <c r="Y23" s="167" t="n"/>
      <c r="Z23" s="197">
        <f>IF($A23="","",IF(AND($V23&lt;&gt;"クローズ済み",$W23&lt;TODAY(),$W23&lt;&gt;""),"期限超過",""))</f>
        <v/>
      </c>
    </row>
    <row r="24" ht="19" customHeight="1">
      <c r="A24" s="55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555" t="n"/>
      <c r="K24" s="94" t="n"/>
      <c r="L24" s="94" t="n"/>
      <c r="M24" s="167" t="n"/>
      <c r="N24" s="94" t="n"/>
      <c r="O24" s="94" t="n"/>
      <c r="P24" s="94" t="n"/>
      <c r="Q24" s="94" t="n"/>
      <c r="R24" s="94" t="n"/>
      <c r="S24" s="167" t="n"/>
      <c r="T24" s="167" t="n"/>
      <c r="U24" s="94" t="n"/>
      <c r="V24" s="94" t="n"/>
      <c r="W24" s="573" t="n"/>
      <c r="X24" s="573" t="n"/>
      <c r="Y24" s="167" t="n"/>
      <c r="Z24" s="197">
        <f>IF($A24="","",IF(AND($V24&lt;&gt;"クローズ済み",$W24&lt;TODAY(),$W24&lt;&gt;""),"期限超過",""))</f>
        <v/>
      </c>
    </row>
    <row r="25" ht="19" customHeight="1">
      <c r="A25" s="55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555" t="n"/>
      <c r="K25" s="94" t="n"/>
      <c r="L25" s="94" t="n"/>
      <c r="M25" s="167" t="n"/>
      <c r="N25" s="94" t="n"/>
      <c r="O25" s="94" t="n"/>
      <c r="P25" s="94" t="n"/>
      <c r="Q25" s="94" t="n"/>
      <c r="R25" s="94" t="n"/>
      <c r="S25" s="167" t="n"/>
      <c r="T25" s="167" t="n"/>
      <c r="U25" s="94" t="n"/>
      <c r="V25" s="94" t="n"/>
      <c r="W25" s="573" t="n"/>
      <c r="X25" s="573" t="n"/>
      <c r="Y25" s="167" t="n"/>
      <c r="Z25" s="197">
        <f>IF($A25="","",IF(AND($V25&lt;&gt;"クローズ済み",$W25&lt;TODAY(),$W25&lt;&gt;""),"期限超過",""))</f>
        <v/>
      </c>
    </row>
    <row r="26" ht="19" customHeight="1">
      <c r="A26" s="55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555" t="n"/>
      <c r="K26" s="94" t="n"/>
      <c r="L26" s="94" t="n"/>
      <c r="M26" s="167" t="n"/>
      <c r="N26" s="94" t="n"/>
      <c r="O26" s="94" t="n"/>
      <c r="P26" s="94" t="n"/>
      <c r="Q26" s="94" t="n"/>
      <c r="R26" s="94" t="n"/>
      <c r="S26" s="167" t="n"/>
      <c r="T26" s="167" t="n"/>
      <c r="U26" s="94" t="n"/>
      <c r="V26" s="94" t="n"/>
      <c r="W26" s="573" t="n"/>
      <c r="X26" s="573" t="n"/>
      <c r="Y26" s="167" t="n"/>
      <c r="Z26" s="197">
        <f>IF($A26="","",IF(AND($V26&lt;&gt;"クローズ済み",$W26&lt;TODAY(),$W26&lt;&gt;""),"期限超過",""))</f>
        <v/>
      </c>
    </row>
    <row r="27" ht="19" customHeight="1">
      <c r="A27" s="55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555" t="n"/>
      <c r="K27" s="94" t="n"/>
      <c r="L27" s="94" t="n"/>
      <c r="M27" s="167" t="n"/>
      <c r="N27" s="94" t="n"/>
      <c r="O27" s="94" t="n"/>
      <c r="P27" s="94" t="n"/>
      <c r="Q27" s="94" t="n"/>
      <c r="R27" s="94" t="n"/>
      <c r="S27" s="167" t="n"/>
      <c r="T27" s="167" t="n"/>
      <c r="U27" s="94" t="n"/>
      <c r="V27" s="94" t="n"/>
      <c r="W27" s="573" t="n"/>
      <c r="X27" s="573" t="n"/>
      <c r="Y27" s="167" t="n"/>
      <c r="Z27" s="197">
        <f>IF($A27="","",IF(AND($V27&lt;&gt;"クローズ済み",$W27&lt;TODAY(),$W27&lt;&gt;""),"期限超過",""))</f>
        <v/>
      </c>
    </row>
    <row r="28" ht="19" customHeight="1">
      <c r="A28" s="55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555" t="n"/>
      <c r="K28" s="94" t="n"/>
      <c r="L28" s="94" t="n"/>
      <c r="M28" s="167" t="n"/>
      <c r="N28" s="94" t="n"/>
      <c r="O28" s="94" t="n"/>
      <c r="P28" s="94" t="n"/>
      <c r="Q28" s="94" t="n"/>
      <c r="R28" s="94" t="n"/>
      <c r="S28" s="167" t="n"/>
      <c r="T28" s="167" t="n"/>
      <c r="U28" s="94" t="n"/>
      <c r="V28" s="94" t="n"/>
      <c r="W28" s="573" t="n"/>
      <c r="X28" s="573" t="n"/>
      <c r="Y28" s="167" t="n"/>
      <c r="Z28" s="197">
        <f>IF($A28="","",IF(AND($V28&lt;&gt;"クローズ済み",$W28&lt;TODAY(),$W28&lt;&gt;""),"期限超過",""))</f>
        <v/>
      </c>
    </row>
    <row r="29" ht="19" customHeight="1">
      <c r="A29" s="55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555" t="n"/>
      <c r="K29" s="94" t="n"/>
      <c r="L29" s="94" t="n"/>
      <c r="M29" s="167" t="n"/>
      <c r="N29" s="94" t="n"/>
      <c r="O29" s="94" t="n"/>
      <c r="P29" s="94" t="n"/>
      <c r="Q29" s="94" t="n"/>
      <c r="R29" s="94" t="n"/>
      <c r="S29" s="167" t="n"/>
      <c r="T29" s="167" t="n"/>
      <c r="U29" s="94" t="n"/>
      <c r="V29" s="94" t="n"/>
      <c r="W29" s="573" t="n"/>
      <c r="X29" s="573" t="n"/>
      <c r="Y29" s="167" t="n"/>
      <c r="Z29" s="197">
        <f>IF($A29="","",IF(AND($V29&lt;&gt;"クローズ済み",$W29&lt;TODAY(),$W29&lt;&gt;""),"期限超過",""))</f>
        <v/>
      </c>
    </row>
    <row r="30" ht="19" customHeight="1">
      <c r="A30" s="55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555" t="n"/>
      <c r="K30" s="94" t="n"/>
      <c r="L30" s="94" t="n"/>
      <c r="M30" s="167" t="n"/>
      <c r="N30" s="94" t="n"/>
      <c r="O30" s="94" t="n"/>
      <c r="P30" s="94" t="n"/>
      <c r="Q30" s="94" t="n"/>
      <c r="R30" s="94" t="n"/>
      <c r="S30" s="167" t="n"/>
      <c r="T30" s="167" t="n"/>
      <c r="U30" s="94" t="n"/>
      <c r="V30" s="94" t="n"/>
      <c r="W30" s="573" t="n"/>
      <c r="X30" s="573" t="n"/>
      <c r="Y30" s="167" t="n"/>
      <c r="Z30" s="197">
        <f>IF($A30="","",IF(AND($V30&lt;&gt;"クローズ済み",$W30&lt;TODAY(),$W30&lt;&gt;""),"期限超過",""))</f>
        <v/>
      </c>
    </row>
    <row r="31" ht="19" customHeight="1">
      <c r="A31" s="55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555" t="n"/>
      <c r="K31" s="94" t="n"/>
      <c r="L31" s="94" t="n"/>
      <c r="M31" s="167" t="n"/>
      <c r="N31" s="94" t="n"/>
      <c r="O31" s="94" t="n"/>
      <c r="P31" s="94" t="n"/>
      <c r="Q31" s="94" t="n"/>
      <c r="R31" s="94" t="n"/>
      <c r="S31" s="167" t="n"/>
      <c r="T31" s="167" t="n"/>
      <c r="U31" s="94" t="n"/>
      <c r="V31" s="94" t="n"/>
      <c r="W31" s="573" t="n"/>
      <c r="X31" s="573" t="n"/>
      <c r="Y31" s="167" t="n"/>
      <c r="Z31" s="197">
        <f>IF($A31="","",IF(AND($V31&lt;&gt;"クローズ済み",$W31&lt;TODAY(),$W31&lt;&gt;""),"期限超過",""))</f>
        <v/>
      </c>
    </row>
    <row r="32" ht="19" customHeight="1">
      <c r="A32" s="55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555" t="n"/>
      <c r="K32" s="94" t="n"/>
      <c r="L32" s="94" t="n"/>
      <c r="M32" s="167" t="n"/>
      <c r="N32" s="94" t="n"/>
      <c r="O32" s="94" t="n"/>
      <c r="P32" s="94" t="n"/>
      <c r="Q32" s="94" t="n"/>
      <c r="R32" s="94" t="n"/>
      <c r="S32" s="167" t="n"/>
      <c r="T32" s="167" t="n"/>
      <c r="U32" s="94" t="n"/>
      <c r="V32" s="94" t="n"/>
      <c r="W32" s="573" t="n"/>
      <c r="X32" s="573" t="n"/>
      <c r="Y32" s="167" t="n"/>
      <c r="Z32" s="197">
        <f>IF($A32="","",IF(AND($V32&lt;&gt;"クローズ済み",$W32&lt;TODAY(),$W32&lt;&gt;""),"期限超過",""))</f>
        <v/>
      </c>
    </row>
    <row r="33" ht="19" customHeight="1">
      <c r="A33" s="55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555" t="n"/>
      <c r="K33" s="94" t="n"/>
      <c r="L33" s="94" t="n"/>
      <c r="M33" s="167" t="n"/>
      <c r="N33" s="94" t="n"/>
      <c r="O33" s="94" t="n"/>
      <c r="P33" s="94" t="n"/>
      <c r="Q33" s="94" t="n"/>
      <c r="R33" s="94" t="n"/>
      <c r="S33" s="167" t="n"/>
      <c r="T33" s="167" t="n"/>
      <c r="U33" s="94" t="n"/>
      <c r="V33" s="94" t="n"/>
      <c r="W33" s="573" t="n"/>
      <c r="X33" s="573" t="n"/>
      <c r="Y33" s="167" t="n"/>
      <c r="Z33" s="197">
        <f>IF($A33="","",IF(AND($V33&lt;&gt;"クローズ済み",$W33&lt;TODAY(),$W33&lt;&gt;""),"期限超過",""))</f>
        <v/>
      </c>
    </row>
    <row r="34" ht="19" customHeight="1">
      <c r="A34" s="55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555" t="n"/>
      <c r="K34" s="94" t="n"/>
      <c r="L34" s="94" t="n"/>
      <c r="M34" s="167" t="n"/>
      <c r="N34" s="94" t="n"/>
      <c r="O34" s="94" t="n"/>
      <c r="P34" s="94" t="n"/>
      <c r="Q34" s="94" t="n"/>
      <c r="R34" s="94" t="n"/>
      <c r="S34" s="167" t="n"/>
      <c r="T34" s="167" t="n"/>
      <c r="U34" s="94" t="n"/>
      <c r="V34" s="94" t="n"/>
      <c r="W34" s="573" t="n"/>
      <c r="X34" s="573" t="n"/>
      <c r="Y34" s="167" t="n"/>
      <c r="Z34" s="197">
        <f>IF($A34="","",IF(AND($V34&lt;&gt;"クローズ済み",$W34&lt;TODAY(),$W34&lt;&gt;""),"期限超過",""))</f>
        <v/>
      </c>
    </row>
    <row r="35" ht="19" customHeight="1">
      <c r="A35" s="55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555" t="n"/>
      <c r="K35" s="94" t="n"/>
      <c r="L35" s="94" t="n"/>
      <c r="M35" s="167" t="n"/>
      <c r="N35" s="94" t="n"/>
      <c r="O35" s="94" t="n"/>
      <c r="P35" s="94" t="n"/>
      <c r="Q35" s="94" t="n"/>
      <c r="R35" s="94" t="n"/>
      <c r="S35" s="167" t="n"/>
      <c r="T35" s="167" t="n"/>
      <c r="U35" s="94" t="n"/>
      <c r="V35" s="94" t="n"/>
      <c r="W35" s="573" t="n"/>
      <c r="X35" s="573" t="n"/>
      <c r="Y35" s="167" t="n"/>
      <c r="Z35" s="197">
        <f>IF($A35="","",IF(AND($V35&lt;&gt;"クローズ済み",$W35&lt;TODAY(),$W35&lt;&gt;""),"期限超過",""))</f>
        <v/>
      </c>
    </row>
    <row r="36" ht="19" customHeight="1">
      <c r="A36" s="55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555" t="n"/>
      <c r="K36" s="94" t="n"/>
      <c r="L36" s="94" t="n"/>
      <c r="M36" s="167" t="n"/>
      <c r="N36" s="94" t="n"/>
      <c r="O36" s="94" t="n"/>
      <c r="P36" s="94" t="n"/>
      <c r="Q36" s="94" t="n"/>
      <c r="R36" s="94" t="n"/>
      <c r="S36" s="167" t="n"/>
      <c r="T36" s="167" t="n"/>
      <c r="U36" s="94" t="n"/>
      <c r="V36" s="94" t="n"/>
      <c r="W36" s="573" t="n"/>
      <c r="X36" s="573" t="n"/>
      <c r="Y36" s="167" t="n"/>
      <c r="Z36" s="197">
        <f>IF($A36="","",IF(AND($V36&lt;&gt;"クローズ済み",$W36&lt;TODAY(),$W36&lt;&gt;""),"期限超過",""))</f>
        <v/>
      </c>
    </row>
    <row r="37" ht="19" customHeight="1">
      <c r="A37" s="55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555" t="n"/>
      <c r="K37" s="94" t="n"/>
      <c r="L37" s="94" t="n"/>
      <c r="M37" s="167" t="n"/>
      <c r="N37" s="94" t="n"/>
      <c r="O37" s="94" t="n"/>
      <c r="P37" s="94" t="n"/>
      <c r="Q37" s="94" t="n"/>
      <c r="R37" s="94" t="n"/>
      <c r="S37" s="167" t="n"/>
      <c r="T37" s="167" t="n"/>
      <c r="U37" s="94" t="n"/>
      <c r="V37" s="94" t="n"/>
      <c r="W37" s="573" t="n"/>
      <c r="X37" s="573" t="n"/>
      <c r="Y37" s="167" t="n"/>
      <c r="Z37" s="197">
        <f>IF($A37="","",IF(AND($V37&lt;&gt;"クローズ済み",$W37&lt;TODAY(),$W37&lt;&gt;""),"期限超過",""))</f>
        <v/>
      </c>
    </row>
    <row r="38" ht="19" customHeight="1">
      <c r="A38" s="55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555" t="n"/>
      <c r="K38" s="94" t="n"/>
      <c r="L38" s="94" t="n"/>
      <c r="M38" s="167" t="n"/>
      <c r="N38" s="94" t="n"/>
      <c r="O38" s="94" t="n"/>
      <c r="P38" s="94" t="n"/>
      <c r="Q38" s="94" t="n"/>
      <c r="R38" s="94" t="n"/>
      <c r="S38" s="167" t="n"/>
      <c r="T38" s="167" t="n"/>
      <c r="U38" s="94" t="n"/>
      <c r="V38" s="94" t="n"/>
      <c r="W38" s="573" t="n"/>
      <c r="X38" s="573" t="n"/>
      <c r="Y38" s="167" t="n"/>
      <c r="Z38" s="197">
        <f>IF($A38="","",IF(AND($V38&lt;&gt;"クローズ済み",$W38&lt;TODAY(),$W38&lt;&gt;""),"期限超過",""))</f>
        <v/>
      </c>
    </row>
    <row r="39" ht="19" customHeight="1">
      <c r="A39" s="55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555" t="n"/>
      <c r="K39" s="94" t="n"/>
      <c r="L39" s="94" t="n"/>
      <c r="M39" s="167" t="n"/>
      <c r="N39" s="94" t="n"/>
      <c r="O39" s="94" t="n"/>
      <c r="P39" s="94" t="n"/>
      <c r="Q39" s="94" t="n"/>
      <c r="R39" s="94" t="n"/>
      <c r="S39" s="167" t="n"/>
      <c r="T39" s="167" t="n"/>
      <c r="U39" s="94" t="n"/>
      <c r="V39" s="94" t="n"/>
      <c r="W39" s="573" t="n"/>
      <c r="X39" s="573" t="n"/>
      <c r="Y39" s="167" t="n"/>
      <c r="Z39" s="197">
        <f>IF($A39="","",IF(AND($V39&lt;&gt;"クローズ済み",$W39&lt;TODAY(),$W39&lt;&gt;""),"期限超過",""))</f>
        <v/>
      </c>
    </row>
    <row r="40" ht="19" customHeight="1">
      <c r="A40" s="55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555" t="n"/>
      <c r="K40" s="94" t="n"/>
      <c r="L40" s="94" t="n"/>
      <c r="M40" s="167" t="n"/>
      <c r="N40" s="94" t="n"/>
      <c r="O40" s="94" t="n"/>
      <c r="P40" s="94" t="n"/>
      <c r="Q40" s="94" t="n"/>
      <c r="R40" s="94" t="n"/>
      <c r="S40" s="167" t="n"/>
      <c r="T40" s="167" t="n"/>
      <c r="U40" s="94" t="n"/>
      <c r="V40" s="94" t="n"/>
      <c r="W40" s="573" t="n"/>
      <c r="X40" s="573" t="n"/>
      <c r="Y40" s="167" t="n"/>
      <c r="Z40" s="197">
        <f>IF($A40="","",IF(AND($V40&lt;&gt;"クローズ済み",$W40&lt;TODAY(),$W40&lt;&gt;""),"期限超過",""))</f>
        <v/>
      </c>
    </row>
    <row r="41" ht="19" customHeight="1">
      <c r="A41" s="55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555" t="n"/>
      <c r="K41" s="94" t="n"/>
      <c r="L41" s="94" t="n"/>
      <c r="M41" s="167" t="n"/>
      <c r="N41" s="94" t="n"/>
      <c r="O41" s="94" t="n"/>
      <c r="P41" s="94" t="n"/>
      <c r="Q41" s="94" t="n"/>
      <c r="R41" s="94" t="n"/>
      <c r="S41" s="167" t="n"/>
      <c r="T41" s="167" t="n"/>
      <c r="U41" s="94" t="n"/>
      <c r="V41" s="94" t="n"/>
      <c r="W41" s="573" t="n"/>
      <c r="X41" s="573" t="n"/>
      <c r="Y41" s="167" t="n"/>
      <c r="Z41" s="197">
        <f>IF($A41="","",IF(AND($V41&lt;&gt;"クローズ済み",$W41&lt;TODAY(),$W41&lt;&gt;""),"期限超過",""))</f>
        <v/>
      </c>
    </row>
    <row r="42" ht="19" customHeight="1">
      <c r="A42" s="55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555" t="n"/>
      <c r="K42" s="94" t="n"/>
      <c r="L42" s="94" t="n"/>
      <c r="M42" s="167" t="n"/>
      <c r="N42" s="94" t="n"/>
      <c r="O42" s="94" t="n"/>
      <c r="P42" s="94" t="n"/>
      <c r="Q42" s="94" t="n"/>
      <c r="R42" s="94" t="n"/>
      <c r="S42" s="167" t="n"/>
      <c r="T42" s="167" t="n"/>
      <c r="U42" s="94" t="n"/>
      <c r="V42" s="94" t="n"/>
      <c r="W42" s="573" t="n"/>
      <c r="X42" s="573" t="n"/>
      <c r="Y42" s="167" t="n"/>
      <c r="Z42" s="197">
        <f>IF($A42="","",IF(AND($V42&lt;&gt;"クローズ済み",$W42&lt;TODAY(),$W42&lt;&gt;""),"期限超過",""))</f>
        <v/>
      </c>
    </row>
    <row r="43" ht="19" customHeight="1">
      <c r="A43" s="55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555" t="n"/>
      <c r="K43" s="94" t="n"/>
      <c r="L43" s="94" t="n"/>
      <c r="M43" s="167" t="n"/>
      <c r="N43" s="94" t="n"/>
      <c r="O43" s="94" t="n"/>
      <c r="P43" s="94" t="n"/>
      <c r="Q43" s="94" t="n"/>
      <c r="R43" s="94" t="n"/>
      <c r="S43" s="167" t="n"/>
      <c r="T43" s="167" t="n"/>
      <c r="U43" s="94" t="n"/>
      <c r="V43" s="94" t="n"/>
      <c r="W43" s="573" t="n"/>
      <c r="X43" s="573" t="n"/>
      <c r="Y43" s="167" t="n"/>
      <c r="Z43" s="197">
        <f>IF($A43="","",IF(AND($V43&lt;&gt;"クローズ済み",$W43&lt;TODAY(),$W43&lt;&gt;""),"期限超過",""))</f>
        <v/>
      </c>
    </row>
    <row r="44" ht="19" customHeight="1">
      <c r="A44" s="55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555" t="n"/>
      <c r="K44" s="94" t="n"/>
      <c r="L44" s="94" t="n"/>
      <c r="M44" s="167" t="n"/>
      <c r="N44" s="94" t="n"/>
      <c r="O44" s="94" t="n"/>
      <c r="P44" s="94" t="n"/>
      <c r="Q44" s="94" t="n"/>
      <c r="R44" s="94" t="n"/>
      <c r="S44" s="167" t="n"/>
      <c r="T44" s="167" t="n"/>
      <c r="U44" s="94" t="n"/>
      <c r="V44" s="94" t="n"/>
      <c r="W44" s="573" t="n"/>
      <c r="X44" s="573" t="n"/>
      <c r="Y44" s="167" t="n"/>
      <c r="Z44" s="197">
        <f>IF($A44="","",IF(AND($V44&lt;&gt;"クローズ済み",$W44&lt;TODAY(),$W44&lt;&gt;""),"期限超過",""))</f>
        <v/>
      </c>
    </row>
    <row r="45" ht="19" customHeight="1">
      <c r="A45" s="55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555" t="n"/>
      <c r="K45" s="94" t="n"/>
      <c r="L45" s="94" t="n"/>
      <c r="M45" s="167" t="n"/>
      <c r="N45" s="94" t="n"/>
      <c r="O45" s="94" t="n"/>
      <c r="P45" s="94" t="n"/>
      <c r="Q45" s="94" t="n"/>
      <c r="R45" s="94" t="n"/>
      <c r="S45" s="167" t="n"/>
      <c r="T45" s="167" t="n"/>
      <c r="U45" s="94" t="n"/>
      <c r="V45" s="94" t="n"/>
      <c r="W45" s="573" t="n"/>
      <c r="X45" s="573" t="n"/>
      <c r="Y45" s="167" t="n"/>
      <c r="Z45" s="197">
        <f>IF($A45="","",IF(AND($V45&lt;&gt;"クローズ済み",$W45&lt;TODAY(),$W45&lt;&gt;""),"期限超過",""))</f>
        <v/>
      </c>
    </row>
    <row r="46" ht="19" customHeight="1">
      <c r="A46" s="55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555" t="n"/>
      <c r="K46" s="94" t="n"/>
      <c r="L46" s="94" t="n"/>
      <c r="M46" s="167" t="n"/>
      <c r="N46" s="94" t="n"/>
      <c r="O46" s="94" t="n"/>
      <c r="P46" s="94" t="n"/>
      <c r="Q46" s="94" t="n"/>
      <c r="R46" s="94" t="n"/>
      <c r="S46" s="167" t="n"/>
      <c r="T46" s="167" t="n"/>
      <c r="U46" s="94" t="n"/>
      <c r="V46" s="94" t="n"/>
      <c r="W46" s="573" t="n"/>
      <c r="X46" s="573" t="n"/>
      <c r="Y46" s="167" t="n"/>
      <c r="Z46" s="197">
        <f>IF($A46="","",IF(AND($V46&lt;&gt;"クローズ済み",$W46&lt;TODAY(),$W46&lt;&gt;""),"期限超過",""))</f>
        <v/>
      </c>
    </row>
    <row r="47" ht="19" customHeight="1">
      <c r="A47" s="55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555" t="n"/>
      <c r="K47" s="94" t="n"/>
      <c r="L47" s="94" t="n"/>
      <c r="M47" s="167" t="n"/>
      <c r="N47" s="94" t="n"/>
      <c r="O47" s="94" t="n"/>
      <c r="P47" s="94" t="n"/>
      <c r="Q47" s="94" t="n"/>
      <c r="R47" s="94" t="n"/>
      <c r="S47" s="167" t="n"/>
      <c r="T47" s="167" t="n"/>
      <c r="U47" s="94" t="n"/>
      <c r="V47" s="94" t="n"/>
      <c r="W47" s="573" t="n"/>
      <c r="X47" s="573" t="n"/>
      <c r="Y47" s="167" t="n"/>
      <c r="Z47" s="197">
        <f>IF($A47="","",IF(AND($V47&lt;&gt;"クローズ済み",$W47&lt;TODAY(),$W47&lt;&gt;""),"期限超過",""))</f>
        <v/>
      </c>
    </row>
    <row r="48" ht="19" customHeight="1">
      <c r="A48" s="55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555" t="n"/>
      <c r="K48" s="94" t="n"/>
      <c r="L48" s="94" t="n"/>
      <c r="M48" s="167" t="n"/>
      <c r="N48" s="94" t="n"/>
      <c r="O48" s="94" t="n"/>
      <c r="P48" s="94" t="n"/>
      <c r="Q48" s="94" t="n"/>
      <c r="R48" s="94" t="n"/>
      <c r="S48" s="167" t="n"/>
      <c r="T48" s="167" t="n"/>
      <c r="U48" s="94" t="n"/>
      <c r="V48" s="94" t="n"/>
      <c r="W48" s="573" t="n"/>
      <c r="X48" s="573" t="n"/>
      <c r="Y48" s="167" t="n"/>
      <c r="Z48" s="197">
        <f>IF($A48="","",IF(AND($V48&lt;&gt;"クローズ済み",$W48&lt;TODAY(),$W48&lt;&gt;""),"期限超過",""))</f>
        <v/>
      </c>
    </row>
    <row r="49" ht="19" customHeight="1">
      <c r="A49" s="55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555" t="n"/>
      <c r="K49" s="94" t="n"/>
      <c r="L49" s="94" t="n"/>
      <c r="M49" s="167" t="n"/>
      <c r="N49" s="94" t="n"/>
      <c r="O49" s="94" t="n"/>
      <c r="P49" s="94" t="n"/>
      <c r="Q49" s="94" t="n"/>
      <c r="R49" s="94" t="n"/>
      <c r="S49" s="167" t="n"/>
      <c r="T49" s="167" t="n"/>
      <c r="U49" s="94" t="n"/>
      <c r="V49" s="94" t="n"/>
      <c r="W49" s="573" t="n"/>
      <c r="X49" s="573" t="n"/>
      <c r="Y49" s="167" t="n"/>
      <c r="Z49" s="197">
        <f>IF($A49="","",IF(AND($V49&lt;&gt;"クローズ済み",$W49&lt;TODAY(),$W49&lt;&gt;""),"期限超過",""))</f>
        <v/>
      </c>
    </row>
    <row r="50" ht="19" customHeight="1">
      <c r="A50" s="55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555" t="n"/>
      <c r="K50" s="94" t="n"/>
      <c r="L50" s="94" t="n"/>
      <c r="M50" s="167" t="n"/>
      <c r="N50" s="94" t="n"/>
      <c r="O50" s="94" t="n"/>
      <c r="P50" s="94" t="n"/>
      <c r="Q50" s="94" t="n"/>
      <c r="R50" s="94" t="n"/>
      <c r="S50" s="167" t="n"/>
      <c r="T50" s="167" t="n"/>
      <c r="U50" s="94" t="n"/>
      <c r="V50" s="94" t="n"/>
      <c r="W50" s="573" t="n"/>
      <c r="X50" s="573" t="n"/>
      <c r="Y50" s="167" t="n"/>
      <c r="Z50" s="197">
        <f>IF($A50="","",IF(AND($V50&lt;&gt;"クローズ済み",$W50&lt;TODAY(),$W50&lt;&gt;""),"期限超過",""))</f>
        <v/>
      </c>
    </row>
    <row r="51" ht="19" customHeight="1">
      <c r="A51" s="55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555" t="n"/>
      <c r="K51" s="94" t="n"/>
      <c r="L51" s="94" t="n"/>
      <c r="M51" s="167" t="n"/>
      <c r="N51" s="94" t="n"/>
      <c r="O51" s="94" t="n"/>
      <c r="P51" s="94" t="n"/>
      <c r="Q51" s="94" t="n"/>
      <c r="R51" s="94" t="n"/>
      <c r="S51" s="167" t="n"/>
      <c r="T51" s="167" t="n"/>
      <c r="U51" s="94" t="n"/>
      <c r="V51" s="94" t="n"/>
      <c r="W51" s="573" t="n"/>
      <c r="X51" s="573" t="n"/>
      <c r="Y51" s="167" t="n"/>
      <c r="Z51" s="197">
        <f>IF($A51="","",IF(AND($V51&lt;&gt;"クローズ済み",$W51&lt;TODAY(),$W51&lt;&gt;""),"期限超過",""))</f>
        <v/>
      </c>
    </row>
    <row r="52" ht="19" customHeight="1">
      <c r="A52" s="55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555" t="n"/>
      <c r="K52" s="94" t="n"/>
      <c r="L52" s="94" t="n"/>
      <c r="M52" s="167" t="n"/>
      <c r="N52" s="94" t="n"/>
      <c r="O52" s="94" t="n"/>
      <c r="P52" s="94" t="n"/>
      <c r="Q52" s="94" t="n"/>
      <c r="R52" s="94" t="n"/>
      <c r="S52" s="167" t="n"/>
      <c r="T52" s="167" t="n"/>
      <c r="U52" s="94" t="n"/>
      <c r="V52" s="94" t="n"/>
      <c r="W52" s="573" t="n"/>
      <c r="X52" s="573" t="n"/>
      <c r="Y52" s="167" t="n"/>
      <c r="Z52" s="197">
        <f>IF($A52="","",IF(AND($V52&lt;&gt;"クローズ済み",$W52&lt;TODAY(),$W52&lt;&gt;""),"期限超過",""))</f>
        <v/>
      </c>
    </row>
    <row r="53" ht="19" customHeight="1">
      <c r="A53" s="55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555" t="n"/>
      <c r="K53" s="94" t="n"/>
      <c r="L53" s="94" t="n"/>
      <c r="M53" s="167" t="n"/>
      <c r="N53" s="94" t="n"/>
      <c r="O53" s="94" t="n"/>
      <c r="P53" s="94" t="n"/>
      <c r="Q53" s="94" t="n"/>
      <c r="R53" s="94" t="n"/>
      <c r="S53" s="167" t="n"/>
      <c r="T53" s="167" t="n"/>
      <c r="U53" s="94" t="n"/>
      <c r="V53" s="94" t="n"/>
      <c r="W53" s="573" t="n"/>
      <c r="X53" s="573" t="n"/>
      <c r="Y53" s="167" t="n"/>
      <c r="Z53" s="197">
        <f>IF($A53="","",IF(AND($V53&lt;&gt;"クローズ済み",$W53&lt;TODAY(),$W53&lt;&gt;""),"期限超過",""))</f>
        <v/>
      </c>
    </row>
    <row r="54" ht="19" customHeight="1">
      <c r="A54" s="55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555" t="n"/>
      <c r="K54" s="94" t="n"/>
      <c r="L54" s="94" t="n"/>
      <c r="M54" s="167" t="n"/>
      <c r="N54" s="94" t="n"/>
      <c r="O54" s="94" t="n"/>
      <c r="P54" s="94" t="n"/>
      <c r="Q54" s="94" t="n"/>
      <c r="R54" s="94" t="n"/>
      <c r="S54" s="167" t="n"/>
      <c r="T54" s="167" t="n"/>
      <c r="U54" s="94" t="n"/>
      <c r="V54" s="94" t="n"/>
      <c r="W54" s="573" t="n"/>
      <c r="X54" s="573" t="n"/>
      <c r="Y54" s="167" t="n"/>
      <c r="Z54" s="197">
        <f>IF($A54="","",IF(AND($V54&lt;&gt;"クローズ済み",$W54&lt;TODAY(),$W54&lt;&gt;""),"期限超過",""))</f>
        <v/>
      </c>
    </row>
    <row r="55" ht="19" customHeight="1">
      <c r="A55" s="55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555" t="n"/>
      <c r="K55" s="94" t="n"/>
      <c r="L55" s="94" t="n"/>
      <c r="M55" s="167" t="n"/>
      <c r="N55" s="94" t="n"/>
      <c r="O55" s="94" t="n"/>
      <c r="P55" s="94" t="n"/>
      <c r="Q55" s="94" t="n"/>
      <c r="R55" s="94" t="n"/>
      <c r="S55" s="167" t="n"/>
      <c r="T55" s="167" t="n"/>
      <c r="U55" s="94" t="n"/>
      <c r="V55" s="94" t="n"/>
      <c r="W55" s="573" t="n"/>
      <c r="X55" s="573" t="n"/>
      <c r="Y55" s="167" t="n"/>
      <c r="Z55" s="197">
        <f>IF($A55="","",IF(AND($V55&lt;&gt;"クローズ済み",$W55&lt;TODAY(),$W55&lt;&gt;""),"期限超過",""))</f>
        <v/>
      </c>
    </row>
    <row r="56" ht="19" customHeight="1">
      <c r="A56" s="55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555" t="n"/>
      <c r="K56" s="94" t="n"/>
      <c r="L56" s="94" t="n"/>
      <c r="M56" s="167" t="n"/>
      <c r="N56" s="94" t="n"/>
      <c r="O56" s="94" t="n"/>
      <c r="P56" s="94" t="n"/>
      <c r="Q56" s="94" t="n"/>
      <c r="R56" s="94" t="n"/>
      <c r="S56" s="167" t="n"/>
      <c r="T56" s="167" t="n"/>
      <c r="U56" s="94" t="n"/>
      <c r="V56" s="94" t="n"/>
      <c r="W56" s="573" t="n"/>
      <c r="X56" s="573" t="n"/>
      <c r="Y56" s="167" t="n"/>
      <c r="Z56" s="197">
        <f>IF($A56="","",IF(AND($V56&lt;&gt;"クローズ済み",$W56&lt;TODAY(),$W56&lt;&gt;""),"期限超過",""))</f>
        <v/>
      </c>
    </row>
    <row r="57" ht="19" customHeight="1">
      <c r="A57" s="55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555" t="n"/>
      <c r="K57" s="94" t="n"/>
      <c r="L57" s="94" t="n"/>
      <c r="M57" s="167" t="n"/>
      <c r="N57" s="94" t="n"/>
      <c r="O57" s="94" t="n"/>
      <c r="P57" s="94" t="n"/>
      <c r="Q57" s="94" t="n"/>
      <c r="R57" s="94" t="n"/>
      <c r="S57" s="167" t="n"/>
      <c r="T57" s="167" t="n"/>
      <c r="U57" s="94" t="n"/>
      <c r="V57" s="94" t="n"/>
      <c r="W57" s="573" t="n"/>
      <c r="X57" s="573" t="n"/>
      <c r="Y57" s="167" t="n"/>
      <c r="Z57" s="197">
        <f>IF($A57="","",IF(AND($V57&lt;&gt;"クローズ済み",$W57&lt;TODAY(),$W57&lt;&gt;""),"期限超過",""))</f>
        <v/>
      </c>
    </row>
    <row r="58" ht="19" customHeight="1">
      <c r="A58" s="55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555" t="n"/>
      <c r="K58" s="94" t="n"/>
      <c r="L58" s="94" t="n"/>
      <c r="M58" s="167" t="n"/>
      <c r="N58" s="94" t="n"/>
      <c r="O58" s="94" t="n"/>
      <c r="P58" s="94" t="n"/>
      <c r="Q58" s="94" t="n"/>
      <c r="R58" s="94" t="n"/>
      <c r="S58" s="167" t="n"/>
      <c r="T58" s="167" t="n"/>
      <c r="U58" s="94" t="n"/>
      <c r="V58" s="94" t="n"/>
      <c r="W58" s="573" t="n"/>
      <c r="X58" s="573" t="n"/>
      <c r="Y58" s="167" t="n"/>
      <c r="Z58" s="197">
        <f>IF($A58="","",IF(AND($V58&lt;&gt;"クローズ済み",$W58&lt;TODAY(),$W58&lt;&gt;""),"期限超過",""))</f>
        <v/>
      </c>
    </row>
    <row r="59" ht="19" customHeight="1">
      <c r="A59" s="55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555" t="n"/>
      <c r="K59" s="94" t="n"/>
      <c r="L59" s="94" t="n"/>
      <c r="M59" s="167" t="n"/>
      <c r="N59" s="94" t="n"/>
      <c r="O59" s="94" t="n"/>
      <c r="P59" s="94" t="n"/>
      <c r="Q59" s="94" t="n"/>
      <c r="R59" s="94" t="n"/>
      <c r="S59" s="167" t="n"/>
      <c r="T59" s="167" t="n"/>
      <c r="U59" s="94" t="n"/>
      <c r="V59" s="94" t="n"/>
      <c r="W59" s="573" t="n"/>
      <c r="X59" s="573" t="n"/>
      <c r="Y59" s="167" t="n"/>
      <c r="Z59" s="197">
        <f>IF($A59="","",IF(AND($V59&lt;&gt;"クローズ済み",$W59&lt;TODAY(),$W59&lt;&gt;""),"期限超過",""))</f>
        <v/>
      </c>
    </row>
    <row r="60" ht="19" customHeight="1">
      <c r="A60" s="55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555" t="n"/>
      <c r="K60" s="94" t="n"/>
      <c r="L60" s="94" t="n"/>
      <c r="M60" s="167" t="n"/>
      <c r="N60" s="94" t="n"/>
      <c r="O60" s="94" t="n"/>
      <c r="P60" s="94" t="n"/>
      <c r="Q60" s="94" t="n"/>
      <c r="R60" s="94" t="n"/>
      <c r="S60" s="167" t="n"/>
      <c r="T60" s="167" t="n"/>
      <c r="U60" s="94" t="n"/>
      <c r="V60" s="94" t="n"/>
      <c r="W60" s="573" t="n"/>
      <c r="X60" s="573" t="n"/>
      <c r="Y60" s="167" t="n"/>
      <c r="Z60" s="197">
        <f>IF($A60="","",IF(AND($V60&lt;&gt;"クローズ済み",$W60&lt;TODAY(),$W60&lt;&gt;""),"期限超過",""))</f>
        <v/>
      </c>
    </row>
    <row r="61" ht="19" customHeight="1">
      <c r="A61" s="55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555" t="n"/>
      <c r="K61" s="94" t="n"/>
      <c r="L61" s="94" t="n"/>
      <c r="M61" s="167" t="n"/>
      <c r="N61" s="94" t="n"/>
      <c r="O61" s="94" t="n"/>
      <c r="P61" s="94" t="n"/>
      <c r="Q61" s="94" t="n"/>
      <c r="R61" s="94" t="n"/>
      <c r="S61" s="167" t="n"/>
      <c r="T61" s="167" t="n"/>
      <c r="U61" s="94" t="n"/>
      <c r="V61" s="94" t="n"/>
      <c r="W61" s="573" t="n"/>
      <c r="X61" s="573" t="n"/>
      <c r="Y61" s="167" t="n"/>
      <c r="Z61" s="197">
        <f>IF($A61="","",IF(AND($V61&lt;&gt;"クローズ済み",$W61&lt;TODAY(),$W61&lt;&gt;""),"期限超過",""))</f>
        <v/>
      </c>
    </row>
    <row r="62" ht="19" customHeight="1">
      <c r="A62" s="55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555" t="n"/>
      <c r="K62" s="94" t="n"/>
      <c r="L62" s="94" t="n"/>
      <c r="M62" s="167" t="n"/>
      <c r="N62" s="94" t="n"/>
      <c r="O62" s="94" t="n"/>
      <c r="P62" s="94" t="n"/>
      <c r="Q62" s="94" t="n"/>
      <c r="R62" s="94" t="n"/>
      <c r="S62" s="167" t="n"/>
      <c r="T62" s="167" t="n"/>
      <c r="U62" s="94" t="n"/>
      <c r="V62" s="94" t="n"/>
      <c r="W62" s="573" t="n"/>
      <c r="X62" s="573" t="n"/>
      <c r="Y62" s="167" t="n"/>
      <c r="Z62" s="197">
        <f>IF($A62="","",IF(AND($V62&lt;&gt;"クローズ済み",$W62&lt;TODAY(),$W62&lt;&gt;""),"期限超過",""))</f>
        <v/>
      </c>
    </row>
    <row r="63" ht="19" customHeight="1">
      <c r="A63" s="55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555" t="n"/>
      <c r="K63" s="94" t="n"/>
      <c r="L63" s="94" t="n"/>
      <c r="M63" s="167" t="n"/>
      <c r="N63" s="94" t="n"/>
      <c r="O63" s="94" t="n"/>
      <c r="P63" s="94" t="n"/>
      <c r="Q63" s="94" t="n"/>
      <c r="R63" s="94" t="n"/>
      <c r="S63" s="167" t="n"/>
      <c r="T63" s="167" t="n"/>
      <c r="U63" s="94" t="n"/>
      <c r="V63" s="94" t="n"/>
      <c r="W63" s="573" t="n"/>
      <c r="X63" s="573" t="n"/>
      <c r="Y63" s="167" t="n"/>
      <c r="Z63" s="197">
        <f>IF($A63="","",IF(AND($V63&lt;&gt;"クローズ済み",$W63&lt;TODAY(),$W63&lt;&gt;""),"期限超過",""))</f>
        <v/>
      </c>
    </row>
    <row r="64" ht="19" customHeight="1">
      <c r="A64" s="55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555" t="n"/>
      <c r="K64" s="94" t="n"/>
      <c r="L64" s="94" t="n"/>
      <c r="M64" s="167" t="n"/>
      <c r="N64" s="94" t="n"/>
      <c r="O64" s="94" t="n"/>
      <c r="P64" s="94" t="n"/>
      <c r="Q64" s="94" t="n"/>
      <c r="R64" s="94" t="n"/>
      <c r="S64" s="167" t="n"/>
      <c r="T64" s="167" t="n"/>
      <c r="U64" s="94" t="n"/>
      <c r="V64" s="94" t="n"/>
      <c r="W64" s="573" t="n"/>
      <c r="X64" s="573" t="n"/>
      <c r="Y64" s="167" t="n"/>
      <c r="Z64" s="197">
        <f>IF($A64="","",IF(AND($V64&lt;&gt;"クローズ済み",$W64&lt;TODAY(),$W64&lt;&gt;""),"期限超過",""))</f>
        <v/>
      </c>
    </row>
    <row r="65" ht="19" customHeight="1">
      <c r="A65" s="55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555" t="n"/>
      <c r="K65" s="94" t="n"/>
      <c r="L65" s="94" t="n"/>
      <c r="M65" s="167" t="n"/>
      <c r="N65" s="94" t="n"/>
      <c r="O65" s="94" t="n"/>
      <c r="P65" s="94" t="n"/>
      <c r="Q65" s="94" t="n"/>
      <c r="R65" s="94" t="n"/>
      <c r="S65" s="167" t="n"/>
      <c r="T65" s="167" t="n"/>
      <c r="U65" s="94" t="n"/>
      <c r="V65" s="94" t="n"/>
      <c r="W65" s="573" t="n"/>
      <c r="X65" s="573" t="n"/>
      <c r="Y65" s="167" t="n"/>
      <c r="Z65" s="197">
        <f>IF($A65="","",IF(AND($V65&lt;&gt;"クローズ済み",$W65&lt;TODAY(),$W65&lt;&gt;""),"期限超過",""))</f>
        <v/>
      </c>
    </row>
    <row r="66" ht="19" customHeight="1">
      <c r="A66" s="55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555" t="n"/>
      <c r="K66" s="94" t="n"/>
      <c r="L66" s="94" t="n"/>
      <c r="M66" s="167" t="n"/>
      <c r="N66" s="94" t="n"/>
      <c r="O66" s="94" t="n"/>
      <c r="P66" s="94" t="n"/>
      <c r="Q66" s="94" t="n"/>
      <c r="R66" s="94" t="n"/>
      <c r="S66" s="167" t="n"/>
      <c r="T66" s="167" t="n"/>
      <c r="U66" s="94" t="n"/>
      <c r="V66" s="94" t="n"/>
      <c r="W66" s="573" t="n"/>
      <c r="X66" s="573" t="n"/>
      <c r="Y66" s="167" t="n"/>
      <c r="Z66" s="197">
        <f>IF($A66="","",IF(AND($V66&lt;&gt;"クローズ済み",$W66&lt;TODAY(),$W66&lt;&gt;""),"期限超過",""))</f>
        <v/>
      </c>
    </row>
    <row r="67" ht="19" customHeight="1">
      <c r="A67" s="55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555" t="n"/>
      <c r="K67" s="94" t="n"/>
      <c r="L67" s="94" t="n"/>
      <c r="M67" s="167" t="n"/>
      <c r="N67" s="94" t="n"/>
      <c r="O67" s="94" t="n"/>
      <c r="P67" s="94" t="n"/>
      <c r="Q67" s="94" t="n"/>
      <c r="R67" s="94" t="n"/>
      <c r="S67" s="167" t="n"/>
      <c r="T67" s="167" t="n"/>
      <c r="U67" s="94" t="n"/>
      <c r="V67" s="94" t="n"/>
      <c r="W67" s="573" t="n"/>
      <c r="X67" s="573" t="n"/>
      <c r="Y67" s="167" t="n"/>
      <c r="Z67" s="197">
        <f>IF($A67="","",IF(AND($V67&lt;&gt;"クローズ済み",$W67&lt;TODAY(),$W67&lt;&gt;""),"期限超過",""))</f>
        <v/>
      </c>
    </row>
    <row r="68" ht="19" customHeight="1">
      <c r="A68" s="55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555" t="n"/>
      <c r="K68" s="94" t="n"/>
      <c r="L68" s="94" t="n"/>
      <c r="M68" s="167" t="n"/>
      <c r="N68" s="94" t="n"/>
      <c r="O68" s="94" t="n"/>
      <c r="P68" s="94" t="n"/>
      <c r="Q68" s="94" t="n"/>
      <c r="R68" s="94" t="n"/>
      <c r="S68" s="167" t="n"/>
      <c r="T68" s="167" t="n"/>
      <c r="U68" s="94" t="n"/>
      <c r="V68" s="94" t="n"/>
      <c r="W68" s="573" t="n"/>
      <c r="X68" s="573" t="n"/>
      <c r="Y68" s="167" t="n"/>
      <c r="Z68" s="197">
        <f>IF($A68="","",IF(AND($V68&lt;&gt;"クローズ済み",$W68&lt;TODAY(),$W68&lt;&gt;""),"期限超過",""))</f>
        <v/>
      </c>
    </row>
    <row r="69" ht="19" customHeight="1">
      <c r="A69" s="55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555" t="n"/>
      <c r="K69" s="94" t="n"/>
      <c r="L69" s="94" t="n"/>
      <c r="M69" s="167" t="n"/>
      <c r="N69" s="94" t="n"/>
      <c r="O69" s="94" t="n"/>
      <c r="P69" s="94" t="n"/>
      <c r="Q69" s="94" t="n"/>
      <c r="R69" s="94" t="n"/>
      <c r="S69" s="167" t="n"/>
      <c r="T69" s="167" t="n"/>
      <c r="U69" s="94" t="n"/>
      <c r="V69" s="94" t="n"/>
      <c r="W69" s="573" t="n"/>
      <c r="X69" s="573" t="n"/>
      <c r="Y69" s="167" t="n"/>
      <c r="Z69" s="197">
        <f>IF($A69="","",IF(AND($V69&lt;&gt;"クローズ済み",$W69&lt;TODAY(),$W69&lt;&gt;""),"期限超過",""))</f>
        <v/>
      </c>
    </row>
    <row r="70" ht="19" customHeight="1">
      <c r="A70" s="55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555" t="n"/>
      <c r="K70" s="94" t="n"/>
      <c r="L70" s="94" t="n"/>
      <c r="M70" s="167" t="n"/>
      <c r="N70" s="94" t="n"/>
      <c r="O70" s="94" t="n"/>
      <c r="P70" s="94" t="n"/>
      <c r="Q70" s="94" t="n"/>
      <c r="R70" s="94" t="n"/>
      <c r="S70" s="167" t="n"/>
      <c r="T70" s="167" t="n"/>
      <c r="U70" s="94" t="n"/>
      <c r="V70" s="94" t="n"/>
      <c r="W70" s="573" t="n"/>
      <c r="X70" s="573" t="n"/>
      <c r="Y70" s="167" t="n"/>
      <c r="Z70" s="197">
        <f>IF($A70="","",IF(AND($V70&lt;&gt;"クローズ済み",$W70&lt;TODAY(),$W70&lt;&gt;""),"期限超過",""))</f>
        <v/>
      </c>
    </row>
    <row r="71" ht="19" customHeight="1">
      <c r="A71" s="55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555" t="n"/>
      <c r="K71" s="94" t="n"/>
      <c r="L71" s="94" t="n"/>
      <c r="M71" s="167" t="n"/>
      <c r="N71" s="94" t="n"/>
      <c r="O71" s="94" t="n"/>
      <c r="P71" s="94" t="n"/>
      <c r="Q71" s="94" t="n"/>
      <c r="R71" s="94" t="n"/>
      <c r="S71" s="167" t="n"/>
      <c r="T71" s="167" t="n"/>
      <c r="U71" s="94" t="n"/>
      <c r="V71" s="94" t="n"/>
      <c r="W71" s="573" t="n"/>
      <c r="X71" s="573" t="n"/>
      <c r="Y71" s="167" t="n"/>
      <c r="Z71" s="197">
        <f>IF($A71="","",IF(AND($V71&lt;&gt;"クローズ済み",$W71&lt;TODAY(),$W71&lt;&gt;""),"期限超過",""))</f>
        <v/>
      </c>
    </row>
    <row r="72" ht="19" customHeight="1">
      <c r="A72" s="55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555" t="n"/>
      <c r="K72" s="94" t="n"/>
      <c r="L72" s="94" t="n"/>
      <c r="M72" s="167" t="n"/>
      <c r="N72" s="94" t="n"/>
      <c r="O72" s="94" t="n"/>
      <c r="P72" s="94" t="n"/>
      <c r="Q72" s="94" t="n"/>
      <c r="R72" s="94" t="n"/>
      <c r="S72" s="167" t="n"/>
      <c r="T72" s="167" t="n"/>
      <c r="U72" s="94" t="n"/>
      <c r="V72" s="94" t="n"/>
      <c r="W72" s="573" t="n"/>
      <c r="X72" s="573" t="n"/>
      <c r="Y72" s="167" t="n"/>
      <c r="Z72" s="197">
        <f>IF($A72="","",IF(AND($V72&lt;&gt;"クローズ済み",$W72&lt;TODAY(),$W72&lt;&gt;""),"期限超過",""))</f>
        <v/>
      </c>
    </row>
    <row r="73" ht="19" customHeight="1">
      <c r="A73" s="55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555" t="n"/>
      <c r="K73" s="94" t="n"/>
      <c r="L73" s="94" t="n"/>
      <c r="M73" s="167" t="n"/>
      <c r="N73" s="94" t="n"/>
      <c r="O73" s="94" t="n"/>
      <c r="P73" s="94" t="n"/>
      <c r="Q73" s="94" t="n"/>
      <c r="R73" s="94" t="n"/>
      <c r="S73" s="167" t="n"/>
      <c r="T73" s="167" t="n"/>
      <c r="U73" s="94" t="n"/>
      <c r="V73" s="94" t="n"/>
      <c r="W73" s="573" t="n"/>
      <c r="X73" s="573" t="n"/>
      <c r="Y73" s="167" t="n"/>
      <c r="Z73" s="197">
        <f>IF($A73="","",IF(AND($V73&lt;&gt;"クローズ済み",$W73&lt;TODAY(),$W73&lt;&gt;""),"期限超過",""))</f>
        <v/>
      </c>
    </row>
    <row r="74" ht="19" customHeight="1">
      <c r="A74" s="55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555" t="n"/>
      <c r="K74" s="94" t="n"/>
      <c r="L74" s="94" t="n"/>
      <c r="M74" s="167" t="n"/>
      <c r="N74" s="94" t="n"/>
      <c r="O74" s="94" t="n"/>
      <c r="P74" s="94" t="n"/>
      <c r="Q74" s="94" t="n"/>
      <c r="R74" s="94" t="n"/>
      <c r="S74" s="167" t="n"/>
      <c r="T74" s="167" t="n"/>
      <c r="U74" s="94" t="n"/>
      <c r="V74" s="94" t="n"/>
      <c r="W74" s="573" t="n"/>
      <c r="X74" s="573" t="n"/>
      <c r="Y74" s="167" t="n"/>
      <c r="Z74" s="197">
        <f>IF($A74="","",IF(AND($V74&lt;&gt;"クローズ済み",$W74&lt;TODAY(),$W74&lt;&gt;""),"期限超過",""))</f>
        <v/>
      </c>
    </row>
    <row r="75" ht="19" customHeight="1">
      <c r="A75" s="55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555" t="n"/>
      <c r="K75" s="94" t="n"/>
      <c r="L75" s="94" t="n"/>
      <c r="M75" s="167" t="n"/>
      <c r="N75" s="94" t="n"/>
      <c r="O75" s="94" t="n"/>
      <c r="P75" s="94" t="n"/>
      <c r="Q75" s="94" t="n"/>
      <c r="R75" s="94" t="n"/>
      <c r="S75" s="167" t="n"/>
      <c r="T75" s="167" t="n"/>
      <c r="U75" s="94" t="n"/>
      <c r="V75" s="94" t="n"/>
      <c r="W75" s="573" t="n"/>
      <c r="X75" s="573" t="n"/>
      <c r="Y75" s="167" t="n"/>
      <c r="Z75" s="197">
        <f>IF($A75="","",IF(AND($V75&lt;&gt;"クローズ済み",$W75&lt;TODAY(),$W75&lt;&gt;""),"期限超過",""))</f>
        <v/>
      </c>
    </row>
    <row r="76" ht="19" customHeight="1">
      <c r="A76" s="55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555" t="n"/>
      <c r="K76" s="94" t="n"/>
      <c r="L76" s="94" t="n"/>
      <c r="M76" s="167" t="n"/>
      <c r="N76" s="94" t="n"/>
      <c r="O76" s="94" t="n"/>
      <c r="P76" s="94" t="n"/>
      <c r="Q76" s="94" t="n"/>
      <c r="R76" s="94" t="n"/>
      <c r="S76" s="167" t="n"/>
      <c r="T76" s="167" t="n"/>
      <c r="U76" s="94" t="n"/>
      <c r="V76" s="94" t="n"/>
      <c r="W76" s="573" t="n"/>
      <c r="X76" s="573" t="n"/>
      <c r="Y76" s="167" t="n"/>
      <c r="Z76" s="197">
        <f>IF($A76="","",IF(AND($V76&lt;&gt;"クローズ済み",$W76&lt;TODAY(),$W76&lt;&gt;""),"期限超過",""))</f>
        <v/>
      </c>
    </row>
    <row r="77" ht="19" customHeight="1">
      <c r="A77" s="55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555" t="n"/>
      <c r="K77" s="94" t="n"/>
      <c r="L77" s="94" t="n"/>
      <c r="M77" s="167" t="n"/>
      <c r="N77" s="94" t="n"/>
      <c r="O77" s="94" t="n"/>
      <c r="P77" s="94" t="n"/>
      <c r="Q77" s="94" t="n"/>
      <c r="R77" s="94" t="n"/>
      <c r="S77" s="167" t="n"/>
      <c r="T77" s="167" t="n"/>
      <c r="U77" s="94" t="n"/>
      <c r="V77" s="94" t="n"/>
      <c r="W77" s="573" t="n"/>
      <c r="X77" s="573" t="n"/>
      <c r="Y77" s="167" t="n"/>
      <c r="Z77" s="197">
        <f>IF($A77="","",IF(AND($V77&lt;&gt;"クローズ済み",$W77&lt;TODAY(),$W77&lt;&gt;""),"期限超過",""))</f>
        <v/>
      </c>
    </row>
    <row r="78" ht="19" customHeight="1">
      <c r="A78" s="55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555" t="n"/>
      <c r="K78" s="94" t="n"/>
      <c r="L78" s="94" t="n"/>
      <c r="M78" s="167" t="n"/>
      <c r="N78" s="94" t="n"/>
      <c r="O78" s="94" t="n"/>
      <c r="P78" s="94" t="n"/>
      <c r="Q78" s="94" t="n"/>
      <c r="R78" s="94" t="n"/>
      <c r="S78" s="167" t="n"/>
      <c r="T78" s="167" t="n"/>
      <c r="U78" s="94" t="n"/>
      <c r="V78" s="94" t="n"/>
      <c r="W78" s="573" t="n"/>
      <c r="X78" s="573" t="n"/>
      <c r="Y78" s="167" t="n"/>
      <c r="Z78" s="197">
        <f>IF($A78="","",IF(AND($V78&lt;&gt;"クローズ済み",$W78&lt;TODAY(),$W78&lt;&gt;""),"期限超過",""))</f>
        <v/>
      </c>
    </row>
    <row r="79" ht="19" customHeight="1">
      <c r="A79" s="55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555" t="n"/>
      <c r="K79" s="94" t="n"/>
      <c r="L79" s="94" t="n"/>
      <c r="M79" s="167" t="n"/>
      <c r="N79" s="94" t="n"/>
      <c r="O79" s="94" t="n"/>
      <c r="P79" s="94" t="n"/>
      <c r="Q79" s="94" t="n"/>
      <c r="R79" s="94" t="n"/>
      <c r="S79" s="167" t="n"/>
      <c r="T79" s="167" t="n"/>
      <c r="U79" s="94" t="n"/>
      <c r="V79" s="94" t="n"/>
      <c r="W79" s="573" t="n"/>
      <c r="X79" s="573" t="n"/>
      <c r="Y79" s="167" t="n"/>
      <c r="Z79" s="197">
        <f>IF($A79="","",IF(AND($V79&lt;&gt;"クローズ済み",$W79&lt;TODAY(),$W79&lt;&gt;""),"期限超過",""))</f>
        <v/>
      </c>
    </row>
    <row r="80" ht="19" customHeight="1">
      <c r="A80" s="55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555" t="n"/>
      <c r="K80" s="94" t="n"/>
      <c r="L80" s="94" t="n"/>
      <c r="M80" s="167" t="n"/>
      <c r="N80" s="94" t="n"/>
      <c r="O80" s="94" t="n"/>
      <c r="P80" s="94" t="n"/>
      <c r="Q80" s="94" t="n"/>
      <c r="R80" s="94" t="n"/>
      <c r="S80" s="167" t="n"/>
      <c r="T80" s="167" t="n"/>
      <c r="U80" s="94" t="n"/>
      <c r="V80" s="94" t="n"/>
      <c r="W80" s="573" t="n"/>
      <c r="X80" s="573" t="n"/>
      <c r="Y80" s="167" t="n"/>
      <c r="Z80" s="197">
        <f>IF($A80="","",IF(AND($V80&lt;&gt;"クローズ済み",$W80&lt;TODAY(),$W80&lt;&gt;""),"期限超過",""))</f>
        <v/>
      </c>
    </row>
    <row r="81" ht="19" customHeight="1">
      <c r="A81" s="55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555" t="n"/>
      <c r="K81" s="94" t="n"/>
      <c r="L81" s="94" t="n"/>
      <c r="M81" s="167" t="n"/>
      <c r="N81" s="94" t="n"/>
      <c r="O81" s="94" t="n"/>
      <c r="P81" s="94" t="n"/>
      <c r="Q81" s="94" t="n"/>
      <c r="R81" s="94" t="n"/>
      <c r="S81" s="167" t="n"/>
      <c r="T81" s="167" t="n"/>
      <c r="U81" s="94" t="n"/>
      <c r="V81" s="94" t="n"/>
      <c r="W81" s="573" t="n"/>
      <c r="X81" s="573" t="n"/>
      <c r="Y81" s="167" t="n"/>
      <c r="Z81" s="197">
        <f>IF($A81="","",IF(AND($V81&lt;&gt;"クローズ済み",$W81&lt;TODAY(),$W81&lt;&gt;""),"期限超過",""))</f>
        <v/>
      </c>
    </row>
    <row r="82" ht="19" customHeight="1">
      <c r="A82" s="55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555" t="n"/>
      <c r="K82" s="94" t="n"/>
      <c r="L82" s="94" t="n"/>
      <c r="M82" s="167" t="n"/>
      <c r="N82" s="94" t="n"/>
      <c r="O82" s="94" t="n"/>
      <c r="P82" s="94" t="n"/>
      <c r="Q82" s="94" t="n"/>
      <c r="R82" s="94" t="n"/>
      <c r="S82" s="167" t="n"/>
      <c r="T82" s="167" t="n"/>
      <c r="U82" s="94" t="n"/>
      <c r="V82" s="94" t="n"/>
      <c r="W82" s="573" t="n"/>
      <c r="X82" s="573" t="n"/>
      <c r="Y82" s="167" t="n"/>
      <c r="Z82" s="197">
        <f>IF($A82="","",IF(AND($V82&lt;&gt;"クローズ済み",$W82&lt;TODAY(),$W82&lt;&gt;""),"期限超過",""))</f>
        <v/>
      </c>
    </row>
    <row r="83" ht="19" customHeight="1">
      <c r="A83" s="55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555" t="n"/>
      <c r="K83" s="94" t="n"/>
      <c r="L83" s="94" t="n"/>
      <c r="M83" s="167" t="n"/>
      <c r="N83" s="94" t="n"/>
      <c r="O83" s="94" t="n"/>
      <c r="P83" s="94" t="n"/>
      <c r="Q83" s="94" t="n"/>
      <c r="R83" s="94" t="n"/>
      <c r="S83" s="167" t="n"/>
      <c r="T83" s="167" t="n"/>
      <c r="U83" s="94" t="n"/>
      <c r="V83" s="94" t="n"/>
      <c r="W83" s="573" t="n"/>
      <c r="X83" s="573" t="n"/>
      <c r="Y83" s="167" t="n"/>
      <c r="Z83" s="197">
        <f>IF($A83="","",IF(AND($V83&lt;&gt;"クローズ済み",$W83&lt;TODAY(),$W83&lt;&gt;""),"期限超過",""))</f>
        <v/>
      </c>
    </row>
    <row r="84" ht="19" customHeight="1">
      <c r="A84" s="55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555" t="n"/>
      <c r="K84" s="94" t="n"/>
      <c r="L84" s="94" t="n"/>
      <c r="M84" s="167" t="n"/>
      <c r="N84" s="94" t="n"/>
      <c r="O84" s="94" t="n"/>
      <c r="P84" s="94" t="n"/>
      <c r="Q84" s="94" t="n"/>
      <c r="R84" s="94" t="n"/>
      <c r="S84" s="167" t="n"/>
      <c r="T84" s="167" t="n"/>
      <c r="U84" s="94" t="n"/>
      <c r="V84" s="94" t="n"/>
      <c r="W84" s="573" t="n"/>
      <c r="X84" s="573" t="n"/>
      <c r="Y84" s="167" t="n"/>
      <c r="Z84" s="197">
        <f>IF($A84="","",IF(AND($V84&lt;&gt;"クローズ済み",$W84&lt;TODAY(),$W84&lt;&gt;""),"期限超過",""))</f>
        <v/>
      </c>
    </row>
    <row r="85" ht="19" customHeight="1">
      <c r="A85" s="55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555" t="n"/>
      <c r="K85" s="94" t="n"/>
      <c r="L85" s="94" t="n"/>
      <c r="M85" s="167" t="n"/>
      <c r="N85" s="94" t="n"/>
      <c r="O85" s="94" t="n"/>
      <c r="P85" s="94" t="n"/>
      <c r="Q85" s="94" t="n"/>
      <c r="R85" s="94" t="n"/>
      <c r="S85" s="167" t="n"/>
      <c r="T85" s="167" t="n"/>
      <c r="U85" s="94" t="n"/>
      <c r="V85" s="94" t="n"/>
      <c r="W85" s="573" t="n"/>
      <c r="X85" s="573" t="n"/>
      <c r="Y85" s="167" t="n"/>
      <c r="Z85" s="197">
        <f>IF($A85="","",IF(AND($V85&lt;&gt;"クローズ済み",$W85&lt;TODAY(),$W85&lt;&gt;""),"期限超過",""))</f>
        <v/>
      </c>
    </row>
    <row r="86" ht="19" customHeight="1">
      <c r="A86" s="55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555" t="n"/>
      <c r="K86" s="94" t="n"/>
      <c r="L86" s="94" t="n"/>
      <c r="M86" s="167" t="n"/>
      <c r="N86" s="94" t="n"/>
      <c r="O86" s="94" t="n"/>
      <c r="P86" s="94" t="n"/>
      <c r="Q86" s="94" t="n"/>
      <c r="R86" s="94" t="n"/>
      <c r="S86" s="167" t="n"/>
      <c r="T86" s="167" t="n"/>
      <c r="U86" s="94" t="n"/>
      <c r="V86" s="94" t="n"/>
      <c r="W86" s="573" t="n"/>
      <c r="X86" s="573" t="n"/>
      <c r="Y86" s="167" t="n"/>
      <c r="Z86" s="197">
        <f>IF($A86="","",IF(AND($V86&lt;&gt;"クローズ済み",$W86&lt;TODAY(),$W86&lt;&gt;""),"期限超過",""))</f>
        <v/>
      </c>
    </row>
    <row r="87" ht="19" customHeight="1">
      <c r="A87" s="55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555" t="n"/>
      <c r="K87" s="94" t="n"/>
      <c r="L87" s="94" t="n"/>
      <c r="M87" s="167" t="n"/>
      <c r="N87" s="94" t="n"/>
      <c r="O87" s="94" t="n"/>
      <c r="P87" s="94" t="n"/>
      <c r="Q87" s="94" t="n"/>
      <c r="R87" s="94" t="n"/>
      <c r="S87" s="167" t="n"/>
      <c r="T87" s="167" t="n"/>
      <c r="U87" s="94" t="n"/>
      <c r="V87" s="94" t="n"/>
      <c r="W87" s="573" t="n"/>
      <c r="X87" s="573" t="n"/>
      <c r="Y87" s="167" t="n"/>
      <c r="Z87" s="197">
        <f>IF($A87="","",IF(AND($V87&lt;&gt;"クローズ済み",$W87&lt;TODAY(),$W87&lt;&gt;""),"期限超過",""))</f>
        <v/>
      </c>
    </row>
    <row r="88" ht="19" customHeight="1">
      <c r="A88" s="55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555" t="n"/>
      <c r="K88" s="94" t="n"/>
      <c r="L88" s="94" t="n"/>
      <c r="M88" s="167" t="n"/>
      <c r="N88" s="94" t="n"/>
      <c r="O88" s="94" t="n"/>
      <c r="P88" s="94" t="n"/>
      <c r="Q88" s="94" t="n"/>
      <c r="R88" s="94" t="n"/>
      <c r="S88" s="167" t="n"/>
      <c r="T88" s="167" t="n"/>
      <c r="U88" s="94" t="n"/>
      <c r="V88" s="94" t="n"/>
      <c r="W88" s="573" t="n"/>
      <c r="X88" s="573" t="n"/>
      <c r="Y88" s="167" t="n"/>
      <c r="Z88" s="197">
        <f>IF($A88="","",IF(AND($V88&lt;&gt;"クローズ済み",$W88&lt;TODAY(),$W88&lt;&gt;""),"期限超過",""))</f>
        <v/>
      </c>
    </row>
    <row r="89" ht="19" customHeight="1">
      <c r="A89" s="55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555" t="n"/>
      <c r="K89" s="94" t="n"/>
      <c r="L89" s="94" t="n"/>
      <c r="M89" s="167" t="n"/>
      <c r="N89" s="94" t="n"/>
      <c r="O89" s="94" t="n"/>
      <c r="P89" s="94" t="n"/>
      <c r="Q89" s="94" t="n"/>
      <c r="R89" s="94" t="n"/>
      <c r="S89" s="167" t="n"/>
      <c r="T89" s="167" t="n"/>
      <c r="U89" s="94" t="n"/>
      <c r="V89" s="94" t="n"/>
      <c r="W89" s="573" t="n"/>
      <c r="X89" s="573" t="n"/>
      <c r="Y89" s="167" t="n"/>
      <c r="Z89" s="197">
        <f>IF($A89="","",IF(AND($V89&lt;&gt;"クローズ済み",$W89&lt;TODAY(),$W89&lt;&gt;""),"期限超過",""))</f>
        <v/>
      </c>
    </row>
    <row r="90" ht="19" customHeight="1">
      <c r="A90" s="55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555" t="n"/>
      <c r="K90" s="94" t="n"/>
      <c r="L90" s="94" t="n"/>
      <c r="M90" s="167" t="n"/>
      <c r="N90" s="94" t="n"/>
      <c r="O90" s="94" t="n"/>
      <c r="P90" s="94" t="n"/>
      <c r="Q90" s="94" t="n"/>
      <c r="R90" s="94" t="n"/>
      <c r="S90" s="167" t="n"/>
      <c r="T90" s="167" t="n"/>
      <c r="U90" s="94" t="n"/>
      <c r="V90" s="94" t="n"/>
      <c r="W90" s="573" t="n"/>
      <c r="X90" s="573" t="n"/>
      <c r="Y90" s="167" t="n"/>
      <c r="Z90" s="197">
        <f>IF($A90="","",IF(AND($V90&lt;&gt;"クローズ済み",$W90&lt;TODAY(),$W90&lt;&gt;""),"期限超過",""))</f>
        <v/>
      </c>
    </row>
    <row r="91" ht="19" customHeight="1">
      <c r="A91" s="55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555" t="n"/>
      <c r="K91" s="94" t="n"/>
      <c r="L91" s="94" t="n"/>
      <c r="M91" s="167" t="n"/>
      <c r="N91" s="94" t="n"/>
      <c r="O91" s="94" t="n"/>
      <c r="P91" s="94" t="n"/>
      <c r="Q91" s="94" t="n"/>
      <c r="R91" s="94" t="n"/>
      <c r="S91" s="167" t="n"/>
      <c r="T91" s="167" t="n"/>
      <c r="U91" s="94" t="n"/>
      <c r="V91" s="94" t="n"/>
      <c r="W91" s="573" t="n"/>
      <c r="X91" s="573" t="n"/>
      <c r="Y91" s="167" t="n"/>
      <c r="Z91" s="197">
        <f>IF($A91="","",IF(AND($V91&lt;&gt;"クローズ済み",$W91&lt;TODAY(),$W91&lt;&gt;""),"期限超過",""))</f>
        <v/>
      </c>
    </row>
    <row r="92" ht="19" customHeight="1">
      <c r="A92" s="55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555" t="n"/>
      <c r="K92" s="94" t="n"/>
      <c r="L92" s="94" t="n"/>
      <c r="M92" s="167" t="n"/>
      <c r="N92" s="94" t="n"/>
      <c r="O92" s="94" t="n"/>
      <c r="P92" s="94" t="n"/>
      <c r="Q92" s="94" t="n"/>
      <c r="R92" s="94" t="n"/>
      <c r="S92" s="167" t="n"/>
      <c r="T92" s="167" t="n"/>
      <c r="U92" s="94" t="n"/>
      <c r="V92" s="94" t="n"/>
      <c r="W92" s="573" t="n"/>
      <c r="X92" s="573" t="n"/>
      <c r="Y92" s="167" t="n"/>
      <c r="Z92" s="197">
        <f>IF($A92="","",IF(AND($V92&lt;&gt;"クローズ済み",$W92&lt;TODAY(),$W92&lt;&gt;""),"期限超過",""))</f>
        <v/>
      </c>
    </row>
    <row r="93" ht="19" customHeight="1">
      <c r="A93" s="55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555" t="n"/>
      <c r="K93" s="94" t="n"/>
      <c r="L93" s="94" t="n"/>
      <c r="M93" s="167" t="n"/>
      <c r="N93" s="94" t="n"/>
      <c r="O93" s="94" t="n"/>
      <c r="P93" s="94" t="n"/>
      <c r="Q93" s="94" t="n"/>
      <c r="R93" s="94" t="n"/>
      <c r="S93" s="167" t="n"/>
      <c r="T93" s="167" t="n"/>
      <c r="U93" s="94" t="n"/>
      <c r="V93" s="94" t="n"/>
      <c r="W93" s="573" t="n"/>
      <c r="X93" s="573" t="n"/>
      <c r="Y93" s="167" t="n"/>
      <c r="Z93" s="197">
        <f>IF($A93="","",IF(AND($V93&lt;&gt;"クローズ済み",$W93&lt;TODAY(),$W93&lt;&gt;""),"期限超過",""))</f>
        <v/>
      </c>
    </row>
    <row r="94" ht="19" customHeight="1">
      <c r="A94" s="55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555" t="n"/>
      <c r="K94" s="94" t="n"/>
      <c r="L94" s="94" t="n"/>
      <c r="M94" s="167" t="n"/>
      <c r="N94" s="94" t="n"/>
      <c r="O94" s="94" t="n"/>
      <c r="P94" s="94" t="n"/>
      <c r="Q94" s="94" t="n"/>
      <c r="R94" s="94" t="n"/>
      <c r="S94" s="167" t="n"/>
      <c r="T94" s="167" t="n"/>
      <c r="U94" s="94" t="n"/>
      <c r="V94" s="94" t="n"/>
      <c r="W94" s="573" t="n"/>
      <c r="X94" s="573" t="n"/>
      <c r="Y94" s="167" t="n"/>
      <c r="Z94" s="197">
        <f>IF($A94="","",IF(AND($V94&lt;&gt;"クローズ済み",$W94&lt;TODAY(),$W94&lt;&gt;""),"期限超過",""))</f>
        <v/>
      </c>
    </row>
    <row r="95" ht="19" customHeight="1">
      <c r="A95" s="55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555" t="n"/>
      <c r="K95" s="94" t="n"/>
      <c r="L95" s="94" t="n"/>
      <c r="M95" s="167" t="n"/>
      <c r="N95" s="94" t="n"/>
      <c r="O95" s="94" t="n"/>
      <c r="P95" s="94" t="n"/>
      <c r="Q95" s="94" t="n"/>
      <c r="R95" s="94" t="n"/>
      <c r="S95" s="167" t="n"/>
      <c r="T95" s="167" t="n"/>
      <c r="U95" s="94" t="n"/>
      <c r="V95" s="94" t="n"/>
      <c r="W95" s="573" t="n"/>
      <c r="X95" s="573" t="n"/>
      <c r="Y95" s="167" t="n"/>
      <c r="Z95" s="197">
        <f>IF($A95="","",IF(AND($V95&lt;&gt;"クローズ済み",$W95&lt;TODAY(),$W95&lt;&gt;""),"期限超過",""))</f>
        <v/>
      </c>
    </row>
    <row r="96" ht="19" customHeight="1">
      <c r="A96" s="55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555" t="n"/>
      <c r="K96" s="94" t="n"/>
      <c r="L96" s="94" t="n"/>
      <c r="M96" s="167" t="n"/>
      <c r="N96" s="94" t="n"/>
      <c r="O96" s="94" t="n"/>
      <c r="P96" s="94" t="n"/>
      <c r="Q96" s="94" t="n"/>
      <c r="R96" s="94" t="n"/>
      <c r="S96" s="167" t="n"/>
      <c r="T96" s="167" t="n"/>
      <c r="U96" s="94" t="n"/>
      <c r="V96" s="94" t="n"/>
      <c r="W96" s="573" t="n"/>
      <c r="X96" s="573" t="n"/>
      <c r="Y96" s="167" t="n"/>
      <c r="Z96" s="197">
        <f>IF($A96="","",IF(AND($V96&lt;&gt;"クローズ済み",$W96&lt;TODAY(),$W96&lt;&gt;""),"期限超過",""))</f>
        <v/>
      </c>
    </row>
    <row r="97" ht="19" customHeight="1">
      <c r="A97" s="55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555" t="n"/>
      <c r="K97" s="94" t="n"/>
      <c r="L97" s="94" t="n"/>
      <c r="M97" s="167" t="n"/>
      <c r="N97" s="94" t="n"/>
      <c r="O97" s="94" t="n"/>
      <c r="P97" s="94" t="n"/>
      <c r="Q97" s="94" t="n"/>
      <c r="R97" s="94" t="n"/>
      <c r="S97" s="167" t="n"/>
      <c r="T97" s="167" t="n"/>
      <c r="U97" s="94" t="n"/>
      <c r="V97" s="94" t="n"/>
      <c r="W97" s="573" t="n"/>
      <c r="X97" s="573" t="n"/>
      <c r="Y97" s="167" t="n"/>
      <c r="Z97" s="197">
        <f>IF($A97="","",IF(AND($V97&lt;&gt;"クローズ済み",$W97&lt;TODAY(),$W97&lt;&gt;""),"期限超過",""))</f>
        <v/>
      </c>
    </row>
    <row r="98" ht="19" customHeight="1">
      <c r="A98" s="55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555" t="n"/>
      <c r="K98" s="94" t="n"/>
      <c r="L98" s="94" t="n"/>
      <c r="M98" s="167" t="n"/>
      <c r="N98" s="94" t="n"/>
      <c r="O98" s="94" t="n"/>
      <c r="P98" s="94" t="n"/>
      <c r="Q98" s="94" t="n"/>
      <c r="R98" s="94" t="n"/>
      <c r="S98" s="167" t="n"/>
      <c r="T98" s="167" t="n"/>
      <c r="U98" s="94" t="n"/>
      <c r="V98" s="94" t="n"/>
      <c r="W98" s="573" t="n"/>
      <c r="X98" s="573" t="n"/>
      <c r="Y98" s="167" t="n"/>
      <c r="Z98" s="197">
        <f>IF($A98="","",IF(AND($V98&lt;&gt;"クローズ済み",$W98&lt;TODAY(),$W98&lt;&gt;""),"期限超過",""))</f>
        <v/>
      </c>
    </row>
    <row r="99" ht="19" customHeight="1">
      <c r="A99" s="55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555" t="n"/>
      <c r="K99" s="94" t="n"/>
      <c r="L99" s="94" t="n"/>
      <c r="M99" s="167" t="n"/>
      <c r="N99" s="94" t="n"/>
      <c r="O99" s="94" t="n"/>
      <c r="P99" s="94" t="n"/>
      <c r="Q99" s="94" t="n"/>
      <c r="R99" s="94" t="n"/>
      <c r="S99" s="167" t="n"/>
      <c r="T99" s="167" t="n"/>
      <c r="U99" s="94" t="n"/>
      <c r="V99" s="94" t="n"/>
      <c r="W99" s="573" t="n"/>
      <c r="X99" s="573" t="n"/>
      <c r="Y99" s="167" t="n"/>
      <c r="Z99" s="197">
        <f>IF($A99="","",IF(AND($V99&lt;&gt;"クローズ済み",$W99&lt;TODAY(),$W99&lt;&gt;""),"期限超過",""))</f>
        <v/>
      </c>
    </row>
    <row r="100" ht="19" customHeight="1">
      <c r="A100" s="55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555" t="n"/>
      <c r="K100" s="94" t="n"/>
      <c r="L100" s="94" t="n"/>
      <c r="M100" s="167" t="n"/>
      <c r="N100" s="94" t="n"/>
      <c r="O100" s="94" t="n"/>
      <c r="P100" s="94" t="n"/>
      <c r="Q100" s="94" t="n"/>
      <c r="R100" s="94" t="n"/>
      <c r="S100" s="167" t="n"/>
      <c r="T100" s="167" t="n"/>
      <c r="U100" s="94" t="n"/>
      <c r="V100" s="94" t="n"/>
      <c r="W100" s="573" t="n"/>
      <c r="X100" s="573" t="n"/>
      <c r="Y100" s="167" t="n"/>
      <c r="Z100" s="197">
        <f>IF($A100="","",IF(AND($V100&lt;&gt;"クローズ済み",$W100&lt;TODAY(),$W100&lt;&gt;""),"期限超過",""))</f>
        <v/>
      </c>
    </row>
    <row r="101" ht="19" customHeight="1">
      <c r="A101" s="55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555" t="n"/>
      <c r="K101" s="94" t="n"/>
      <c r="L101" s="94" t="n"/>
      <c r="M101" s="167" t="n"/>
      <c r="N101" s="94" t="n"/>
      <c r="O101" s="94" t="n"/>
      <c r="P101" s="94" t="n"/>
      <c r="Q101" s="94" t="n"/>
      <c r="R101" s="94" t="n"/>
      <c r="S101" s="167" t="n"/>
      <c r="T101" s="167" t="n"/>
      <c r="U101" s="94" t="n"/>
      <c r="V101" s="94" t="n"/>
      <c r="W101" s="573" t="n"/>
      <c r="X101" s="573" t="n"/>
      <c r="Y101" s="167" t="n"/>
      <c r="Z101" s="197">
        <f>IF($A101="","",IF(AND($V101&lt;&gt;"クローズ済み",$W101&lt;TODAY(),$W101&lt;&gt;""),"期限超過",""))</f>
        <v/>
      </c>
    </row>
    <row r="102" ht="19" customHeight="1">
      <c r="A102" s="55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555" t="n"/>
      <c r="K102" s="94" t="n"/>
      <c r="L102" s="94" t="n"/>
      <c r="M102" s="167" t="n"/>
      <c r="N102" s="94" t="n"/>
      <c r="O102" s="94" t="n"/>
      <c r="P102" s="94" t="n"/>
      <c r="Q102" s="94" t="n"/>
      <c r="R102" s="94" t="n"/>
      <c r="S102" s="167" t="n"/>
      <c r="T102" s="167" t="n"/>
      <c r="U102" s="94" t="n"/>
      <c r="V102" s="94" t="n"/>
      <c r="W102" s="573" t="n"/>
      <c r="X102" s="573" t="n"/>
      <c r="Y102" s="167" t="n"/>
      <c r="Z102" s="197">
        <f>IF($A102="","",IF(AND($V102&lt;&gt;"クローズ済み",$W102&lt;TODAY(),$W102&lt;&gt;""),"期限超過",""))</f>
        <v/>
      </c>
    </row>
    <row r="103" ht="19" customHeight="1">
      <c r="A103" s="55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555" t="n"/>
      <c r="K103" s="94" t="n"/>
      <c r="L103" s="94" t="n"/>
      <c r="M103" s="167" t="n"/>
      <c r="N103" s="94" t="n"/>
      <c r="O103" s="94" t="n"/>
      <c r="P103" s="94" t="n"/>
      <c r="Q103" s="94" t="n"/>
      <c r="R103" s="94" t="n"/>
      <c r="S103" s="167" t="n"/>
      <c r="T103" s="167" t="n"/>
      <c r="U103" s="94" t="n"/>
      <c r="V103" s="94" t="n"/>
      <c r="W103" s="573" t="n"/>
      <c r="X103" s="573" t="n"/>
      <c r="Y103" s="167" t="n"/>
      <c r="Z103" s="197">
        <f>IF($A103="","",IF(AND($V103&lt;&gt;"クローズ済み",$W103&lt;TODAY(),$W103&lt;&gt;""),"期限超過",""))</f>
        <v/>
      </c>
    </row>
    <row r="104" ht="19" customHeight="1">
      <c r="A104" s="55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555" t="n"/>
      <c r="K104" s="94" t="n"/>
      <c r="L104" s="94" t="n"/>
      <c r="M104" s="167" t="n"/>
      <c r="N104" s="94" t="n"/>
      <c r="O104" s="94" t="n"/>
      <c r="P104" s="94" t="n"/>
      <c r="Q104" s="94" t="n"/>
      <c r="R104" s="94" t="n"/>
      <c r="S104" s="167" t="n"/>
      <c r="T104" s="167" t="n"/>
      <c r="U104" s="94" t="n"/>
      <c r="V104" s="94" t="n"/>
      <c r="W104" s="573" t="n"/>
      <c r="X104" s="573" t="n"/>
      <c r="Y104" s="167" t="n"/>
      <c r="Z104" s="197">
        <f>IF($A104="","",IF(AND($V104&lt;&gt;"クローズ済み",$W104&lt;TODAY(),$W104&lt;&gt;""),"期限超過",""))</f>
        <v/>
      </c>
    </row>
    <row r="105" ht="19" customHeight="1">
      <c r="A105" s="55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555" t="n"/>
      <c r="K105" s="94" t="n"/>
      <c r="L105" s="94" t="n"/>
      <c r="M105" s="167" t="n"/>
      <c r="N105" s="94" t="n"/>
      <c r="O105" s="94" t="n"/>
      <c r="P105" s="94" t="n"/>
      <c r="Q105" s="94" t="n"/>
      <c r="R105" s="94" t="n"/>
      <c r="S105" s="167" t="n"/>
      <c r="T105" s="167" t="n"/>
      <c r="U105" s="94" t="n"/>
      <c r="V105" s="94" t="n"/>
      <c r="W105" s="573" t="n"/>
      <c r="X105" s="573" t="n"/>
      <c r="Y105" s="167" t="n"/>
      <c r="Z105" s="197">
        <f>IF($A105="","",IF(AND($V105&lt;&gt;"クローズ済み",$W105&lt;TODAY(),$W105&lt;&gt;""),"期限超過",""))</f>
        <v/>
      </c>
    </row>
    <row r="106" ht="19" customHeight="1">
      <c r="A106" s="55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555" t="n"/>
      <c r="K106" s="94" t="n"/>
      <c r="L106" s="94" t="n"/>
      <c r="M106" s="167" t="n"/>
      <c r="N106" s="94" t="n"/>
      <c r="O106" s="94" t="n"/>
      <c r="P106" s="94" t="n"/>
      <c r="Q106" s="94" t="n"/>
      <c r="R106" s="94" t="n"/>
      <c r="S106" s="167" t="n"/>
      <c r="T106" s="167" t="n"/>
      <c r="U106" s="94" t="n"/>
      <c r="V106" s="94" t="n"/>
      <c r="W106" s="573" t="n"/>
      <c r="X106" s="573" t="n"/>
      <c r="Y106" s="167" t="n"/>
      <c r="Z106" s="197">
        <f>IF($A106="","",IF(AND($V106&lt;&gt;"クローズ済み",$W106&lt;TODAY(),$W106&lt;&gt;""),"期限超過",""))</f>
        <v/>
      </c>
    </row>
    <row r="107" ht="19" customHeight="1">
      <c r="A107" s="55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555" t="n"/>
      <c r="K107" s="94" t="n"/>
      <c r="L107" s="94" t="n"/>
      <c r="M107" s="167" t="n"/>
      <c r="N107" s="94" t="n"/>
      <c r="O107" s="94" t="n"/>
      <c r="P107" s="94" t="n"/>
      <c r="Q107" s="94" t="n"/>
      <c r="R107" s="94" t="n"/>
      <c r="S107" s="167" t="n"/>
      <c r="T107" s="167" t="n"/>
      <c r="U107" s="94" t="n"/>
      <c r="V107" s="94" t="n"/>
      <c r="W107" s="573" t="n"/>
      <c r="X107" s="573" t="n"/>
      <c r="Y107" s="167" t="n"/>
      <c r="Z107" s="197">
        <f>IF($A107="","",IF(AND($V107&lt;&gt;"クローズ済み",$W107&lt;TODAY(),$W107&lt;&gt;""),"期限超過",""))</f>
        <v/>
      </c>
    </row>
    <row r="108" ht="19" customHeight="1">
      <c r="A108" s="55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555" t="n"/>
      <c r="K108" s="94" t="n"/>
      <c r="L108" s="94" t="n"/>
      <c r="M108" s="167" t="n"/>
      <c r="N108" s="94" t="n"/>
      <c r="O108" s="94" t="n"/>
      <c r="P108" s="94" t="n"/>
      <c r="Q108" s="94" t="n"/>
      <c r="R108" s="94" t="n"/>
      <c r="S108" s="167" t="n"/>
      <c r="T108" s="167" t="n"/>
      <c r="U108" s="94" t="n"/>
      <c r="V108" s="94" t="n"/>
      <c r="W108" s="573" t="n"/>
      <c r="X108" s="573" t="n"/>
      <c r="Y108" s="167" t="n"/>
      <c r="Z108" s="197">
        <f>IF($A108="","",IF(AND($V108&lt;&gt;"クローズ済み",$W108&lt;TODAY(),$W108&lt;&gt;""),"期限超過",""))</f>
        <v/>
      </c>
    </row>
    <row r="109" ht="19" customHeight="1">
      <c r="A109" s="55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555" t="n"/>
      <c r="K109" s="94" t="n"/>
      <c r="L109" s="94" t="n"/>
      <c r="M109" s="167" t="n"/>
      <c r="N109" s="94" t="n"/>
      <c r="O109" s="94" t="n"/>
      <c r="P109" s="94" t="n"/>
      <c r="Q109" s="94" t="n"/>
      <c r="R109" s="94" t="n"/>
      <c r="S109" s="167" t="n"/>
      <c r="T109" s="167" t="n"/>
      <c r="U109" s="94" t="n"/>
      <c r="V109" s="94" t="n"/>
      <c r="W109" s="573" t="n"/>
      <c r="X109" s="573" t="n"/>
      <c r="Y109" s="167" t="n"/>
      <c r="Z109" s="197">
        <f>IF($A109="","",IF(AND($V109&lt;&gt;"クローズ済み",$W109&lt;TODAY(),$W109&lt;&gt;""),"期限超過",""))</f>
        <v/>
      </c>
    </row>
    <row r="110" ht="19" customHeight="1">
      <c r="A110" s="55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555" t="n"/>
      <c r="K110" s="94" t="n"/>
      <c r="L110" s="94" t="n"/>
      <c r="M110" s="167" t="n"/>
      <c r="N110" s="94" t="n"/>
      <c r="O110" s="94" t="n"/>
      <c r="P110" s="94" t="n"/>
      <c r="Q110" s="94" t="n"/>
      <c r="R110" s="94" t="n"/>
      <c r="S110" s="167" t="n"/>
      <c r="T110" s="167" t="n"/>
      <c r="U110" s="94" t="n"/>
      <c r="V110" s="94" t="n"/>
      <c r="W110" s="573" t="n"/>
      <c r="X110" s="573" t="n"/>
      <c r="Y110" s="167" t="n"/>
      <c r="Z110" s="197">
        <f>IF($A110="","",IF(AND($V110&lt;&gt;"クローズ済み",$W110&lt;TODAY(),$W110&lt;&gt;""),"期限超過",""))</f>
        <v/>
      </c>
    </row>
    <row r="111" ht="19" customHeight="1">
      <c r="A111" s="55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555" t="n"/>
      <c r="K111" s="94" t="n"/>
      <c r="L111" s="94" t="n"/>
      <c r="M111" s="167" t="n"/>
      <c r="N111" s="94" t="n"/>
      <c r="O111" s="94" t="n"/>
      <c r="P111" s="94" t="n"/>
      <c r="Q111" s="94" t="n"/>
      <c r="R111" s="94" t="n"/>
      <c r="S111" s="167" t="n"/>
      <c r="T111" s="167" t="n"/>
      <c r="U111" s="94" t="n"/>
      <c r="V111" s="94" t="n"/>
      <c r="W111" s="573" t="n"/>
      <c r="X111" s="573" t="n"/>
      <c r="Y111" s="167" t="n"/>
      <c r="Z111" s="197">
        <f>IF($A111="","",IF(AND($V111&lt;&gt;"クローズ済み",$W111&lt;TODAY(),$W111&lt;&gt;""),"期限超過",""))</f>
        <v/>
      </c>
    </row>
    <row r="112" ht="19" customHeight="1">
      <c r="A112" s="55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555" t="n"/>
      <c r="K112" s="94" t="n"/>
      <c r="L112" s="94" t="n"/>
      <c r="M112" s="167" t="n"/>
      <c r="N112" s="94" t="n"/>
      <c r="O112" s="94" t="n"/>
      <c r="P112" s="94" t="n"/>
      <c r="Q112" s="94" t="n"/>
      <c r="R112" s="94" t="n"/>
      <c r="S112" s="167" t="n"/>
      <c r="T112" s="167" t="n"/>
      <c r="U112" s="94" t="n"/>
      <c r="V112" s="94" t="n"/>
      <c r="W112" s="573" t="n"/>
      <c r="X112" s="573" t="n"/>
      <c r="Y112" s="167" t="n"/>
      <c r="Z112" s="197">
        <f>IF($A112="","",IF(AND($V112&lt;&gt;"クローズ済み",$W112&lt;TODAY(),$W112&lt;&gt;""),"期限超過",""))</f>
        <v/>
      </c>
    </row>
    <row r="113" ht="19" customHeight="1">
      <c r="A113" s="55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555" t="n"/>
      <c r="K113" s="94" t="n"/>
      <c r="L113" s="94" t="n"/>
      <c r="M113" s="167" t="n"/>
      <c r="N113" s="94" t="n"/>
      <c r="O113" s="94" t="n"/>
      <c r="P113" s="94" t="n"/>
      <c r="Q113" s="94" t="n"/>
      <c r="R113" s="94" t="n"/>
      <c r="S113" s="167" t="n"/>
      <c r="T113" s="167" t="n"/>
      <c r="U113" s="94" t="n"/>
      <c r="V113" s="94" t="n"/>
      <c r="W113" s="573" t="n"/>
      <c r="X113" s="573" t="n"/>
      <c r="Y113" s="167" t="n"/>
      <c r="Z113" s="197">
        <f>IF($A113="","",IF(AND($V113&lt;&gt;"クローズ済み",$W113&lt;TODAY(),$W113&lt;&gt;""),"期限超過",""))</f>
        <v/>
      </c>
    </row>
    <row r="114" ht="19" customHeight="1">
      <c r="A114" s="55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555" t="n"/>
      <c r="K114" s="94" t="n"/>
      <c r="L114" s="94" t="n"/>
      <c r="M114" s="167" t="n"/>
      <c r="N114" s="94" t="n"/>
      <c r="O114" s="94" t="n"/>
      <c r="P114" s="94" t="n"/>
      <c r="Q114" s="94" t="n"/>
      <c r="R114" s="94" t="n"/>
      <c r="S114" s="167" t="n"/>
      <c r="T114" s="167" t="n"/>
      <c r="U114" s="94" t="n"/>
      <c r="V114" s="94" t="n"/>
      <c r="W114" s="573" t="n"/>
      <c r="X114" s="573" t="n"/>
      <c r="Y114" s="167" t="n"/>
      <c r="Z114" s="197">
        <f>IF($A114="","",IF(AND($V114&lt;&gt;"クローズ済み",$W114&lt;TODAY(),$W114&lt;&gt;""),"期限超過",""))</f>
        <v/>
      </c>
    </row>
    <row r="115" ht="19" customHeight="1">
      <c r="A115" s="55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555" t="n"/>
      <c r="K115" s="94" t="n"/>
      <c r="L115" s="94" t="n"/>
      <c r="M115" s="167" t="n"/>
      <c r="N115" s="94" t="n"/>
      <c r="O115" s="94" t="n"/>
      <c r="P115" s="94" t="n"/>
      <c r="Q115" s="94" t="n"/>
      <c r="R115" s="94" t="n"/>
      <c r="S115" s="167" t="n"/>
      <c r="T115" s="167" t="n"/>
      <c r="U115" s="94" t="n"/>
      <c r="V115" s="94" t="n"/>
      <c r="W115" s="573" t="n"/>
      <c r="X115" s="573" t="n"/>
      <c r="Y115" s="167" t="n"/>
      <c r="Z115" s="197">
        <f>IF($A115="","",IF(AND($V115&lt;&gt;"クローズ済み",$W115&lt;TODAY(),$W115&lt;&gt;""),"期限超過",""))</f>
        <v/>
      </c>
    </row>
    <row r="116" ht="19" customHeight="1">
      <c r="A116" s="55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555" t="n"/>
      <c r="K116" s="94" t="n"/>
      <c r="L116" s="94" t="n"/>
      <c r="M116" s="167" t="n"/>
      <c r="N116" s="94" t="n"/>
      <c r="O116" s="94" t="n"/>
      <c r="P116" s="94" t="n"/>
      <c r="Q116" s="94" t="n"/>
      <c r="R116" s="94" t="n"/>
      <c r="S116" s="167" t="n"/>
      <c r="T116" s="167" t="n"/>
      <c r="U116" s="94" t="n"/>
      <c r="V116" s="94" t="n"/>
      <c r="W116" s="573" t="n"/>
      <c r="X116" s="573" t="n"/>
      <c r="Y116" s="167" t="n"/>
      <c r="Z116" s="197">
        <f>IF($A116="","",IF(AND($V116&lt;&gt;"クローズ済み",$W116&lt;TODAY(),$W116&lt;&gt;""),"期限超過",""))</f>
        <v/>
      </c>
    </row>
    <row r="117" ht="19" customHeight="1">
      <c r="A117" s="55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555" t="n"/>
      <c r="K117" s="94" t="n"/>
      <c r="L117" s="94" t="n"/>
      <c r="M117" s="167" t="n"/>
      <c r="N117" s="94" t="n"/>
      <c r="O117" s="94" t="n"/>
      <c r="P117" s="94" t="n"/>
      <c r="Q117" s="94" t="n"/>
      <c r="R117" s="94" t="n"/>
      <c r="S117" s="167" t="n"/>
      <c r="T117" s="167" t="n"/>
      <c r="U117" s="94" t="n"/>
      <c r="V117" s="94" t="n"/>
      <c r="W117" s="573" t="n"/>
      <c r="X117" s="573" t="n"/>
      <c r="Y117" s="167" t="n"/>
      <c r="Z117" s="197">
        <f>IF($A117="","",IF(AND($V117&lt;&gt;"クローズ済み",$W117&lt;TODAY(),$W117&lt;&gt;""),"期限超過",""))</f>
        <v/>
      </c>
    </row>
    <row r="118" ht="19" customHeight="1">
      <c r="A118" s="55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555" t="n"/>
      <c r="K118" s="94" t="n"/>
      <c r="L118" s="94" t="n"/>
      <c r="M118" s="167" t="n"/>
      <c r="N118" s="94" t="n"/>
      <c r="O118" s="94" t="n"/>
      <c r="P118" s="94" t="n"/>
      <c r="Q118" s="94" t="n"/>
      <c r="R118" s="94" t="n"/>
      <c r="S118" s="167" t="n"/>
      <c r="T118" s="167" t="n"/>
      <c r="U118" s="94" t="n"/>
      <c r="V118" s="94" t="n"/>
      <c r="W118" s="573" t="n"/>
      <c r="X118" s="573" t="n"/>
      <c r="Y118" s="167" t="n"/>
      <c r="Z118" s="197">
        <f>IF($A118="","",IF(AND($V118&lt;&gt;"クローズ済み",$W118&lt;TODAY(),$W118&lt;&gt;""),"期限超過",""))</f>
        <v/>
      </c>
    </row>
    <row r="119" ht="19" customHeight="1">
      <c r="A119" s="55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555" t="n"/>
      <c r="K119" s="94" t="n"/>
      <c r="L119" s="94" t="n"/>
      <c r="M119" s="167" t="n"/>
      <c r="N119" s="94" t="n"/>
      <c r="O119" s="94" t="n"/>
      <c r="P119" s="94" t="n"/>
      <c r="Q119" s="94" t="n"/>
      <c r="R119" s="94" t="n"/>
      <c r="S119" s="167" t="n"/>
      <c r="T119" s="167" t="n"/>
      <c r="U119" s="94" t="n"/>
      <c r="V119" s="94" t="n"/>
      <c r="W119" s="573" t="n"/>
      <c r="X119" s="573" t="n"/>
      <c r="Y119" s="167" t="n"/>
      <c r="Z119" s="197">
        <f>IF($A119="","",IF(AND($V119&lt;&gt;"クローズ済み",$W119&lt;TODAY(),$W119&lt;&gt;""),"期限超過",""))</f>
        <v/>
      </c>
    </row>
    <row r="120" ht="19" customHeight="1">
      <c r="A120" s="55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555" t="n"/>
      <c r="K120" s="94" t="n"/>
      <c r="L120" s="94" t="n"/>
      <c r="M120" s="167" t="n"/>
      <c r="N120" s="94" t="n"/>
      <c r="O120" s="94" t="n"/>
      <c r="P120" s="94" t="n"/>
      <c r="Q120" s="94" t="n"/>
      <c r="R120" s="94" t="n"/>
      <c r="S120" s="167" t="n"/>
      <c r="T120" s="167" t="n"/>
      <c r="U120" s="94" t="n"/>
      <c r="V120" s="94" t="n"/>
      <c r="W120" s="573" t="n"/>
      <c r="X120" s="573" t="n"/>
      <c r="Y120" s="167" t="n"/>
      <c r="Z120" s="197">
        <f>IF($A120="","",IF(AND($V120&lt;&gt;"クローズ済み",$W120&lt;TODAY(),$W120&lt;&gt;""),"期限超過",""))</f>
        <v/>
      </c>
    </row>
    <row r="121" ht="19" customHeight="1">
      <c r="A121" s="55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555" t="n"/>
      <c r="K121" s="94" t="n"/>
      <c r="L121" s="94" t="n"/>
      <c r="M121" s="167" t="n"/>
      <c r="N121" s="94" t="n"/>
      <c r="O121" s="94" t="n"/>
      <c r="P121" s="94" t="n"/>
      <c r="Q121" s="94" t="n"/>
      <c r="R121" s="94" t="n"/>
      <c r="S121" s="167" t="n"/>
      <c r="T121" s="167" t="n"/>
      <c r="U121" s="94" t="n"/>
      <c r="V121" s="94" t="n"/>
      <c r="W121" s="573" t="n"/>
      <c r="X121" s="573" t="n"/>
      <c r="Y121" s="167" t="n"/>
      <c r="Z121" s="197">
        <f>IF($A121="","",IF(AND($V121&lt;&gt;"クローズ済み",$W121&lt;TODAY(),$W121&lt;&gt;""),"期限超過",""))</f>
        <v/>
      </c>
    </row>
    <row r="122" ht="19" customHeight="1">
      <c r="A122" s="55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555" t="n"/>
      <c r="K122" s="94" t="n"/>
      <c r="L122" s="94" t="n"/>
      <c r="M122" s="167" t="n"/>
      <c r="N122" s="94" t="n"/>
      <c r="O122" s="94" t="n"/>
      <c r="P122" s="94" t="n"/>
      <c r="Q122" s="94" t="n"/>
      <c r="R122" s="94" t="n"/>
      <c r="S122" s="167" t="n"/>
      <c r="T122" s="167" t="n"/>
      <c r="U122" s="94" t="n"/>
      <c r="V122" s="94" t="n"/>
      <c r="W122" s="573" t="n"/>
      <c r="X122" s="573" t="n"/>
      <c r="Y122" s="167" t="n"/>
      <c r="Z122" s="197">
        <f>IF($A122="","",IF(AND($V122&lt;&gt;"クローズ済み",$W122&lt;TODAY(),$W122&lt;&gt;""),"期限超過",""))</f>
        <v/>
      </c>
    </row>
    <row r="123" ht="19" customHeight="1">
      <c r="A123" s="55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555" t="n"/>
      <c r="K123" s="94" t="n"/>
      <c r="L123" s="94" t="n"/>
      <c r="M123" s="167" t="n"/>
      <c r="N123" s="94" t="n"/>
      <c r="O123" s="94" t="n"/>
      <c r="P123" s="94" t="n"/>
      <c r="Q123" s="94" t="n"/>
      <c r="R123" s="94" t="n"/>
      <c r="S123" s="167" t="n"/>
      <c r="T123" s="167" t="n"/>
      <c r="U123" s="94" t="n"/>
      <c r="V123" s="94" t="n"/>
      <c r="W123" s="573" t="n"/>
      <c r="X123" s="573" t="n"/>
      <c r="Y123" s="167" t="n"/>
      <c r="Z123" s="197">
        <f>IF($A123="","",IF(AND($V123&lt;&gt;"クローズ済み",$W123&lt;TODAY(),$W123&lt;&gt;""),"期限超過",""))</f>
        <v/>
      </c>
    </row>
    <row r="124" ht="19" customHeight="1">
      <c r="A124" s="55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555" t="n"/>
      <c r="K124" s="94" t="n"/>
      <c r="L124" s="94" t="n"/>
      <c r="M124" s="167" t="n"/>
      <c r="N124" s="94" t="n"/>
      <c r="O124" s="94" t="n"/>
      <c r="P124" s="94" t="n"/>
      <c r="Q124" s="94" t="n"/>
      <c r="R124" s="94" t="n"/>
      <c r="S124" s="167" t="n"/>
      <c r="T124" s="167" t="n"/>
      <c r="U124" s="94" t="n"/>
      <c r="V124" s="94" t="n"/>
      <c r="W124" s="573" t="n"/>
      <c r="X124" s="573" t="n"/>
      <c r="Y124" s="167" t="n"/>
      <c r="Z124" s="197">
        <f>IF($A124="","",IF(AND($V124&lt;&gt;"クローズ済み",$W124&lt;TODAY(),$W124&lt;&gt;""),"期限超過",""))</f>
        <v/>
      </c>
    </row>
    <row r="125" ht="19" customHeight="1">
      <c r="A125" s="55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555" t="n"/>
      <c r="K125" s="94" t="n"/>
      <c r="L125" s="94" t="n"/>
      <c r="M125" s="167" t="n"/>
      <c r="N125" s="94" t="n"/>
      <c r="O125" s="94" t="n"/>
      <c r="P125" s="94" t="n"/>
      <c r="Q125" s="94" t="n"/>
      <c r="R125" s="94" t="n"/>
      <c r="S125" s="167" t="n"/>
      <c r="T125" s="167" t="n"/>
      <c r="U125" s="94" t="n"/>
      <c r="V125" s="94" t="n"/>
      <c r="W125" s="573" t="n"/>
      <c r="X125" s="573" t="n"/>
      <c r="Y125" s="167" t="n"/>
      <c r="Z125" s="197">
        <f>IF($A125="","",IF(AND($V125&lt;&gt;"クローズ済み",$W125&lt;TODAY(),$W125&lt;&gt;""),"期限超過",""))</f>
        <v/>
      </c>
    </row>
    <row r="126" ht="19" customHeight="1">
      <c r="A126" s="55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555" t="n"/>
      <c r="K126" s="94" t="n"/>
      <c r="L126" s="94" t="n"/>
      <c r="M126" s="167" t="n"/>
      <c r="N126" s="94" t="n"/>
      <c r="O126" s="94" t="n"/>
      <c r="P126" s="94" t="n"/>
      <c r="Q126" s="94" t="n"/>
      <c r="R126" s="94" t="n"/>
      <c r="S126" s="167" t="n"/>
      <c r="T126" s="167" t="n"/>
      <c r="U126" s="94" t="n"/>
      <c r="V126" s="94" t="n"/>
      <c r="W126" s="573" t="n"/>
      <c r="X126" s="573" t="n"/>
      <c r="Y126" s="167" t="n"/>
      <c r="Z126" s="197">
        <f>IF($A126="","",IF(AND($V126&lt;&gt;"クローズ済み",$W126&lt;TODAY(),$W126&lt;&gt;""),"期限超過",""))</f>
        <v/>
      </c>
    </row>
    <row r="127" ht="19" customHeight="1">
      <c r="A127" s="55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555" t="n"/>
      <c r="K127" s="94" t="n"/>
      <c r="L127" s="94" t="n"/>
      <c r="M127" s="167" t="n"/>
      <c r="N127" s="94" t="n"/>
      <c r="O127" s="94" t="n"/>
      <c r="P127" s="94" t="n"/>
      <c r="Q127" s="94" t="n"/>
      <c r="R127" s="94" t="n"/>
      <c r="S127" s="167" t="n"/>
      <c r="T127" s="167" t="n"/>
      <c r="U127" s="94" t="n"/>
      <c r="V127" s="94" t="n"/>
      <c r="W127" s="573" t="n"/>
      <c r="X127" s="573" t="n"/>
      <c r="Y127" s="167" t="n"/>
      <c r="Z127" s="197">
        <f>IF($A127="","",IF(AND($V127&lt;&gt;"クローズ済み",$W127&lt;TODAY(),$W127&lt;&gt;""),"期限超過",""))</f>
        <v/>
      </c>
    </row>
    <row r="128" ht="19" customHeight="1">
      <c r="A128" s="55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555" t="n"/>
      <c r="K128" s="94" t="n"/>
      <c r="L128" s="94" t="n"/>
      <c r="M128" s="167" t="n"/>
      <c r="N128" s="94" t="n"/>
      <c r="O128" s="94" t="n"/>
      <c r="P128" s="94" t="n"/>
      <c r="Q128" s="94" t="n"/>
      <c r="R128" s="94" t="n"/>
      <c r="S128" s="167" t="n"/>
      <c r="T128" s="167" t="n"/>
      <c r="U128" s="94" t="n"/>
      <c r="V128" s="94" t="n"/>
      <c r="W128" s="573" t="n"/>
      <c r="X128" s="573" t="n"/>
      <c r="Y128" s="167" t="n"/>
      <c r="Z128" s="197">
        <f>IF($A128="","",IF(AND($V128&lt;&gt;"クローズ済み",$W128&lt;TODAY(),$W128&lt;&gt;""),"期限超過",""))</f>
        <v/>
      </c>
    </row>
    <row r="129" ht="19" customHeight="1">
      <c r="A129" s="55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555" t="n"/>
      <c r="K129" s="94" t="n"/>
      <c r="L129" s="94" t="n"/>
      <c r="M129" s="167" t="n"/>
      <c r="N129" s="94" t="n"/>
      <c r="O129" s="94" t="n"/>
      <c r="P129" s="94" t="n"/>
      <c r="Q129" s="94" t="n"/>
      <c r="R129" s="94" t="n"/>
      <c r="S129" s="167" t="n"/>
      <c r="T129" s="167" t="n"/>
      <c r="U129" s="94" t="n"/>
      <c r="V129" s="94" t="n"/>
      <c r="W129" s="573" t="n"/>
      <c r="X129" s="573" t="n"/>
      <c r="Y129" s="167" t="n"/>
      <c r="Z129" s="197">
        <f>IF($A129="","",IF(AND($V129&lt;&gt;"クローズ済み",$W129&lt;TODAY(),$W129&lt;&gt;""),"期限超過",""))</f>
        <v/>
      </c>
    </row>
    <row r="130" ht="19" customHeight="1">
      <c r="A130" s="55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555" t="n"/>
      <c r="K130" s="94" t="n"/>
      <c r="L130" s="94" t="n"/>
      <c r="M130" s="167" t="n"/>
      <c r="N130" s="94" t="n"/>
      <c r="O130" s="94" t="n"/>
      <c r="P130" s="94" t="n"/>
      <c r="Q130" s="94" t="n"/>
      <c r="R130" s="94" t="n"/>
      <c r="S130" s="167" t="n"/>
      <c r="T130" s="167" t="n"/>
      <c r="U130" s="94" t="n"/>
      <c r="V130" s="94" t="n"/>
      <c r="W130" s="573" t="n"/>
      <c r="X130" s="573" t="n"/>
      <c r="Y130" s="167" t="n"/>
      <c r="Z130" s="197">
        <f>IF($A130="","",IF(AND($V130&lt;&gt;"クローズ済み",$W130&lt;TODAY(),$W130&lt;&gt;""),"期限超過",""))</f>
        <v/>
      </c>
    </row>
    <row r="131" ht="19" customHeight="1">
      <c r="A131" s="55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555" t="n"/>
      <c r="K131" s="94" t="n"/>
      <c r="L131" s="94" t="n"/>
      <c r="M131" s="167" t="n"/>
      <c r="N131" s="94" t="n"/>
      <c r="O131" s="94" t="n"/>
      <c r="P131" s="94" t="n"/>
      <c r="Q131" s="94" t="n"/>
      <c r="R131" s="94" t="n"/>
      <c r="S131" s="167" t="n"/>
      <c r="T131" s="167" t="n"/>
      <c r="U131" s="94" t="n"/>
      <c r="V131" s="94" t="n"/>
      <c r="W131" s="573" t="n"/>
      <c r="X131" s="573" t="n"/>
      <c r="Y131" s="167" t="n"/>
      <c r="Z131" s="197">
        <f>IF($A131="","",IF(AND($V131&lt;&gt;"クローズ済み",$W131&lt;TODAY(),$W131&lt;&gt;""),"期限超過",""))</f>
        <v/>
      </c>
    </row>
    <row r="132" ht="19" customHeight="1">
      <c r="A132" s="55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555" t="n"/>
      <c r="K132" s="94" t="n"/>
      <c r="L132" s="94" t="n"/>
      <c r="M132" s="167" t="n"/>
      <c r="N132" s="94" t="n"/>
      <c r="O132" s="94" t="n"/>
      <c r="P132" s="94" t="n"/>
      <c r="Q132" s="94" t="n"/>
      <c r="R132" s="94" t="n"/>
      <c r="S132" s="167" t="n"/>
      <c r="T132" s="167" t="n"/>
      <c r="U132" s="94" t="n"/>
      <c r="V132" s="94" t="n"/>
      <c r="W132" s="573" t="n"/>
      <c r="X132" s="573" t="n"/>
      <c r="Y132" s="167" t="n"/>
      <c r="Z132" s="197">
        <f>IF($A132="","",IF(AND($V132&lt;&gt;"クローズ済み",$W132&lt;TODAY(),$W132&lt;&gt;""),"期限超過",""))</f>
        <v/>
      </c>
    </row>
    <row r="133" ht="19" customHeight="1">
      <c r="A133" s="55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555" t="n"/>
      <c r="K133" s="94" t="n"/>
      <c r="L133" s="94" t="n"/>
      <c r="M133" s="167" t="n"/>
      <c r="N133" s="94" t="n"/>
      <c r="O133" s="94" t="n"/>
      <c r="P133" s="94" t="n"/>
      <c r="Q133" s="94" t="n"/>
      <c r="R133" s="94" t="n"/>
      <c r="S133" s="167" t="n"/>
      <c r="T133" s="167" t="n"/>
      <c r="U133" s="94" t="n"/>
      <c r="V133" s="94" t="n"/>
      <c r="W133" s="573" t="n"/>
      <c r="X133" s="573" t="n"/>
      <c r="Y133" s="167" t="n"/>
      <c r="Z133" s="197">
        <f>IF($A133="","",IF(AND($V133&lt;&gt;"クローズ済み",$W133&lt;TODAY(),$W133&lt;&gt;""),"期限超過",""))</f>
        <v/>
      </c>
    </row>
    <row r="134" ht="19" customHeight="1">
      <c r="A134" s="55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555" t="n"/>
      <c r="K134" s="94" t="n"/>
      <c r="L134" s="94" t="n"/>
      <c r="M134" s="167" t="n"/>
      <c r="N134" s="94" t="n"/>
      <c r="O134" s="94" t="n"/>
      <c r="P134" s="94" t="n"/>
      <c r="Q134" s="94" t="n"/>
      <c r="R134" s="94" t="n"/>
      <c r="S134" s="167" t="n"/>
      <c r="T134" s="167" t="n"/>
      <c r="U134" s="94" t="n"/>
      <c r="V134" s="94" t="n"/>
      <c r="W134" s="573" t="n"/>
      <c r="X134" s="573" t="n"/>
      <c r="Y134" s="167" t="n"/>
      <c r="Z134" s="197">
        <f>IF($A134="","",IF(AND($V134&lt;&gt;"クローズ済み",$W134&lt;TODAY(),$W134&lt;&gt;""),"期限超過",""))</f>
        <v/>
      </c>
    </row>
    <row r="135" ht="19" customHeight="1">
      <c r="A135" s="55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555" t="n"/>
      <c r="K135" s="94" t="n"/>
      <c r="L135" s="94" t="n"/>
      <c r="M135" s="167" t="n"/>
      <c r="N135" s="94" t="n"/>
      <c r="O135" s="94" t="n"/>
      <c r="P135" s="94" t="n"/>
      <c r="Q135" s="94" t="n"/>
      <c r="R135" s="94" t="n"/>
      <c r="S135" s="167" t="n"/>
      <c r="T135" s="167" t="n"/>
      <c r="U135" s="94" t="n"/>
      <c r="V135" s="94" t="n"/>
      <c r="W135" s="573" t="n"/>
      <c r="X135" s="573" t="n"/>
      <c r="Y135" s="167" t="n"/>
      <c r="Z135" s="197">
        <f>IF($A135="","",IF(AND($V135&lt;&gt;"クローズ済み",$W135&lt;TODAY(),$W135&lt;&gt;""),"期限超過",""))</f>
        <v/>
      </c>
    </row>
    <row r="136" ht="19" customHeight="1">
      <c r="A136" s="55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555" t="n"/>
      <c r="K136" s="94" t="n"/>
      <c r="L136" s="94" t="n"/>
      <c r="M136" s="167" t="n"/>
      <c r="N136" s="94" t="n"/>
      <c r="O136" s="94" t="n"/>
      <c r="P136" s="94" t="n"/>
      <c r="Q136" s="94" t="n"/>
      <c r="R136" s="94" t="n"/>
      <c r="S136" s="167" t="n"/>
      <c r="T136" s="167" t="n"/>
      <c r="U136" s="94" t="n"/>
      <c r="V136" s="94" t="n"/>
      <c r="W136" s="573" t="n"/>
      <c r="X136" s="573" t="n"/>
      <c r="Y136" s="167" t="n"/>
      <c r="Z136" s="197">
        <f>IF($A136="","",IF(AND($V136&lt;&gt;"クローズ済み",$W136&lt;TODAY(),$W136&lt;&gt;""),"期限超過",""))</f>
        <v/>
      </c>
    </row>
    <row r="137" ht="19" customHeight="1">
      <c r="A137" s="55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555" t="n"/>
      <c r="K137" s="94" t="n"/>
      <c r="L137" s="94" t="n"/>
      <c r="M137" s="167" t="n"/>
      <c r="N137" s="94" t="n"/>
      <c r="O137" s="94" t="n"/>
      <c r="P137" s="94" t="n"/>
      <c r="Q137" s="94" t="n"/>
      <c r="R137" s="94" t="n"/>
      <c r="S137" s="167" t="n"/>
      <c r="T137" s="167" t="n"/>
      <c r="U137" s="94" t="n"/>
      <c r="V137" s="94" t="n"/>
      <c r="W137" s="573" t="n"/>
      <c r="X137" s="573" t="n"/>
      <c r="Y137" s="167" t="n"/>
      <c r="Z137" s="197">
        <f>IF($A137="","",IF(AND($V137&lt;&gt;"クローズ済み",$W137&lt;TODAY(),$W137&lt;&gt;""),"期限超過",""))</f>
        <v/>
      </c>
    </row>
    <row r="138" ht="19" customHeight="1">
      <c r="A138" s="55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555" t="n"/>
      <c r="K138" s="94" t="n"/>
      <c r="L138" s="94" t="n"/>
      <c r="M138" s="167" t="n"/>
      <c r="N138" s="94" t="n"/>
      <c r="O138" s="94" t="n"/>
      <c r="P138" s="94" t="n"/>
      <c r="Q138" s="94" t="n"/>
      <c r="R138" s="94" t="n"/>
      <c r="S138" s="167" t="n"/>
      <c r="T138" s="167" t="n"/>
      <c r="U138" s="94" t="n"/>
      <c r="V138" s="94" t="n"/>
      <c r="W138" s="573" t="n"/>
      <c r="X138" s="573" t="n"/>
      <c r="Y138" s="167" t="n"/>
      <c r="Z138" s="197">
        <f>IF($A138="","",IF(AND($V138&lt;&gt;"クローズ済み",$W138&lt;TODAY(),$W138&lt;&gt;""),"期限超過",""))</f>
        <v/>
      </c>
    </row>
    <row r="139" ht="19" customHeight="1">
      <c r="A139" s="55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555" t="n"/>
      <c r="K139" s="94" t="n"/>
      <c r="L139" s="94" t="n"/>
      <c r="M139" s="167" t="n"/>
      <c r="N139" s="94" t="n"/>
      <c r="O139" s="94" t="n"/>
      <c r="P139" s="94" t="n"/>
      <c r="Q139" s="94" t="n"/>
      <c r="R139" s="94" t="n"/>
      <c r="S139" s="167" t="n"/>
      <c r="T139" s="167" t="n"/>
      <c r="U139" s="94" t="n"/>
      <c r="V139" s="94" t="n"/>
      <c r="W139" s="573" t="n"/>
      <c r="X139" s="573" t="n"/>
      <c r="Y139" s="167" t="n"/>
      <c r="Z139" s="197">
        <f>IF($A139="","",IF(AND($V139&lt;&gt;"クローズ済み",$W139&lt;TODAY(),$W139&lt;&gt;""),"期限超過",""))</f>
        <v/>
      </c>
    </row>
    <row r="140" ht="19" customHeight="1">
      <c r="A140" s="55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555" t="n"/>
      <c r="K140" s="94" t="n"/>
      <c r="L140" s="94" t="n"/>
      <c r="M140" s="167" t="n"/>
      <c r="N140" s="94" t="n"/>
      <c r="O140" s="94" t="n"/>
      <c r="P140" s="94" t="n"/>
      <c r="Q140" s="94" t="n"/>
      <c r="R140" s="94" t="n"/>
      <c r="S140" s="167" t="n"/>
      <c r="T140" s="167" t="n"/>
      <c r="U140" s="94" t="n"/>
      <c r="V140" s="94" t="n"/>
      <c r="W140" s="573" t="n"/>
      <c r="X140" s="573" t="n"/>
      <c r="Y140" s="167" t="n"/>
      <c r="Z140" s="197">
        <f>IF($A140="","",IF(AND($V140&lt;&gt;"クローズ済み",$W140&lt;TODAY(),$W140&lt;&gt;""),"期限超過",""))</f>
        <v/>
      </c>
    </row>
    <row r="141" ht="19" customHeight="1">
      <c r="A141" s="55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555" t="n"/>
      <c r="K141" s="94" t="n"/>
      <c r="L141" s="94" t="n"/>
      <c r="M141" s="167" t="n"/>
      <c r="N141" s="94" t="n"/>
      <c r="O141" s="94" t="n"/>
      <c r="P141" s="94" t="n"/>
      <c r="Q141" s="94" t="n"/>
      <c r="R141" s="94" t="n"/>
      <c r="S141" s="167" t="n"/>
      <c r="T141" s="167" t="n"/>
      <c r="U141" s="94" t="n"/>
      <c r="V141" s="94" t="n"/>
      <c r="W141" s="573" t="n"/>
      <c r="X141" s="573" t="n"/>
      <c r="Y141" s="167" t="n"/>
      <c r="Z141" s="197">
        <f>IF($A141="","",IF(AND($V141&lt;&gt;"クローズ済み",$W141&lt;TODAY(),$W141&lt;&gt;""),"期限超過",""))</f>
        <v/>
      </c>
    </row>
    <row r="142" ht="19" customHeight="1">
      <c r="A142" s="55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555" t="n"/>
      <c r="K142" s="94" t="n"/>
      <c r="L142" s="94" t="n"/>
      <c r="M142" s="167" t="n"/>
      <c r="N142" s="94" t="n"/>
      <c r="O142" s="94" t="n"/>
      <c r="P142" s="94" t="n"/>
      <c r="Q142" s="94" t="n"/>
      <c r="R142" s="94" t="n"/>
      <c r="S142" s="167" t="n"/>
      <c r="T142" s="167" t="n"/>
      <c r="U142" s="94" t="n"/>
      <c r="V142" s="94" t="n"/>
      <c r="W142" s="573" t="n"/>
      <c r="X142" s="573" t="n"/>
      <c r="Y142" s="167" t="n"/>
      <c r="Z142" s="197">
        <f>IF($A142="","",IF(AND($V142&lt;&gt;"クローズ済み",$W142&lt;TODAY(),$W142&lt;&gt;""),"期限超過",""))</f>
        <v/>
      </c>
    </row>
    <row r="143" ht="19" customHeight="1">
      <c r="A143" s="55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555" t="n"/>
      <c r="K143" s="94" t="n"/>
      <c r="L143" s="94" t="n"/>
      <c r="M143" s="167" t="n"/>
      <c r="N143" s="94" t="n"/>
      <c r="O143" s="94" t="n"/>
      <c r="P143" s="94" t="n"/>
      <c r="Q143" s="94" t="n"/>
      <c r="R143" s="94" t="n"/>
      <c r="S143" s="167" t="n"/>
      <c r="T143" s="167" t="n"/>
      <c r="U143" s="94" t="n"/>
      <c r="V143" s="94" t="n"/>
      <c r="W143" s="573" t="n"/>
      <c r="X143" s="573" t="n"/>
      <c r="Y143" s="167" t="n"/>
      <c r="Z143" s="197">
        <f>IF($A143="","",IF(AND($V143&lt;&gt;"クローズ済み",$W143&lt;TODAY(),$W143&lt;&gt;""),"期限超過",""))</f>
        <v/>
      </c>
    </row>
    <row r="144" ht="19" customHeight="1">
      <c r="A144" s="55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555" t="n"/>
      <c r="K144" s="94" t="n"/>
      <c r="L144" s="94" t="n"/>
      <c r="M144" s="167" t="n"/>
      <c r="N144" s="94" t="n"/>
      <c r="O144" s="94" t="n"/>
      <c r="P144" s="94" t="n"/>
      <c r="Q144" s="94" t="n"/>
      <c r="R144" s="94" t="n"/>
      <c r="S144" s="167" t="n"/>
      <c r="T144" s="167" t="n"/>
      <c r="U144" s="94" t="n"/>
      <c r="V144" s="94" t="n"/>
      <c r="W144" s="573" t="n"/>
      <c r="X144" s="573" t="n"/>
      <c r="Y144" s="167" t="n"/>
      <c r="Z144" s="197">
        <f>IF($A144="","",IF(AND($V144&lt;&gt;"クローズ済み",$W144&lt;TODAY(),$W144&lt;&gt;""),"期限超過",""))</f>
        <v/>
      </c>
    </row>
    <row r="145" ht="19" customHeight="1">
      <c r="A145" s="55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555" t="n"/>
      <c r="K145" s="94" t="n"/>
      <c r="L145" s="94" t="n"/>
      <c r="M145" s="167" t="n"/>
      <c r="N145" s="94" t="n"/>
      <c r="O145" s="94" t="n"/>
      <c r="P145" s="94" t="n"/>
      <c r="Q145" s="94" t="n"/>
      <c r="R145" s="94" t="n"/>
      <c r="S145" s="167" t="n"/>
      <c r="T145" s="167" t="n"/>
      <c r="U145" s="94" t="n"/>
      <c r="V145" s="94" t="n"/>
      <c r="W145" s="573" t="n"/>
      <c r="X145" s="573" t="n"/>
      <c r="Y145" s="167" t="n"/>
      <c r="Z145" s="197">
        <f>IF($A145="","",IF(AND($V145&lt;&gt;"クローズ済み",$W145&lt;TODAY(),$W145&lt;&gt;""),"期限超過",""))</f>
        <v/>
      </c>
    </row>
    <row r="146" ht="19" customHeight="1">
      <c r="A146" s="55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555" t="n"/>
      <c r="K146" s="94" t="n"/>
      <c r="L146" s="94" t="n"/>
      <c r="M146" s="167" t="n"/>
      <c r="N146" s="94" t="n"/>
      <c r="O146" s="94" t="n"/>
      <c r="P146" s="94" t="n"/>
      <c r="Q146" s="94" t="n"/>
      <c r="R146" s="94" t="n"/>
      <c r="S146" s="167" t="n"/>
      <c r="T146" s="167" t="n"/>
      <c r="U146" s="94" t="n"/>
      <c r="V146" s="94" t="n"/>
      <c r="W146" s="573" t="n"/>
      <c r="X146" s="573" t="n"/>
      <c r="Y146" s="167" t="n"/>
      <c r="Z146" s="197">
        <f>IF($A146="","",IF(AND($V146&lt;&gt;"クローズ済み",$W146&lt;TODAY(),$W146&lt;&gt;""),"期限超過",""))</f>
        <v/>
      </c>
    </row>
    <row r="147" ht="19" customHeight="1">
      <c r="A147" s="55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555" t="n"/>
      <c r="K147" s="94" t="n"/>
      <c r="L147" s="94" t="n"/>
      <c r="M147" s="167" t="n"/>
      <c r="N147" s="94" t="n"/>
      <c r="O147" s="94" t="n"/>
      <c r="P147" s="94" t="n"/>
      <c r="Q147" s="94" t="n"/>
      <c r="R147" s="94" t="n"/>
      <c r="S147" s="167" t="n"/>
      <c r="T147" s="167" t="n"/>
      <c r="U147" s="94" t="n"/>
      <c r="V147" s="94" t="n"/>
      <c r="W147" s="573" t="n"/>
      <c r="X147" s="573" t="n"/>
      <c r="Y147" s="167" t="n"/>
      <c r="Z147" s="197">
        <f>IF($A147="","",IF(AND($V147&lt;&gt;"クローズ済み",$W147&lt;TODAY(),$W147&lt;&gt;""),"期限超過",""))</f>
        <v/>
      </c>
    </row>
    <row r="148" ht="19" customHeight="1">
      <c r="A148" s="55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555" t="n"/>
      <c r="K148" s="94" t="n"/>
      <c r="L148" s="94" t="n"/>
      <c r="M148" s="167" t="n"/>
      <c r="N148" s="94" t="n"/>
      <c r="O148" s="94" t="n"/>
      <c r="P148" s="94" t="n"/>
      <c r="Q148" s="94" t="n"/>
      <c r="R148" s="94" t="n"/>
      <c r="S148" s="167" t="n"/>
      <c r="T148" s="167" t="n"/>
      <c r="U148" s="94" t="n"/>
      <c r="V148" s="94" t="n"/>
      <c r="W148" s="573" t="n"/>
      <c r="X148" s="573" t="n"/>
      <c r="Y148" s="167" t="n"/>
      <c r="Z148" s="197">
        <f>IF($A148="","",IF(AND($V148&lt;&gt;"クローズ済み",$W148&lt;TODAY(),$W148&lt;&gt;""),"期限超過",""))</f>
        <v/>
      </c>
    </row>
    <row r="149" ht="19" customHeight="1">
      <c r="A149" s="55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555" t="n"/>
      <c r="K149" s="94" t="n"/>
      <c r="L149" s="94" t="n"/>
      <c r="M149" s="167" t="n"/>
      <c r="N149" s="94" t="n"/>
      <c r="O149" s="94" t="n"/>
      <c r="P149" s="94" t="n"/>
      <c r="Q149" s="94" t="n"/>
      <c r="R149" s="94" t="n"/>
      <c r="S149" s="167" t="n"/>
      <c r="T149" s="167" t="n"/>
      <c r="U149" s="94" t="n"/>
      <c r="V149" s="94" t="n"/>
      <c r="W149" s="573" t="n"/>
      <c r="X149" s="573" t="n"/>
      <c r="Y149" s="167" t="n"/>
      <c r="Z149" s="197">
        <f>IF($A149="","",IF(AND($V149&lt;&gt;"クローズ済み",$W149&lt;TODAY(),$W149&lt;&gt;""),"期限超過",""))</f>
        <v/>
      </c>
    </row>
    <row r="150" ht="19" customHeight="1">
      <c r="A150" s="55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555" t="n"/>
      <c r="K150" s="94" t="n"/>
      <c r="L150" s="94" t="n"/>
      <c r="M150" s="167" t="n"/>
      <c r="N150" s="94" t="n"/>
      <c r="O150" s="94" t="n"/>
      <c r="P150" s="94" t="n"/>
      <c r="Q150" s="94" t="n"/>
      <c r="R150" s="94" t="n"/>
      <c r="S150" s="167" t="n"/>
      <c r="T150" s="167" t="n"/>
      <c r="U150" s="94" t="n"/>
      <c r="V150" s="94" t="n"/>
      <c r="W150" s="573" t="n"/>
      <c r="X150" s="573" t="n"/>
      <c r="Y150" s="167" t="n"/>
      <c r="Z150" s="197">
        <f>IF($A150="","",IF(AND($V150&lt;&gt;"クローズ済み",$W150&lt;TODAY(),$W150&lt;&gt;""),"期限超過",""))</f>
        <v/>
      </c>
    </row>
    <row r="151" ht="19" customHeight="1">
      <c r="A151" s="55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555" t="n"/>
      <c r="K151" s="94" t="n"/>
      <c r="L151" s="94" t="n"/>
      <c r="M151" s="167" t="n"/>
      <c r="N151" s="94" t="n"/>
      <c r="O151" s="94" t="n"/>
      <c r="P151" s="94" t="n"/>
      <c r="Q151" s="94" t="n"/>
      <c r="R151" s="94" t="n"/>
      <c r="S151" s="167" t="n"/>
      <c r="T151" s="167" t="n"/>
      <c r="U151" s="94" t="n"/>
      <c r="V151" s="94" t="n"/>
      <c r="W151" s="573" t="n"/>
      <c r="X151" s="573" t="n"/>
      <c r="Y151" s="167" t="n"/>
      <c r="Z151" s="197">
        <f>IF($A151="","",IF(AND($V151&lt;&gt;"クローズ済み",$W151&lt;TODAY(),$W151&lt;&gt;""),"期限超過",""))</f>
        <v/>
      </c>
    </row>
    <row r="152" ht="19" customHeight="1">
      <c r="A152" s="55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555" t="n"/>
      <c r="K152" s="94" t="n"/>
      <c r="L152" s="94" t="n"/>
      <c r="M152" s="167" t="n"/>
      <c r="N152" s="94" t="n"/>
      <c r="O152" s="94" t="n"/>
      <c r="P152" s="94" t="n"/>
      <c r="Q152" s="94" t="n"/>
      <c r="R152" s="94" t="n"/>
      <c r="S152" s="167" t="n"/>
      <c r="T152" s="167" t="n"/>
      <c r="U152" s="94" t="n"/>
      <c r="V152" s="94" t="n"/>
      <c r="W152" s="573" t="n"/>
      <c r="X152" s="573" t="n"/>
      <c r="Y152" s="167" t="n"/>
      <c r="Z152" s="197">
        <f>IF($A152="","",IF(AND($V152&lt;&gt;"クローズ済み",$W152&lt;TODAY(),$W152&lt;&gt;""),"期限超過",""))</f>
        <v/>
      </c>
    </row>
    <row r="153" ht="19" customHeight="1">
      <c r="A153" s="55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555" t="n"/>
      <c r="K153" s="94" t="n"/>
      <c r="L153" s="94" t="n"/>
      <c r="M153" s="167" t="n"/>
      <c r="N153" s="94" t="n"/>
      <c r="O153" s="94" t="n"/>
      <c r="P153" s="94" t="n"/>
      <c r="Q153" s="94" t="n"/>
      <c r="R153" s="94" t="n"/>
      <c r="S153" s="167" t="n"/>
      <c r="T153" s="167" t="n"/>
      <c r="U153" s="94" t="n"/>
      <c r="V153" s="94" t="n"/>
      <c r="W153" s="573" t="n"/>
      <c r="X153" s="573" t="n"/>
      <c r="Y153" s="167" t="n"/>
      <c r="Z153" s="197">
        <f>IF($A153="","",IF(AND($V153&lt;&gt;"クローズ済み",$W153&lt;TODAY(),$W153&lt;&gt;""),"期限超過",""))</f>
        <v/>
      </c>
    </row>
    <row r="154" ht="19" customHeight="1">
      <c r="A154" s="55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555" t="n"/>
      <c r="K154" s="94" t="n"/>
      <c r="L154" s="94" t="n"/>
      <c r="M154" s="167" t="n"/>
      <c r="N154" s="94" t="n"/>
      <c r="O154" s="94" t="n"/>
      <c r="P154" s="94" t="n"/>
      <c r="Q154" s="94" t="n"/>
      <c r="R154" s="94" t="n"/>
      <c r="S154" s="167" t="n"/>
      <c r="T154" s="167" t="n"/>
      <c r="U154" s="94" t="n"/>
      <c r="V154" s="94" t="n"/>
      <c r="W154" s="573" t="n"/>
      <c r="X154" s="573" t="n"/>
      <c r="Y154" s="167" t="n"/>
      <c r="Z154" s="197">
        <f>IF($A154="","",IF(AND($V154&lt;&gt;"クローズ済み",$W154&lt;TODAY(),$W154&lt;&gt;""),"期限超過",""))</f>
        <v/>
      </c>
    </row>
    <row r="155" ht="19" customHeight="1">
      <c r="A155" s="55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555" t="n"/>
      <c r="K155" s="94" t="n"/>
      <c r="L155" s="94" t="n"/>
      <c r="M155" s="167" t="n"/>
      <c r="N155" s="94" t="n"/>
      <c r="O155" s="94" t="n"/>
      <c r="P155" s="94" t="n"/>
      <c r="Q155" s="94" t="n"/>
      <c r="R155" s="94" t="n"/>
      <c r="S155" s="167" t="n"/>
      <c r="T155" s="167" t="n"/>
      <c r="U155" s="94" t="n"/>
      <c r="V155" s="94" t="n"/>
      <c r="W155" s="573" t="n"/>
      <c r="X155" s="573" t="n"/>
      <c r="Y155" s="167" t="n"/>
      <c r="Z155" s="197">
        <f>IF($A155="","",IF(AND($V155&lt;&gt;"クローズ済み",$W155&lt;TODAY(),$W155&lt;&gt;""),"期限超過",""))</f>
        <v/>
      </c>
    </row>
    <row r="156" ht="19" customHeight="1">
      <c r="A156" s="55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555" t="n"/>
      <c r="K156" s="94" t="n"/>
      <c r="L156" s="94" t="n"/>
      <c r="M156" s="167" t="n"/>
      <c r="N156" s="94" t="n"/>
      <c r="O156" s="94" t="n"/>
      <c r="P156" s="94" t="n"/>
      <c r="Q156" s="94" t="n"/>
      <c r="R156" s="94" t="n"/>
      <c r="S156" s="167" t="n"/>
      <c r="T156" s="167" t="n"/>
      <c r="U156" s="94" t="n"/>
      <c r="V156" s="94" t="n"/>
      <c r="W156" s="573" t="n"/>
      <c r="X156" s="573" t="n"/>
      <c r="Y156" s="167" t="n"/>
      <c r="Z156" s="197">
        <f>IF($A156="","",IF(AND($V156&lt;&gt;"クローズ済み",$W156&lt;TODAY(),$W156&lt;&gt;""),"期限超過",""))</f>
        <v/>
      </c>
    </row>
    <row r="157" ht="19" customHeight="1">
      <c r="A157" s="55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555" t="n"/>
      <c r="K157" s="94" t="n"/>
      <c r="L157" s="94" t="n"/>
      <c r="M157" s="167" t="n"/>
      <c r="N157" s="94" t="n"/>
      <c r="O157" s="94" t="n"/>
      <c r="P157" s="94" t="n"/>
      <c r="Q157" s="94" t="n"/>
      <c r="R157" s="94" t="n"/>
      <c r="S157" s="167" t="n"/>
      <c r="T157" s="167" t="n"/>
      <c r="U157" s="94" t="n"/>
      <c r="V157" s="94" t="n"/>
      <c r="W157" s="573" t="n"/>
      <c r="X157" s="573" t="n"/>
      <c r="Y157" s="167" t="n"/>
      <c r="Z157" s="197">
        <f>IF($A157="","",IF(AND($V157&lt;&gt;"クローズ済み",$W157&lt;TODAY(),$W157&lt;&gt;""),"期限超過",""))</f>
        <v/>
      </c>
    </row>
    <row r="158" ht="19" customHeight="1">
      <c r="A158" s="55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555" t="n"/>
      <c r="K158" s="94" t="n"/>
      <c r="L158" s="94" t="n"/>
      <c r="M158" s="167" t="n"/>
      <c r="N158" s="94" t="n"/>
      <c r="O158" s="94" t="n"/>
      <c r="P158" s="94" t="n"/>
      <c r="Q158" s="94" t="n"/>
      <c r="R158" s="94" t="n"/>
      <c r="S158" s="167" t="n"/>
      <c r="T158" s="167" t="n"/>
      <c r="U158" s="94" t="n"/>
      <c r="V158" s="94" t="n"/>
      <c r="W158" s="573" t="n"/>
      <c r="X158" s="573" t="n"/>
      <c r="Y158" s="167" t="n"/>
      <c r="Z158" s="197">
        <f>IF($A158="","",IF(AND($V158&lt;&gt;"クローズ済み",$W158&lt;TODAY(),$W158&lt;&gt;""),"期限超過",""))</f>
        <v/>
      </c>
    </row>
    <row r="159" ht="19" customHeight="1">
      <c r="A159" s="55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555" t="n"/>
      <c r="K159" s="94" t="n"/>
      <c r="L159" s="94" t="n"/>
      <c r="M159" s="167" t="n"/>
      <c r="N159" s="94" t="n"/>
      <c r="O159" s="94" t="n"/>
      <c r="P159" s="94" t="n"/>
      <c r="Q159" s="94" t="n"/>
      <c r="R159" s="94" t="n"/>
      <c r="S159" s="167" t="n"/>
      <c r="T159" s="167" t="n"/>
      <c r="U159" s="94" t="n"/>
      <c r="V159" s="94" t="n"/>
      <c r="W159" s="573" t="n"/>
      <c r="X159" s="573" t="n"/>
      <c r="Y159" s="167" t="n"/>
      <c r="Z159" s="197">
        <f>IF($A159="","",IF(AND($V159&lt;&gt;"クローズ済み",$W159&lt;TODAY(),$W159&lt;&gt;""),"期限超過",""))</f>
        <v/>
      </c>
    </row>
    <row r="160" ht="19" customHeight="1">
      <c r="A160" s="55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555" t="n"/>
      <c r="K160" s="94" t="n"/>
      <c r="L160" s="94" t="n"/>
      <c r="M160" s="167" t="n"/>
      <c r="N160" s="94" t="n"/>
      <c r="O160" s="94" t="n"/>
      <c r="P160" s="94" t="n"/>
      <c r="Q160" s="94" t="n"/>
      <c r="R160" s="94" t="n"/>
      <c r="S160" s="167" t="n"/>
      <c r="T160" s="167" t="n"/>
      <c r="U160" s="94" t="n"/>
      <c r="V160" s="94" t="n"/>
      <c r="W160" s="573" t="n"/>
      <c r="X160" s="573" t="n"/>
      <c r="Y160" s="167" t="n"/>
      <c r="Z160" s="197">
        <f>IF($A160="","",IF(AND($V160&lt;&gt;"クローズ済み",$W160&lt;TODAY(),$W160&lt;&gt;""),"期限超過",""))</f>
        <v/>
      </c>
    </row>
    <row r="161" ht="19" customHeight="1">
      <c r="A161" s="55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555" t="n"/>
      <c r="K161" s="94" t="n"/>
      <c r="L161" s="94" t="n"/>
      <c r="M161" s="167" t="n"/>
      <c r="N161" s="94" t="n"/>
      <c r="O161" s="94" t="n"/>
      <c r="P161" s="94" t="n"/>
      <c r="Q161" s="94" t="n"/>
      <c r="R161" s="94" t="n"/>
      <c r="S161" s="167" t="n"/>
      <c r="T161" s="167" t="n"/>
      <c r="U161" s="94" t="n"/>
      <c r="V161" s="94" t="n"/>
      <c r="W161" s="573" t="n"/>
      <c r="X161" s="573" t="n"/>
      <c r="Y161" s="167" t="n"/>
      <c r="Z161" s="197">
        <f>IF($A161="","",IF(AND($V161&lt;&gt;"クローズ済み",$W161&lt;TODAY(),$W161&lt;&gt;""),"期限超過",""))</f>
        <v/>
      </c>
    </row>
    <row r="162" ht="19" customHeight="1">
      <c r="A162" s="55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555" t="n"/>
      <c r="K162" s="94" t="n"/>
      <c r="L162" s="94" t="n"/>
      <c r="M162" s="167" t="n"/>
      <c r="N162" s="94" t="n"/>
      <c r="O162" s="94" t="n"/>
      <c r="P162" s="94" t="n"/>
      <c r="Q162" s="94" t="n"/>
      <c r="R162" s="94" t="n"/>
      <c r="S162" s="167" t="n"/>
      <c r="T162" s="167" t="n"/>
      <c r="U162" s="94" t="n"/>
      <c r="V162" s="94" t="n"/>
      <c r="W162" s="573" t="n"/>
      <c r="X162" s="573" t="n"/>
      <c r="Y162" s="167" t="n"/>
      <c r="Z162" s="197">
        <f>IF($A162="","",IF(AND($V162&lt;&gt;"クローズ済み",$W162&lt;TODAY(),$W162&lt;&gt;""),"期限超過",""))</f>
        <v/>
      </c>
    </row>
    <row r="163" ht="19" customHeight="1">
      <c r="A163" s="55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555" t="n"/>
      <c r="K163" s="94" t="n"/>
      <c r="L163" s="94" t="n"/>
      <c r="M163" s="167" t="n"/>
      <c r="N163" s="94" t="n"/>
      <c r="O163" s="94" t="n"/>
      <c r="P163" s="94" t="n"/>
      <c r="Q163" s="94" t="n"/>
      <c r="R163" s="94" t="n"/>
      <c r="S163" s="167" t="n"/>
      <c r="T163" s="167" t="n"/>
      <c r="U163" s="94" t="n"/>
      <c r="V163" s="94" t="n"/>
      <c r="W163" s="573" t="n"/>
      <c r="X163" s="573" t="n"/>
      <c r="Y163" s="167" t="n"/>
      <c r="Z163" s="197">
        <f>IF($A163="","",IF(AND($V163&lt;&gt;"クローズ済み",$W163&lt;TODAY(),$W163&lt;&gt;""),"期限超過",""))</f>
        <v/>
      </c>
    </row>
    <row r="164" ht="19" customHeight="1">
      <c r="A164" s="55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555" t="n"/>
      <c r="K164" s="94" t="n"/>
      <c r="L164" s="94" t="n"/>
      <c r="M164" s="167" t="n"/>
      <c r="N164" s="94" t="n"/>
      <c r="O164" s="94" t="n"/>
      <c r="P164" s="94" t="n"/>
      <c r="Q164" s="94" t="n"/>
      <c r="R164" s="94" t="n"/>
      <c r="S164" s="167" t="n"/>
      <c r="T164" s="167" t="n"/>
      <c r="U164" s="94" t="n"/>
      <c r="V164" s="94" t="n"/>
      <c r="W164" s="573" t="n"/>
      <c r="X164" s="573" t="n"/>
      <c r="Y164" s="167" t="n"/>
      <c r="Z164" s="197">
        <f>IF($A164="","",IF(AND($V164&lt;&gt;"クローズ済み",$W164&lt;TODAY(),$W164&lt;&gt;""),"期限超過",""))</f>
        <v/>
      </c>
    </row>
    <row r="165" ht="19" customHeight="1">
      <c r="A165" s="55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555" t="n"/>
      <c r="K165" s="94" t="n"/>
      <c r="L165" s="94" t="n"/>
      <c r="M165" s="167" t="n"/>
      <c r="N165" s="94" t="n"/>
      <c r="O165" s="94" t="n"/>
      <c r="P165" s="94" t="n"/>
      <c r="Q165" s="94" t="n"/>
      <c r="R165" s="94" t="n"/>
      <c r="S165" s="167" t="n"/>
      <c r="T165" s="167" t="n"/>
      <c r="U165" s="94" t="n"/>
      <c r="V165" s="94" t="n"/>
      <c r="W165" s="573" t="n"/>
      <c r="X165" s="573" t="n"/>
      <c r="Y165" s="167" t="n"/>
      <c r="Z165" s="197">
        <f>IF($A165="","",IF(AND($V165&lt;&gt;"クローズ済み",$W165&lt;TODAY(),$W165&lt;&gt;""),"期限超過",""))</f>
        <v/>
      </c>
    </row>
    <row r="166" ht="19" customHeight="1">
      <c r="A166" s="55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555" t="n"/>
      <c r="K166" s="94" t="n"/>
      <c r="L166" s="94" t="n"/>
      <c r="M166" s="167" t="n"/>
      <c r="N166" s="94" t="n"/>
      <c r="O166" s="94" t="n"/>
      <c r="P166" s="94" t="n"/>
      <c r="Q166" s="94" t="n"/>
      <c r="R166" s="94" t="n"/>
      <c r="S166" s="167" t="n"/>
      <c r="T166" s="167" t="n"/>
      <c r="U166" s="94" t="n"/>
      <c r="V166" s="94" t="n"/>
      <c r="W166" s="573" t="n"/>
      <c r="X166" s="573" t="n"/>
      <c r="Y166" s="167" t="n"/>
      <c r="Z166" s="197">
        <f>IF($A166="","",IF(AND($V166&lt;&gt;"クローズ済み",$W166&lt;TODAY(),$W166&lt;&gt;""),"期限超過",""))</f>
        <v/>
      </c>
    </row>
    <row r="167" ht="19" customHeight="1">
      <c r="A167" s="55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555" t="n"/>
      <c r="K167" s="94" t="n"/>
      <c r="L167" s="94" t="n"/>
      <c r="M167" s="167" t="n"/>
      <c r="N167" s="94" t="n"/>
      <c r="O167" s="94" t="n"/>
      <c r="P167" s="94" t="n"/>
      <c r="Q167" s="94" t="n"/>
      <c r="R167" s="94" t="n"/>
      <c r="S167" s="167" t="n"/>
      <c r="T167" s="167" t="n"/>
      <c r="U167" s="94" t="n"/>
      <c r="V167" s="94" t="n"/>
      <c r="W167" s="573" t="n"/>
      <c r="X167" s="573" t="n"/>
      <c r="Y167" s="167" t="n"/>
      <c r="Z167" s="197">
        <f>IF($A167="","",IF(AND($V167&lt;&gt;"クローズ済み",$W167&lt;TODAY(),$W167&lt;&gt;""),"期限超過",""))</f>
        <v/>
      </c>
    </row>
    <row r="168" ht="19" customHeight="1">
      <c r="A168" s="55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555" t="n"/>
      <c r="K168" s="94" t="n"/>
      <c r="L168" s="94" t="n"/>
      <c r="M168" s="167" t="n"/>
      <c r="N168" s="94" t="n"/>
      <c r="O168" s="94" t="n"/>
      <c r="P168" s="94" t="n"/>
      <c r="Q168" s="94" t="n"/>
      <c r="R168" s="94" t="n"/>
      <c r="S168" s="167" t="n"/>
      <c r="T168" s="167" t="n"/>
      <c r="U168" s="94" t="n"/>
      <c r="V168" s="94" t="n"/>
      <c r="W168" s="573" t="n"/>
      <c r="X168" s="573" t="n"/>
      <c r="Y168" s="167" t="n"/>
      <c r="Z168" s="197">
        <f>IF($A168="","",IF(AND($V168&lt;&gt;"クローズ済み",$W168&lt;TODAY(),$W168&lt;&gt;""),"期限超過",""))</f>
        <v/>
      </c>
    </row>
    <row r="169" ht="19" customHeight="1">
      <c r="A169" s="55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555" t="n"/>
      <c r="K169" s="94" t="n"/>
      <c r="L169" s="94" t="n"/>
      <c r="M169" s="167" t="n"/>
      <c r="N169" s="94" t="n"/>
      <c r="O169" s="94" t="n"/>
      <c r="P169" s="94" t="n"/>
      <c r="Q169" s="94" t="n"/>
      <c r="R169" s="94" t="n"/>
      <c r="S169" s="167" t="n"/>
      <c r="T169" s="167" t="n"/>
      <c r="U169" s="94" t="n"/>
      <c r="V169" s="94" t="n"/>
      <c r="W169" s="573" t="n"/>
      <c r="X169" s="573" t="n"/>
      <c r="Y169" s="167" t="n"/>
      <c r="Z169" s="197">
        <f>IF($A169="","",IF(AND($V169&lt;&gt;"クローズ済み",$W169&lt;TODAY(),$W169&lt;&gt;""),"期限超過",""))</f>
        <v/>
      </c>
    </row>
    <row r="170" ht="19" customHeight="1">
      <c r="A170" s="55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555" t="n"/>
      <c r="K170" s="94" t="n"/>
      <c r="L170" s="94" t="n"/>
      <c r="M170" s="167" t="n"/>
      <c r="N170" s="94" t="n"/>
      <c r="O170" s="94" t="n"/>
      <c r="P170" s="94" t="n"/>
      <c r="Q170" s="94" t="n"/>
      <c r="R170" s="94" t="n"/>
      <c r="S170" s="167" t="n"/>
      <c r="T170" s="167" t="n"/>
      <c r="U170" s="94" t="n"/>
      <c r="V170" s="94" t="n"/>
      <c r="W170" s="573" t="n"/>
      <c r="X170" s="573" t="n"/>
      <c r="Y170" s="167" t="n"/>
      <c r="Z170" s="197">
        <f>IF($A170="","",IF(AND($V170&lt;&gt;"クローズ済み",$W170&lt;TODAY(),$W170&lt;&gt;""),"期限超過",""))</f>
        <v/>
      </c>
    </row>
    <row r="171" ht="19" customHeight="1">
      <c r="A171" s="55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555" t="n"/>
      <c r="K171" s="94" t="n"/>
      <c r="L171" s="94" t="n"/>
      <c r="M171" s="167" t="n"/>
      <c r="N171" s="94" t="n"/>
      <c r="O171" s="94" t="n"/>
      <c r="P171" s="94" t="n"/>
      <c r="Q171" s="94" t="n"/>
      <c r="R171" s="94" t="n"/>
      <c r="S171" s="167" t="n"/>
      <c r="T171" s="167" t="n"/>
      <c r="U171" s="94" t="n"/>
      <c r="V171" s="94" t="n"/>
      <c r="W171" s="573" t="n"/>
      <c r="X171" s="573" t="n"/>
      <c r="Y171" s="167" t="n"/>
      <c r="Z171" s="197">
        <f>IF($A171="","",IF(AND($V171&lt;&gt;"クローズ済み",$W171&lt;TODAY(),$W171&lt;&gt;""),"期限超過",""))</f>
        <v/>
      </c>
    </row>
    <row r="172" ht="19" customHeight="1">
      <c r="A172" s="55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555" t="n"/>
      <c r="K172" s="94" t="n"/>
      <c r="L172" s="94" t="n"/>
      <c r="M172" s="167" t="n"/>
      <c r="N172" s="94" t="n"/>
      <c r="O172" s="94" t="n"/>
      <c r="P172" s="94" t="n"/>
      <c r="Q172" s="94" t="n"/>
      <c r="R172" s="94" t="n"/>
      <c r="S172" s="167" t="n"/>
      <c r="T172" s="167" t="n"/>
      <c r="U172" s="94" t="n"/>
      <c r="V172" s="94" t="n"/>
      <c r="W172" s="573" t="n"/>
      <c r="X172" s="573" t="n"/>
      <c r="Y172" s="167" t="n"/>
      <c r="Z172" s="197">
        <f>IF($A172="","",IF(AND($V172&lt;&gt;"クローズ済み",$W172&lt;TODAY(),$W172&lt;&gt;""),"期限超過",""))</f>
        <v/>
      </c>
    </row>
    <row r="173" ht="19" customHeight="1">
      <c r="A173" s="55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555" t="n"/>
      <c r="K173" s="94" t="n"/>
      <c r="L173" s="94" t="n"/>
      <c r="M173" s="167" t="n"/>
      <c r="N173" s="94" t="n"/>
      <c r="O173" s="94" t="n"/>
      <c r="P173" s="94" t="n"/>
      <c r="Q173" s="94" t="n"/>
      <c r="R173" s="94" t="n"/>
      <c r="S173" s="167" t="n"/>
      <c r="T173" s="167" t="n"/>
      <c r="U173" s="94" t="n"/>
      <c r="V173" s="94" t="n"/>
      <c r="W173" s="573" t="n"/>
      <c r="X173" s="573" t="n"/>
      <c r="Y173" s="167" t="n"/>
      <c r="Z173" s="197">
        <f>IF($A173="","",IF(AND($V173&lt;&gt;"クローズ済み",$W173&lt;TODAY(),$W173&lt;&gt;""),"期限超過",""))</f>
        <v/>
      </c>
    </row>
    <row r="174" ht="19" customHeight="1">
      <c r="A174" s="55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555" t="n"/>
      <c r="K174" s="94" t="n"/>
      <c r="L174" s="94" t="n"/>
      <c r="M174" s="167" t="n"/>
      <c r="N174" s="94" t="n"/>
      <c r="O174" s="94" t="n"/>
      <c r="P174" s="94" t="n"/>
      <c r="Q174" s="94" t="n"/>
      <c r="R174" s="94" t="n"/>
      <c r="S174" s="167" t="n"/>
      <c r="T174" s="167" t="n"/>
      <c r="U174" s="94" t="n"/>
      <c r="V174" s="94" t="n"/>
      <c r="W174" s="573" t="n"/>
      <c r="X174" s="573" t="n"/>
      <c r="Y174" s="167" t="n"/>
      <c r="Z174" s="197">
        <f>IF($A174="","",IF(AND($V174&lt;&gt;"クローズ済み",$W174&lt;TODAY(),$W174&lt;&gt;""),"期限超過",""))</f>
        <v/>
      </c>
    </row>
    <row r="175" ht="19" customHeight="1">
      <c r="A175" s="55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555" t="n"/>
      <c r="K175" s="94" t="n"/>
      <c r="L175" s="94" t="n"/>
      <c r="M175" s="167" t="n"/>
      <c r="N175" s="94" t="n"/>
      <c r="O175" s="94" t="n"/>
      <c r="P175" s="94" t="n"/>
      <c r="Q175" s="94" t="n"/>
      <c r="R175" s="94" t="n"/>
      <c r="S175" s="167" t="n"/>
      <c r="T175" s="167" t="n"/>
      <c r="U175" s="94" t="n"/>
      <c r="V175" s="94" t="n"/>
      <c r="W175" s="573" t="n"/>
      <c r="X175" s="573" t="n"/>
      <c r="Y175" s="167" t="n"/>
      <c r="Z175" s="197">
        <f>IF($A175="","",IF(AND($V175&lt;&gt;"クローズ済み",$W175&lt;TODAY(),$W175&lt;&gt;""),"期限超過",""))</f>
        <v/>
      </c>
    </row>
    <row r="176" ht="19" customHeight="1">
      <c r="A176" s="55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555" t="n"/>
      <c r="K176" s="94" t="n"/>
      <c r="L176" s="94" t="n"/>
      <c r="M176" s="167" t="n"/>
      <c r="N176" s="94" t="n"/>
      <c r="O176" s="94" t="n"/>
      <c r="P176" s="94" t="n"/>
      <c r="Q176" s="94" t="n"/>
      <c r="R176" s="94" t="n"/>
      <c r="S176" s="167" t="n"/>
      <c r="T176" s="167" t="n"/>
      <c r="U176" s="94" t="n"/>
      <c r="V176" s="94" t="n"/>
      <c r="W176" s="573" t="n"/>
      <c r="X176" s="573" t="n"/>
      <c r="Y176" s="167" t="n"/>
      <c r="Z176" s="197">
        <f>IF($A176="","",IF(AND($V176&lt;&gt;"クローズ済み",$W176&lt;TODAY(),$W176&lt;&gt;""),"期限超過",""))</f>
        <v/>
      </c>
    </row>
    <row r="177" ht="19" customHeight="1">
      <c r="A177" s="55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555" t="n"/>
      <c r="K177" s="94" t="n"/>
      <c r="L177" s="94" t="n"/>
      <c r="M177" s="167" t="n"/>
      <c r="N177" s="94" t="n"/>
      <c r="O177" s="94" t="n"/>
      <c r="P177" s="94" t="n"/>
      <c r="Q177" s="94" t="n"/>
      <c r="R177" s="94" t="n"/>
      <c r="S177" s="167" t="n"/>
      <c r="T177" s="167" t="n"/>
      <c r="U177" s="94" t="n"/>
      <c r="V177" s="94" t="n"/>
      <c r="W177" s="573" t="n"/>
      <c r="X177" s="573" t="n"/>
      <c r="Y177" s="167" t="n"/>
      <c r="Z177" s="197">
        <f>IF($A177="","",IF(AND($V177&lt;&gt;"クローズ済み",$W177&lt;TODAY(),$W177&lt;&gt;""),"期限超過",""))</f>
        <v/>
      </c>
    </row>
    <row r="178" ht="19" customHeight="1">
      <c r="A178" s="55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555" t="n"/>
      <c r="K178" s="94" t="n"/>
      <c r="L178" s="94" t="n"/>
      <c r="M178" s="167" t="n"/>
      <c r="N178" s="94" t="n"/>
      <c r="O178" s="94" t="n"/>
      <c r="P178" s="94" t="n"/>
      <c r="Q178" s="94" t="n"/>
      <c r="R178" s="94" t="n"/>
      <c r="S178" s="167" t="n"/>
      <c r="T178" s="167" t="n"/>
      <c r="U178" s="94" t="n"/>
      <c r="V178" s="94" t="n"/>
      <c r="W178" s="573" t="n"/>
      <c r="X178" s="573" t="n"/>
      <c r="Y178" s="167" t="n"/>
      <c r="Z178" s="197">
        <f>IF($A178="","",IF(AND($V178&lt;&gt;"クローズ済み",$W178&lt;TODAY(),$W178&lt;&gt;""),"期限超過",""))</f>
        <v/>
      </c>
    </row>
    <row r="179" ht="19" customHeight="1">
      <c r="A179" s="55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555" t="n"/>
      <c r="K179" s="94" t="n"/>
      <c r="L179" s="94" t="n"/>
      <c r="M179" s="167" t="n"/>
      <c r="N179" s="94" t="n"/>
      <c r="O179" s="94" t="n"/>
      <c r="P179" s="94" t="n"/>
      <c r="Q179" s="94" t="n"/>
      <c r="R179" s="94" t="n"/>
      <c r="S179" s="167" t="n"/>
      <c r="T179" s="167" t="n"/>
      <c r="U179" s="94" t="n"/>
      <c r="V179" s="94" t="n"/>
      <c r="W179" s="573" t="n"/>
      <c r="X179" s="573" t="n"/>
      <c r="Y179" s="167" t="n"/>
      <c r="Z179" s="197">
        <f>IF($A179="","",IF(AND($V179&lt;&gt;"クローズ済み",$W179&lt;TODAY(),$W179&lt;&gt;""),"期限超過",""))</f>
        <v/>
      </c>
    </row>
    <row r="180" ht="19" customHeight="1">
      <c r="A180" s="55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555" t="n"/>
      <c r="K180" s="94" t="n"/>
      <c r="L180" s="94" t="n"/>
      <c r="M180" s="167" t="n"/>
      <c r="N180" s="94" t="n"/>
      <c r="O180" s="94" t="n"/>
      <c r="P180" s="94" t="n"/>
      <c r="Q180" s="94" t="n"/>
      <c r="R180" s="94" t="n"/>
      <c r="S180" s="167" t="n"/>
      <c r="T180" s="167" t="n"/>
      <c r="U180" s="94" t="n"/>
      <c r="V180" s="94" t="n"/>
      <c r="W180" s="573" t="n"/>
      <c r="X180" s="573" t="n"/>
      <c r="Y180" s="167" t="n"/>
      <c r="Z180" s="197">
        <f>IF($A180="","",IF(AND($V180&lt;&gt;"クローズ済み",$W180&lt;TODAY(),$W180&lt;&gt;""),"期限超過",""))</f>
        <v/>
      </c>
    </row>
    <row r="181" ht="19" customHeight="1">
      <c r="A181" s="55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555" t="n"/>
      <c r="K181" s="94" t="n"/>
      <c r="L181" s="94" t="n"/>
      <c r="M181" s="167" t="n"/>
      <c r="N181" s="94" t="n"/>
      <c r="O181" s="94" t="n"/>
      <c r="P181" s="94" t="n"/>
      <c r="Q181" s="94" t="n"/>
      <c r="R181" s="94" t="n"/>
      <c r="S181" s="167" t="n"/>
      <c r="T181" s="167" t="n"/>
      <c r="U181" s="94" t="n"/>
      <c r="V181" s="94" t="n"/>
      <c r="W181" s="573" t="n"/>
      <c r="X181" s="573" t="n"/>
      <c r="Y181" s="167" t="n"/>
      <c r="Z181" s="197">
        <f>IF($A181="","",IF(AND($V181&lt;&gt;"クローズ済み",$W181&lt;TODAY(),$W181&lt;&gt;""),"期限超過",""))</f>
        <v/>
      </c>
    </row>
    <row r="182" ht="19" customHeight="1">
      <c r="A182" s="55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555" t="n"/>
      <c r="K182" s="94" t="n"/>
      <c r="L182" s="94" t="n"/>
      <c r="M182" s="167" t="n"/>
      <c r="N182" s="94" t="n"/>
      <c r="O182" s="94" t="n"/>
      <c r="P182" s="94" t="n"/>
      <c r="Q182" s="94" t="n"/>
      <c r="R182" s="94" t="n"/>
      <c r="S182" s="167" t="n"/>
      <c r="T182" s="167" t="n"/>
      <c r="U182" s="94" t="n"/>
      <c r="V182" s="94" t="n"/>
      <c r="W182" s="573" t="n"/>
      <c r="X182" s="573" t="n"/>
      <c r="Y182" s="167" t="n"/>
      <c r="Z182" s="197">
        <f>IF($A182="","",IF(AND($V182&lt;&gt;"クローズ済み",$W182&lt;TODAY(),$W182&lt;&gt;""),"期限超過",""))</f>
        <v/>
      </c>
    </row>
    <row r="183" ht="19" customHeight="1">
      <c r="A183" s="55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555" t="n"/>
      <c r="K183" s="94" t="n"/>
      <c r="L183" s="94" t="n"/>
      <c r="M183" s="167" t="n"/>
      <c r="N183" s="94" t="n"/>
      <c r="O183" s="94" t="n"/>
      <c r="P183" s="94" t="n"/>
      <c r="Q183" s="94" t="n"/>
      <c r="R183" s="94" t="n"/>
      <c r="S183" s="167" t="n"/>
      <c r="T183" s="167" t="n"/>
      <c r="U183" s="94" t="n"/>
      <c r="V183" s="94" t="n"/>
      <c r="W183" s="573" t="n"/>
      <c r="X183" s="573" t="n"/>
      <c r="Y183" s="167" t="n"/>
      <c r="Z183" s="197">
        <f>IF($A183="","",IF(AND($V183&lt;&gt;"クローズ済み",$W183&lt;TODAY(),$W183&lt;&gt;""),"期限超過",""))</f>
        <v/>
      </c>
    </row>
    <row r="184" ht="19" customHeight="1">
      <c r="A184" s="55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555" t="n"/>
      <c r="K184" s="94" t="n"/>
      <c r="L184" s="94" t="n"/>
      <c r="M184" s="167" t="n"/>
      <c r="N184" s="94" t="n"/>
      <c r="O184" s="94" t="n"/>
      <c r="P184" s="94" t="n"/>
      <c r="Q184" s="94" t="n"/>
      <c r="R184" s="94" t="n"/>
      <c r="S184" s="167" t="n"/>
      <c r="T184" s="167" t="n"/>
      <c r="U184" s="94" t="n"/>
      <c r="V184" s="94" t="n"/>
      <c r="W184" s="573" t="n"/>
      <c r="X184" s="573" t="n"/>
      <c r="Y184" s="167" t="n"/>
      <c r="Z184" s="197">
        <f>IF($A184="","",IF(AND($V184&lt;&gt;"クローズ済み",$W184&lt;TODAY(),$W184&lt;&gt;""),"期限超過",""))</f>
        <v/>
      </c>
    </row>
    <row r="185" ht="19" customHeight="1">
      <c r="A185" s="55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555" t="n"/>
      <c r="K185" s="94" t="n"/>
      <c r="L185" s="94" t="n"/>
      <c r="M185" s="167" t="n"/>
      <c r="N185" s="94" t="n"/>
      <c r="O185" s="94" t="n"/>
      <c r="P185" s="94" t="n"/>
      <c r="Q185" s="94" t="n"/>
      <c r="R185" s="94" t="n"/>
      <c r="S185" s="167" t="n"/>
      <c r="T185" s="167" t="n"/>
      <c r="U185" s="94" t="n"/>
      <c r="V185" s="94" t="n"/>
      <c r="W185" s="573" t="n"/>
      <c r="X185" s="573" t="n"/>
      <c r="Y185" s="167" t="n"/>
      <c r="Z185" s="197">
        <f>IF($A185="","",IF(AND($V185&lt;&gt;"クローズ済み",$W185&lt;TODAY(),$W185&lt;&gt;""),"期限超過",""))</f>
        <v/>
      </c>
    </row>
    <row r="186" ht="19" customHeight="1">
      <c r="A186" s="55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555" t="n"/>
      <c r="K186" s="94" t="n"/>
      <c r="L186" s="94" t="n"/>
      <c r="M186" s="167" t="n"/>
      <c r="N186" s="94" t="n"/>
      <c r="O186" s="94" t="n"/>
      <c r="P186" s="94" t="n"/>
      <c r="Q186" s="94" t="n"/>
      <c r="R186" s="94" t="n"/>
      <c r="S186" s="167" t="n"/>
      <c r="T186" s="167" t="n"/>
      <c r="U186" s="94" t="n"/>
      <c r="V186" s="94" t="n"/>
      <c r="W186" s="573" t="n"/>
      <c r="X186" s="573" t="n"/>
      <c r="Y186" s="167" t="n"/>
      <c r="Z186" s="197">
        <f>IF($A186="","",IF(AND($V186&lt;&gt;"クローズ済み",$W186&lt;TODAY(),$W186&lt;&gt;""),"期限超過",""))</f>
        <v/>
      </c>
    </row>
    <row r="187" ht="19" customHeight="1">
      <c r="A187" s="55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555" t="n"/>
      <c r="K187" s="94" t="n"/>
      <c r="L187" s="94" t="n"/>
      <c r="M187" s="167" t="n"/>
      <c r="N187" s="94" t="n"/>
      <c r="O187" s="94" t="n"/>
      <c r="P187" s="94" t="n"/>
      <c r="Q187" s="94" t="n"/>
      <c r="R187" s="94" t="n"/>
      <c r="S187" s="167" t="n"/>
      <c r="T187" s="167" t="n"/>
      <c r="U187" s="94" t="n"/>
      <c r="V187" s="94" t="n"/>
      <c r="W187" s="573" t="n"/>
      <c r="X187" s="573" t="n"/>
      <c r="Y187" s="167" t="n"/>
      <c r="Z187" s="197">
        <f>IF($A187="","",IF(AND($V187&lt;&gt;"クローズ済み",$W187&lt;TODAY(),$W187&lt;&gt;""),"期限超過",""))</f>
        <v/>
      </c>
    </row>
    <row r="188" ht="19" customHeight="1">
      <c r="A188" s="55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555" t="n"/>
      <c r="K188" s="94" t="n"/>
      <c r="L188" s="94" t="n"/>
      <c r="M188" s="167" t="n"/>
      <c r="N188" s="94" t="n"/>
      <c r="O188" s="94" t="n"/>
      <c r="P188" s="94" t="n"/>
      <c r="Q188" s="94" t="n"/>
      <c r="R188" s="94" t="n"/>
      <c r="S188" s="167" t="n"/>
      <c r="T188" s="167" t="n"/>
      <c r="U188" s="94" t="n"/>
      <c r="V188" s="94" t="n"/>
      <c r="W188" s="573" t="n"/>
      <c r="X188" s="573" t="n"/>
      <c r="Y188" s="167" t="n"/>
      <c r="Z188" s="197">
        <f>IF($A188="","",IF(AND($V188&lt;&gt;"クローズ済み",$W188&lt;TODAY(),$W188&lt;&gt;""),"期限超過",""))</f>
        <v/>
      </c>
    </row>
    <row r="189" ht="19" customHeight="1">
      <c r="A189" s="55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555" t="n"/>
      <c r="K189" s="94" t="n"/>
      <c r="L189" s="94" t="n"/>
      <c r="M189" s="167" t="n"/>
      <c r="N189" s="94" t="n"/>
      <c r="O189" s="94" t="n"/>
      <c r="P189" s="94" t="n"/>
      <c r="Q189" s="94" t="n"/>
      <c r="R189" s="94" t="n"/>
      <c r="S189" s="167" t="n"/>
      <c r="T189" s="167" t="n"/>
      <c r="U189" s="94" t="n"/>
      <c r="V189" s="94" t="n"/>
      <c r="W189" s="573" t="n"/>
      <c r="X189" s="573" t="n"/>
      <c r="Y189" s="167" t="n"/>
      <c r="Z189" s="197">
        <f>IF($A189="","",IF(AND($V189&lt;&gt;"クローズ済み",$W189&lt;TODAY(),$W189&lt;&gt;""),"期限超過",""))</f>
        <v/>
      </c>
    </row>
    <row r="190" ht="19" customHeight="1">
      <c r="A190" s="55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555" t="n"/>
      <c r="K190" s="94" t="n"/>
      <c r="L190" s="94" t="n"/>
      <c r="M190" s="167" t="n"/>
      <c r="N190" s="94" t="n"/>
      <c r="O190" s="94" t="n"/>
      <c r="P190" s="94" t="n"/>
      <c r="Q190" s="94" t="n"/>
      <c r="R190" s="94" t="n"/>
      <c r="S190" s="167" t="n"/>
      <c r="T190" s="167" t="n"/>
      <c r="U190" s="94" t="n"/>
      <c r="V190" s="94" t="n"/>
      <c r="W190" s="573" t="n"/>
      <c r="X190" s="573" t="n"/>
      <c r="Y190" s="167" t="n"/>
      <c r="Z190" s="197">
        <f>IF($A190="","",IF(AND($V190&lt;&gt;"クローズ済み",$W190&lt;TODAY(),$W190&lt;&gt;""),"期限超過",""))</f>
        <v/>
      </c>
    </row>
    <row r="191" ht="19" customHeight="1">
      <c r="A191" s="55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555" t="n"/>
      <c r="K191" s="94" t="n"/>
      <c r="L191" s="94" t="n"/>
      <c r="M191" s="167" t="n"/>
      <c r="N191" s="94" t="n"/>
      <c r="O191" s="94" t="n"/>
      <c r="P191" s="94" t="n"/>
      <c r="Q191" s="94" t="n"/>
      <c r="R191" s="94" t="n"/>
      <c r="S191" s="167" t="n"/>
      <c r="T191" s="167" t="n"/>
      <c r="U191" s="94" t="n"/>
      <c r="V191" s="94" t="n"/>
      <c r="W191" s="573" t="n"/>
      <c r="X191" s="573" t="n"/>
      <c r="Y191" s="167" t="n"/>
      <c r="Z191" s="197">
        <f>IF($A191="","",IF(AND($V191&lt;&gt;"クローズ済み",$W191&lt;TODAY(),$W191&lt;&gt;""),"期限超過",""))</f>
        <v/>
      </c>
    </row>
    <row r="192" ht="19" customHeight="1">
      <c r="A192" s="55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555" t="n"/>
      <c r="K192" s="94" t="n"/>
      <c r="L192" s="94" t="n"/>
      <c r="M192" s="167" t="n"/>
      <c r="N192" s="94" t="n"/>
      <c r="O192" s="94" t="n"/>
      <c r="P192" s="94" t="n"/>
      <c r="Q192" s="94" t="n"/>
      <c r="R192" s="94" t="n"/>
      <c r="S192" s="167" t="n"/>
      <c r="T192" s="167" t="n"/>
      <c r="U192" s="94" t="n"/>
      <c r="V192" s="94" t="n"/>
      <c r="W192" s="573" t="n"/>
      <c r="X192" s="573" t="n"/>
      <c r="Y192" s="167" t="n"/>
      <c r="Z192" s="197">
        <f>IF($A192="","",IF(AND($V192&lt;&gt;"クローズ済み",$W192&lt;TODAY(),$W192&lt;&gt;""),"期限超過",""))</f>
        <v/>
      </c>
    </row>
    <row r="193" ht="19" customHeight="1">
      <c r="A193" s="55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555" t="n"/>
      <c r="K193" s="94" t="n"/>
      <c r="L193" s="94" t="n"/>
      <c r="M193" s="167" t="n"/>
      <c r="N193" s="94" t="n"/>
      <c r="O193" s="94" t="n"/>
      <c r="P193" s="94" t="n"/>
      <c r="Q193" s="94" t="n"/>
      <c r="R193" s="94" t="n"/>
      <c r="S193" s="167" t="n"/>
      <c r="T193" s="167" t="n"/>
      <c r="U193" s="94" t="n"/>
      <c r="V193" s="94" t="n"/>
      <c r="W193" s="573" t="n"/>
      <c r="X193" s="573" t="n"/>
      <c r="Y193" s="167" t="n"/>
      <c r="Z193" s="197">
        <f>IF($A193="","",IF(AND($V193&lt;&gt;"クローズ済み",$W193&lt;TODAY(),$W193&lt;&gt;""),"期限超過",""))</f>
        <v/>
      </c>
    </row>
    <row r="194" ht="19" customHeight="1">
      <c r="A194" s="55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555" t="n"/>
      <c r="K194" s="94" t="n"/>
      <c r="L194" s="94" t="n"/>
      <c r="M194" s="167" t="n"/>
      <c r="N194" s="94" t="n"/>
      <c r="O194" s="94" t="n"/>
      <c r="P194" s="94" t="n"/>
      <c r="Q194" s="94" t="n"/>
      <c r="R194" s="94" t="n"/>
      <c r="S194" s="167" t="n"/>
      <c r="T194" s="167" t="n"/>
      <c r="U194" s="94" t="n"/>
      <c r="V194" s="94" t="n"/>
      <c r="W194" s="573" t="n"/>
      <c r="X194" s="573" t="n"/>
      <c r="Y194" s="167" t="n"/>
      <c r="Z194" s="197">
        <f>IF($A194="","",IF(AND($V194&lt;&gt;"クローズ済み",$W194&lt;TODAY(),$W194&lt;&gt;""),"期限超過",""))</f>
        <v/>
      </c>
    </row>
    <row r="195" ht="19" customHeight="1">
      <c r="A195" s="55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555" t="n"/>
      <c r="K195" s="94" t="n"/>
      <c r="L195" s="94" t="n"/>
      <c r="M195" s="167" t="n"/>
      <c r="N195" s="94" t="n"/>
      <c r="O195" s="94" t="n"/>
      <c r="P195" s="94" t="n"/>
      <c r="Q195" s="94" t="n"/>
      <c r="R195" s="94" t="n"/>
      <c r="S195" s="167" t="n"/>
      <c r="T195" s="167" t="n"/>
      <c r="U195" s="94" t="n"/>
      <c r="V195" s="94" t="n"/>
      <c r="W195" s="573" t="n"/>
      <c r="X195" s="573" t="n"/>
      <c r="Y195" s="167" t="n"/>
      <c r="Z195" s="197">
        <f>IF($A195="","",IF(AND($V195&lt;&gt;"クローズ済み",$W195&lt;TODAY(),$W195&lt;&gt;""),"期限超過",""))</f>
        <v/>
      </c>
    </row>
    <row r="196" ht="19" customHeight="1">
      <c r="A196" s="55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555" t="n"/>
      <c r="K196" s="94" t="n"/>
      <c r="L196" s="94" t="n"/>
      <c r="M196" s="167" t="n"/>
      <c r="N196" s="94" t="n"/>
      <c r="O196" s="94" t="n"/>
      <c r="P196" s="94" t="n"/>
      <c r="Q196" s="94" t="n"/>
      <c r="R196" s="94" t="n"/>
      <c r="S196" s="167" t="n"/>
      <c r="T196" s="167" t="n"/>
      <c r="U196" s="94" t="n"/>
      <c r="V196" s="94" t="n"/>
      <c r="W196" s="573" t="n"/>
      <c r="X196" s="573" t="n"/>
      <c r="Y196" s="167" t="n"/>
      <c r="Z196" s="197">
        <f>IF($A196="","",IF(AND($V196&lt;&gt;"クローズ済み",$W196&lt;TODAY(),$W196&lt;&gt;""),"期限超過",""))</f>
        <v/>
      </c>
    </row>
    <row r="197" ht="19" customHeight="1">
      <c r="A197" s="55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555" t="n"/>
      <c r="K197" s="94" t="n"/>
      <c r="L197" s="94" t="n"/>
      <c r="M197" s="167" t="n"/>
      <c r="N197" s="94" t="n"/>
      <c r="O197" s="94" t="n"/>
      <c r="P197" s="94" t="n"/>
      <c r="Q197" s="94" t="n"/>
      <c r="R197" s="94" t="n"/>
      <c r="S197" s="167" t="n"/>
      <c r="T197" s="167" t="n"/>
      <c r="U197" s="94" t="n"/>
      <c r="V197" s="94" t="n"/>
      <c r="W197" s="573" t="n"/>
      <c r="X197" s="573" t="n"/>
      <c r="Y197" s="167" t="n"/>
      <c r="Z197" s="197">
        <f>IF($A197="","",IF(AND($V197&lt;&gt;"クローズ済み",$W197&lt;TODAY(),$W197&lt;&gt;""),"期限超過",""))</f>
        <v/>
      </c>
    </row>
    <row r="198" ht="19" customHeight="1">
      <c r="A198" s="55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555" t="n"/>
      <c r="K198" s="94" t="n"/>
      <c r="L198" s="94" t="n"/>
      <c r="M198" s="167" t="n"/>
      <c r="N198" s="94" t="n"/>
      <c r="O198" s="94" t="n"/>
      <c r="P198" s="94" t="n"/>
      <c r="Q198" s="94" t="n"/>
      <c r="R198" s="94" t="n"/>
      <c r="S198" s="167" t="n"/>
      <c r="T198" s="167" t="n"/>
      <c r="U198" s="94" t="n"/>
      <c r="V198" s="94" t="n"/>
      <c r="W198" s="573" t="n"/>
      <c r="X198" s="573" t="n"/>
      <c r="Y198" s="167" t="n"/>
      <c r="Z198" s="197">
        <f>IF($A198="","",IF(AND($V198&lt;&gt;"クローズ済み",$W198&lt;TODAY(),$W198&lt;&gt;""),"期限超過",""))</f>
        <v/>
      </c>
    </row>
    <row r="199" ht="19" customHeight="1">
      <c r="A199" s="55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555" t="n"/>
      <c r="K199" s="94" t="n"/>
      <c r="L199" s="94" t="n"/>
      <c r="M199" s="167" t="n"/>
      <c r="N199" s="94" t="n"/>
      <c r="O199" s="94" t="n"/>
      <c r="P199" s="94" t="n"/>
      <c r="Q199" s="94" t="n"/>
      <c r="R199" s="94" t="n"/>
      <c r="S199" s="167" t="n"/>
      <c r="T199" s="167" t="n"/>
      <c r="U199" s="94" t="n"/>
      <c r="V199" s="94" t="n"/>
      <c r="W199" s="573" t="n"/>
      <c r="X199" s="573" t="n"/>
      <c r="Y199" s="167" t="n"/>
      <c r="Z199" s="197">
        <f>IF($A199="","",IF(AND($V199&lt;&gt;"クローズ済み",$W199&lt;TODAY(),$W199&lt;&gt;""),"期限超過",""))</f>
        <v/>
      </c>
    </row>
    <row r="200" ht="19" customHeight="1">
      <c r="A200" s="55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555" t="n"/>
      <c r="K200" s="94" t="n"/>
      <c r="L200" s="94" t="n"/>
      <c r="M200" s="167" t="n"/>
      <c r="N200" s="94" t="n"/>
      <c r="O200" s="94" t="n"/>
      <c r="P200" s="94" t="n"/>
      <c r="Q200" s="94" t="n"/>
      <c r="R200" s="94" t="n"/>
      <c r="S200" s="167" t="n"/>
      <c r="T200" s="167" t="n"/>
      <c r="U200" s="94" t="n"/>
      <c r="V200" s="94" t="n"/>
      <c r="W200" s="573" t="n"/>
      <c r="X200" s="573" t="n"/>
      <c r="Y200" s="167" t="n"/>
      <c r="Z200" s="197">
        <f>IF($A200="","",IF(AND($V200&lt;&gt;"クローズ済み",$W200&lt;TODAY(),$W200&lt;&gt;""),"期限超過",""))</f>
        <v/>
      </c>
    </row>
    <row r="201" ht="19" customHeight="1">
      <c r="A201" s="55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555" t="n"/>
      <c r="K201" s="94" t="n"/>
      <c r="L201" s="94" t="n"/>
      <c r="M201" s="167" t="n"/>
      <c r="N201" s="94" t="n"/>
      <c r="O201" s="94" t="n"/>
      <c r="P201" s="94" t="n"/>
      <c r="Q201" s="94" t="n"/>
      <c r="R201" s="94" t="n"/>
      <c r="S201" s="167" t="n"/>
      <c r="T201" s="167" t="n"/>
      <c r="U201" s="94" t="n"/>
      <c r="V201" s="94" t="n"/>
      <c r="W201" s="573" t="n"/>
      <c r="X201" s="573" t="n"/>
      <c r="Y201" s="167" t="n"/>
      <c r="Z201" s="197">
        <f>IF($A201="","",IF(AND($V201&lt;&gt;"クローズ済み",$W201&lt;TODAY(),$W201&lt;&gt;""),"期限超過",""))</f>
        <v/>
      </c>
    </row>
    <row r="202" ht="19" customHeight="1">
      <c r="A202" s="55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555" t="n"/>
      <c r="K202" s="94" t="n"/>
      <c r="L202" s="94" t="n"/>
      <c r="M202" s="167" t="n"/>
      <c r="N202" s="94" t="n"/>
      <c r="O202" s="94" t="n"/>
      <c r="P202" s="94" t="n"/>
      <c r="Q202" s="94" t="n"/>
      <c r="R202" s="94" t="n"/>
      <c r="S202" s="167" t="n"/>
      <c r="T202" s="167" t="n"/>
      <c r="U202" s="94" t="n"/>
      <c r="V202" s="94" t="n"/>
      <c r="W202" s="573" t="n"/>
      <c r="X202" s="573" t="n"/>
      <c r="Y202" s="167" t="n"/>
      <c r="Z202" s="197">
        <f>IF($A202="","",IF(AND($V202&lt;&gt;"クローズ済み",$W202&lt;TODAY(),$W202&lt;&gt;""),"期限超過",""))</f>
        <v/>
      </c>
    </row>
    <row r="203" ht="19" customHeight="1">
      <c r="A203" s="55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555" t="n"/>
      <c r="K203" s="94" t="n"/>
      <c r="L203" s="94" t="n"/>
      <c r="M203" s="167" t="n"/>
      <c r="N203" s="94" t="n"/>
      <c r="O203" s="94" t="n"/>
      <c r="P203" s="94" t="n"/>
      <c r="Q203" s="94" t="n"/>
      <c r="R203" s="94" t="n"/>
      <c r="S203" s="167" t="n"/>
      <c r="T203" s="167" t="n"/>
      <c r="U203" s="94" t="n"/>
      <c r="V203" s="94" t="n"/>
      <c r="W203" s="573" t="n"/>
      <c r="X203" s="573" t="n"/>
      <c r="Y203" s="167" t="n"/>
      <c r="Z203" s="197">
        <f>IF($A203="","",IF(AND($V203&lt;&gt;"クローズ済み",$W203&lt;TODAY(),$W203&lt;&gt;""),"期限超過",""))</f>
        <v/>
      </c>
    </row>
    <row r="204" ht="19" customHeight="1">
      <c r="A204" s="561" t="n"/>
      <c r="B204" s="115" t="n"/>
      <c r="C204" s="115" t="n"/>
      <c r="D204" s="115" t="n"/>
      <c r="E204" s="115" t="n"/>
      <c r="F204" s="115" t="n"/>
      <c r="G204" s="115" t="n"/>
      <c r="H204" s="115" t="n"/>
      <c r="I204" s="115" t="n"/>
      <c r="J204" s="562" t="n"/>
      <c r="K204" s="115" t="n"/>
      <c r="L204" s="115" t="n"/>
      <c r="M204" s="168" t="n"/>
      <c r="N204" s="115" t="n"/>
      <c r="O204" s="115" t="n"/>
      <c r="P204" s="115" t="n"/>
      <c r="Q204" s="115" t="n"/>
      <c r="R204" s="115" t="n"/>
      <c r="S204" s="168" t="n"/>
      <c r="T204" s="168" t="n"/>
      <c r="U204" s="115" t="n"/>
      <c r="V204" s="115" t="n"/>
      <c r="W204" s="576" t="n"/>
      <c r="X204" s="576" t="n"/>
      <c r="Y204" s="168" t="n"/>
      <c r="Z204" s="198">
        <f>IF($A204="","",IF(AND($V204&lt;&gt;"クローズ済み",$W204&lt;TODAY(),$W204&lt;&gt;""),"期限超過",""))</f>
        <v/>
      </c>
    </row>
  </sheetData>
  <mergeCells count="2">
    <mergeCell ref="A1:Z1"/>
    <mergeCell ref="A2:Z2"/>
  </mergeCells>
  <conditionalFormatting sqref="J5:J204">
    <cfRule type="dataBar" priority="1">
      <dataBar>
        <cfvo type="min"/>
        <cfvo type="max"/>
        <color rgb="002A9D8F"/>
      </dataBar>
    </cfRule>
  </conditionalFormatting>
  <conditionalFormatting sqref="Z5:Z204">
    <cfRule type="containsText" priority="2" operator="containsText" dxfId="0" text="期限超過"/>
  </conditionalFormatting>
  <dataValidations count="15">
    <dataValidation sqref="B5: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C5:C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D5:D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E5:E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F5:F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H5:H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I5:I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K5:K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L5:L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N5:N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O5:O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P5:P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Q5:Q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V5:V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J5:J204" showDropDown="0" showInputMessage="0" showErrorMessage="1" allowBlank="1" errorTitle="数值检查" error="建议录入大于或等于 0 的数字。" type="whole" errorStyle="warning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U20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0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12" customWidth="1" min="16" max="16"/>
    <col width="18" customWidth="1" min="17" max="17"/>
    <col width="12" customWidth="1" min="18" max="18"/>
    <col width="12" customWidth="1" min="19" max="19"/>
    <col width="12" customWidth="1" min="20" max="20"/>
    <col width="30" customWidth="1" min="21" max="21"/>
  </cols>
  <sheetData>
    <row r="1" ht="30" customHeight="1">
      <c r="A1" s="11" t="inlineStr">
        <is>
          <t>人・機・材・エネルギー補足と効率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24" customHeight="1">
      <c r="A2" s="17" t="inlineStr">
        <is>
          <t>人員、設備稼働、エネルギー消費、材料損耗のデータを補完し、生産能力、人員効率、設備稼働率、コスト把握の手がかりが必要な会社に向いています。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</row>
    <row r="4" ht="28" customHeight="1">
      <c r="A4" s="26" t="inlineStr">
        <is>
          <t>日付</t>
        </is>
      </c>
      <c r="B4" s="27" t="inlineStr">
        <is>
          <t>会社 / 工場</t>
        </is>
      </c>
      <c r="C4" s="27" t="inlineStr">
        <is>
          <t>エリア</t>
        </is>
      </c>
      <c r="D4" s="27" t="inlineStr">
        <is>
          <t>ライン</t>
        </is>
      </c>
      <c r="E4" s="27" t="inlineStr">
        <is>
          <t>シフト</t>
        </is>
      </c>
      <c r="F4" s="27" t="inlineStr">
        <is>
          <t>出勤人数</t>
        </is>
      </c>
      <c r="G4" s="27" t="inlineStr">
        <is>
          <t>計画工数h</t>
        </is>
      </c>
      <c r="H4" s="27" t="inlineStr">
        <is>
          <t>残業工数h</t>
        </is>
      </c>
      <c r="I4" s="27" t="inlineStr">
        <is>
          <t>設備起動h</t>
        </is>
      </c>
      <c r="J4" s="27" t="inlineStr">
        <is>
          <t>設備稼働h</t>
        </is>
      </c>
      <c r="K4" s="27" t="inlineStr">
        <is>
          <t>計画停止min</t>
        </is>
      </c>
      <c r="L4" s="27" t="inlineStr">
        <is>
          <t>非計画停止min</t>
        </is>
      </c>
      <c r="M4" s="27" t="inlineStr">
        <is>
          <t>設備稼働率</t>
        </is>
      </c>
      <c r="N4" s="27" t="inlineStr">
        <is>
          <t>電力使用量kWh</t>
        </is>
      </c>
      <c r="O4" s="27" t="inlineStr">
        <is>
          <t>水使用量m³</t>
        </is>
      </c>
      <c r="P4" s="27" t="inlineStr">
        <is>
          <t>ガス使用量m³</t>
        </is>
      </c>
      <c r="Q4" s="27" t="inlineStr">
        <is>
          <t>主要資材コード</t>
        </is>
      </c>
      <c r="R4" s="27" t="inlineStr">
        <is>
          <t>投入量</t>
        </is>
      </c>
      <c r="S4" s="27" t="inlineStr">
        <is>
          <t>損耗量</t>
        </is>
      </c>
      <c r="T4" s="27" t="inlineStr">
        <is>
          <t>損耗率</t>
        </is>
      </c>
      <c r="U4" s="28" t="inlineStr">
        <is>
          <t>備考</t>
        </is>
      </c>
    </row>
    <row r="5" ht="19" customHeight="1">
      <c r="A5" s="547" t="n">
        <v>46130</v>
      </c>
      <c r="B5" s="114" t="inlineStr">
        <is>
          <t>青葉製造</t>
        </is>
      </c>
      <c r="C5" s="114" t="inlineStr">
        <is>
          <t>総組立エリア</t>
        </is>
      </c>
      <c r="D5" s="114" t="inlineStr">
        <is>
          <t>第3ライン</t>
        </is>
      </c>
      <c r="E5" s="114" t="inlineStr">
        <is>
          <t>早番</t>
        </is>
      </c>
      <c r="F5" s="549" t="n">
        <v>10</v>
      </c>
      <c r="G5" s="549" t="n">
        <v>8</v>
      </c>
      <c r="H5" s="549" t="n">
        <v>0</v>
      </c>
      <c r="I5" s="549" t="n">
        <v>8</v>
      </c>
      <c r="J5" s="549" t="n">
        <v>7.7</v>
      </c>
      <c r="K5" s="549" t="n">
        <v>12</v>
      </c>
      <c r="L5" s="549" t="n">
        <v>18</v>
      </c>
      <c r="M5" s="552" t="n">
        <v>0.9625</v>
      </c>
      <c r="N5" s="549" t="n">
        <v>530</v>
      </c>
      <c r="O5" s="549" t="n">
        <v>2.4</v>
      </c>
      <c r="P5" s="549" t="n">
        <v>18</v>
      </c>
      <c r="Q5" s="549" t="inlineStr">
        <is>
          <t>MAT-X100-PCB</t>
        </is>
      </c>
      <c r="R5" s="549" t="n">
        <v>820</v>
      </c>
      <c r="S5" s="549" t="n">
        <v>6</v>
      </c>
      <c r="T5" s="552" t="n">
        <v>0.007317073170731708</v>
      </c>
      <c r="U5" s="190" t="inlineStr">
        <is>
          <t>早番の人員はそろっていますが、電力消費がやや高めです。</t>
        </is>
      </c>
    </row>
    <row r="6" ht="19" customHeight="1">
      <c r="A6" s="554" t="n">
        <v>46130</v>
      </c>
      <c r="B6" s="94" t="inlineStr">
        <is>
          <t>青葉製造</t>
        </is>
      </c>
      <c r="C6" s="94" t="inlineStr">
        <is>
          <t>総組立エリア</t>
        </is>
      </c>
      <c r="D6" s="94" t="inlineStr">
        <is>
          <t>第1ライン</t>
        </is>
      </c>
      <c r="E6" s="94" t="inlineStr">
        <is>
          <t>中番</t>
        </is>
      </c>
      <c r="F6" s="556" t="n">
        <v>8</v>
      </c>
      <c r="G6" s="556" t="n">
        <v>8</v>
      </c>
      <c r="H6" s="556" t="n">
        <v>0.5</v>
      </c>
      <c r="I6" s="556" t="n">
        <v>8</v>
      </c>
      <c r="J6" s="556" t="n">
        <v>7.4</v>
      </c>
      <c r="K6" s="556" t="n">
        <v>10</v>
      </c>
      <c r="L6" s="556" t="n">
        <v>12</v>
      </c>
      <c r="M6" s="559" t="n">
        <v>0.925</v>
      </c>
      <c r="N6" s="556" t="n">
        <v>410</v>
      </c>
      <c r="O6" s="556" t="n">
        <v>1.8</v>
      </c>
      <c r="P6" s="556" t="n">
        <v>12.5</v>
      </c>
      <c r="Q6" s="556" t="inlineStr">
        <is>
          <t>MAT-X200-SEN</t>
        </is>
      </c>
      <c r="R6" s="556" t="n">
        <v>600</v>
      </c>
      <c r="S6" s="556" t="n">
        <v>4</v>
      </c>
      <c r="T6" s="559" t="n">
        <v>0.006666666666666667</v>
      </c>
      <c r="U6" s="191" t="inlineStr">
        <is>
          <t>中番で1名が試験を支援しました。</t>
        </is>
      </c>
    </row>
    <row r="7" ht="19" customHeight="1">
      <c r="A7" s="554" t="n">
        <v>46129</v>
      </c>
      <c r="B7" s="94" t="inlineStr">
        <is>
          <t>青葉製造</t>
        </is>
      </c>
      <c r="C7" s="94" t="inlineStr">
        <is>
          <t>総組立エリア</t>
        </is>
      </c>
      <c r="D7" s="94" t="inlineStr">
        <is>
          <t>第3ライン</t>
        </is>
      </c>
      <c r="E7" s="94" t="inlineStr">
        <is>
          <t>早番</t>
        </is>
      </c>
      <c r="F7" s="556" t="n">
        <v>10</v>
      </c>
      <c r="G7" s="556" t="n">
        <v>8</v>
      </c>
      <c r="H7" s="556" t="n">
        <v>0</v>
      </c>
      <c r="I7" s="556" t="n">
        <v>8</v>
      </c>
      <c r="J7" s="556" t="n">
        <v>7.6</v>
      </c>
      <c r="K7" s="556" t="n">
        <v>12</v>
      </c>
      <c r="L7" s="556" t="n">
        <v>15</v>
      </c>
      <c r="M7" s="559" t="n">
        <v>0.95</v>
      </c>
      <c r="N7" s="556" t="n">
        <v>515</v>
      </c>
      <c r="O7" s="556" t="n">
        <v>2.2</v>
      </c>
      <c r="P7" s="556" t="n">
        <v>17.4</v>
      </c>
      <c r="Q7" s="556" t="inlineStr">
        <is>
          <t>MAT-X100-PCB</t>
        </is>
      </c>
      <c r="R7" s="556" t="n">
        <v>810</v>
      </c>
      <c r="S7" s="556" t="n">
        <v>7</v>
      </c>
      <c r="T7" s="559" t="n">
        <v>0.008641975308641974</v>
      </c>
      <c r="U7" s="191" t="inlineStr">
        <is>
          <t>異常なし。</t>
        </is>
      </c>
    </row>
    <row r="8" ht="19" customHeight="1">
      <c r="A8" s="554" t="n"/>
      <c r="B8" s="94" t="n"/>
      <c r="C8" s="94" t="n"/>
      <c r="D8" s="94" t="n"/>
      <c r="E8" s="94" t="n"/>
      <c r="F8" s="556" t="n"/>
      <c r="G8" s="556" t="n"/>
      <c r="H8" s="556" t="n"/>
      <c r="I8" s="556" t="n"/>
      <c r="J8" s="556" t="n"/>
      <c r="K8" s="556" t="n"/>
      <c r="L8" s="556" t="n"/>
      <c r="M8" s="559">
        <f>IF($A8="","",IFERROR($J8/$I8,""))</f>
        <v/>
      </c>
      <c r="N8" s="556" t="n"/>
      <c r="O8" s="556" t="n"/>
      <c r="P8" s="556" t="n"/>
      <c r="Q8" s="556" t="n"/>
      <c r="R8" s="556" t="n"/>
      <c r="S8" s="556" t="n"/>
      <c r="T8" s="559">
        <f>IF($A8="","",IFERROR($S8/$R8,""))</f>
        <v/>
      </c>
      <c r="U8" s="191" t="n"/>
    </row>
    <row r="9" ht="19" customHeight="1">
      <c r="A9" s="554" t="n"/>
      <c r="B9" s="94" t="n"/>
      <c r="C9" s="94" t="n"/>
      <c r="D9" s="94" t="n"/>
      <c r="E9" s="94" t="n"/>
      <c r="F9" s="556" t="n"/>
      <c r="G9" s="556" t="n"/>
      <c r="H9" s="556" t="n"/>
      <c r="I9" s="556" t="n"/>
      <c r="J9" s="556" t="n"/>
      <c r="K9" s="556" t="n"/>
      <c r="L9" s="556" t="n"/>
      <c r="M9" s="559">
        <f>IF($A9="","",IFERROR($J9/$I9,""))</f>
        <v/>
      </c>
      <c r="N9" s="556" t="n"/>
      <c r="O9" s="556" t="n"/>
      <c r="P9" s="556" t="n"/>
      <c r="Q9" s="556" t="n"/>
      <c r="R9" s="556" t="n"/>
      <c r="S9" s="556" t="n"/>
      <c r="T9" s="559">
        <f>IF($A9="","",IFERROR($S9/$R9,""))</f>
        <v/>
      </c>
      <c r="U9" s="191" t="n"/>
    </row>
    <row r="10" ht="19" customHeight="1">
      <c r="A10" s="554" t="n"/>
      <c r="B10" s="94" t="n"/>
      <c r="C10" s="94" t="n"/>
      <c r="D10" s="94" t="n"/>
      <c r="E10" s="94" t="n"/>
      <c r="F10" s="556" t="n"/>
      <c r="G10" s="556" t="n"/>
      <c r="H10" s="556" t="n"/>
      <c r="I10" s="556" t="n"/>
      <c r="J10" s="556" t="n"/>
      <c r="K10" s="556" t="n"/>
      <c r="L10" s="556" t="n"/>
      <c r="M10" s="559">
        <f>IF($A10="","",IFERROR($J10/$I10,""))</f>
        <v/>
      </c>
      <c r="N10" s="556" t="n"/>
      <c r="O10" s="556" t="n"/>
      <c r="P10" s="556" t="n"/>
      <c r="Q10" s="556" t="n"/>
      <c r="R10" s="556" t="n"/>
      <c r="S10" s="556" t="n"/>
      <c r="T10" s="559">
        <f>IF($A10="","",IFERROR($S10/$R10,""))</f>
        <v/>
      </c>
      <c r="U10" s="191" t="n"/>
    </row>
    <row r="11" ht="19" customHeight="1">
      <c r="A11" s="554" t="n"/>
      <c r="B11" s="94" t="n"/>
      <c r="C11" s="94" t="n"/>
      <c r="D11" s="94" t="n"/>
      <c r="E11" s="94" t="n"/>
      <c r="F11" s="556" t="n"/>
      <c r="G11" s="556" t="n"/>
      <c r="H11" s="556" t="n"/>
      <c r="I11" s="556" t="n"/>
      <c r="J11" s="556" t="n"/>
      <c r="K11" s="556" t="n"/>
      <c r="L11" s="556" t="n"/>
      <c r="M11" s="559">
        <f>IF($A11="","",IFERROR($J11/$I11,""))</f>
        <v/>
      </c>
      <c r="N11" s="556" t="n"/>
      <c r="O11" s="556" t="n"/>
      <c r="P11" s="556" t="n"/>
      <c r="Q11" s="556" t="n"/>
      <c r="R11" s="556" t="n"/>
      <c r="S11" s="556" t="n"/>
      <c r="T11" s="559">
        <f>IF($A11="","",IFERROR($S11/$R11,""))</f>
        <v/>
      </c>
      <c r="U11" s="191" t="n"/>
    </row>
    <row r="12" ht="19" customHeight="1">
      <c r="A12" s="554" t="n"/>
      <c r="B12" s="94" t="n"/>
      <c r="C12" s="94" t="n"/>
      <c r="D12" s="94" t="n"/>
      <c r="E12" s="94" t="n"/>
      <c r="F12" s="556" t="n"/>
      <c r="G12" s="556" t="n"/>
      <c r="H12" s="556" t="n"/>
      <c r="I12" s="556" t="n"/>
      <c r="J12" s="556" t="n"/>
      <c r="K12" s="556" t="n"/>
      <c r="L12" s="556" t="n"/>
      <c r="M12" s="559">
        <f>IF($A12="","",IFERROR($J12/$I12,""))</f>
        <v/>
      </c>
      <c r="N12" s="556" t="n"/>
      <c r="O12" s="556" t="n"/>
      <c r="P12" s="556" t="n"/>
      <c r="Q12" s="556" t="n"/>
      <c r="R12" s="556" t="n"/>
      <c r="S12" s="556" t="n"/>
      <c r="T12" s="559">
        <f>IF($A12="","",IFERROR($S12/$R12,""))</f>
        <v/>
      </c>
      <c r="U12" s="191" t="n"/>
    </row>
    <row r="13" ht="19" customHeight="1">
      <c r="A13" s="554" t="n"/>
      <c r="B13" s="94" t="n"/>
      <c r="C13" s="94" t="n"/>
      <c r="D13" s="94" t="n"/>
      <c r="E13" s="94" t="n"/>
      <c r="F13" s="556" t="n"/>
      <c r="G13" s="556" t="n"/>
      <c r="H13" s="556" t="n"/>
      <c r="I13" s="556" t="n"/>
      <c r="J13" s="556" t="n"/>
      <c r="K13" s="556" t="n"/>
      <c r="L13" s="556" t="n"/>
      <c r="M13" s="559">
        <f>IF($A13="","",IFERROR($J13/$I13,""))</f>
        <v/>
      </c>
      <c r="N13" s="556" t="n"/>
      <c r="O13" s="556" t="n"/>
      <c r="P13" s="556" t="n"/>
      <c r="Q13" s="556" t="n"/>
      <c r="R13" s="556" t="n"/>
      <c r="S13" s="556" t="n"/>
      <c r="T13" s="559">
        <f>IF($A13="","",IFERROR($S13/$R13,""))</f>
        <v/>
      </c>
      <c r="U13" s="191" t="n"/>
    </row>
    <row r="14" ht="19" customHeight="1">
      <c r="A14" s="554" t="n"/>
      <c r="B14" s="94" t="n"/>
      <c r="C14" s="94" t="n"/>
      <c r="D14" s="94" t="n"/>
      <c r="E14" s="94" t="n"/>
      <c r="F14" s="556" t="n"/>
      <c r="G14" s="556" t="n"/>
      <c r="H14" s="556" t="n"/>
      <c r="I14" s="556" t="n"/>
      <c r="J14" s="556" t="n"/>
      <c r="K14" s="556" t="n"/>
      <c r="L14" s="556" t="n"/>
      <c r="M14" s="559">
        <f>IF($A14="","",IFERROR($J14/$I14,""))</f>
        <v/>
      </c>
      <c r="N14" s="556" t="n"/>
      <c r="O14" s="556" t="n"/>
      <c r="P14" s="556" t="n"/>
      <c r="Q14" s="556" t="n"/>
      <c r="R14" s="556" t="n"/>
      <c r="S14" s="556" t="n"/>
      <c r="T14" s="559">
        <f>IF($A14="","",IFERROR($S14/$R14,""))</f>
        <v/>
      </c>
      <c r="U14" s="191" t="n"/>
    </row>
    <row r="15" ht="19" customHeight="1">
      <c r="A15" s="554" t="n"/>
      <c r="B15" s="94" t="n"/>
      <c r="C15" s="94" t="n"/>
      <c r="D15" s="94" t="n"/>
      <c r="E15" s="94" t="n"/>
      <c r="F15" s="556" t="n"/>
      <c r="G15" s="556" t="n"/>
      <c r="H15" s="556" t="n"/>
      <c r="I15" s="556" t="n"/>
      <c r="J15" s="556" t="n"/>
      <c r="K15" s="556" t="n"/>
      <c r="L15" s="556" t="n"/>
      <c r="M15" s="559">
        <f>IF($A15="","",IFERROR($J15/$I15,""))</f>
        <v/>
      </c>
      <c r="N15" s="556" t="n"/>
      <c r="O15" s="556" t="n"/>
      <c r="P15" s="556" t="n"/>
      <c r="Q15" s="556" t="n"/>
      <c r="R15" s="556" t="n"/>
      <c r="S15" s="556" t="n"/>
      <c r="T15" s="559">
        <f>IF($A15="","",IFERROR($S15/$R15,""))</f>
        <v/>
      </c>
      <c r="U15" s="191" t="n"/>
    </row>
    <row r="16" ht="19" customHeight="1">
      <c r="A16" s="554" t="n"/>
      <c r="B16" s="94" t="n"/>
      <c r="C16" s="94" t="n"/>
      <c r="D16" s="94" t="n"/>
      <c r="E16" s="94" t="n"/>
      <c r="F16" s="556" t="n"/>
      <c r="G16" s="556" t="n"/>
      <c r="H16" s="556" t="n"/>
      <c r="I16" s="556" t="n"/>
      <c r="J16" s="556" t="n"/>
      <c r="K16" s="556" t="n"/>
      <c r="L16" s="556" t="n"/>
      <c r="M16" s="559">
        <f>IF($A16="","",IFERROR($J16/$I16,""))</f>
        <v/>
      </c>
      <c r="N16" s="556" t="n"/>
      <c r="O16" s="556" t="n"/>
      <c r="P16" s="556" t="n"/>
      <c r="Q16" s="556" t="n"/>
      <c r="R16" s="556" t="n"/>
      <c r="S16" s="556" t="n"/>
      <c r="T16" s="559">
        <f>IF($A16="","",IFERROR($S16/$R16,""))</f>
        <v/>
      </c>
      <c r="U16" s="191" t="n"/>
    </row>
    <row r="17" ht="19" customHeight="1">
      <c r="A17" s="554" t="n"/>
      <c r="B17" s="94" t="n"/>
      <c r="C17" s="94" t="n"/>
      <c r="D17" s="94" t="n"/>
      <c r="E17" s="94" t="n"/>
      <c r="F17" s="556" t="n"/>
      <c r="G17" s="556" t="n"/>
      <c r="H17" s="556" t="n"/>
      <c r="I17" s="556" t="n"/>
      <c r="J17" s="556" t="n"/>
      <c r="K17" s="556" t="n"/>
      <c r="L17" s="556" t="n"/>
      <c r="M17" s="559">
        <f>IF($A17="","",IFERROR($J17/$I17,""))</f>
        <v/>
      </c>
      <c r="N17" s="556" t="n"/>
      <c r="O17" s="556" t="n"/>
      <c r="P17" s="556" t="n"/>
      <c r="Q17" s="556" t="n"/>
      <c r="R17" s="556" t="n"/>
      <c r="S17" s="556" t="n"/>
      <c r="T17" s="559">
        <f>IF($A17="","",IFERROR($S17/$R17,""))</f>
        <v/>
      </c>
      <c r="U17" s="191" t="n"/>
    </row>
    <row r="18" ht="19" customHeight="1">
      <c r="A18" s="554" t="n"/>
      <c r="B18" s="94" t="n"/>
      <c r="C18" s="94" t="n"/>
      <c r="D18" s="94" t="n"/>
      <c r="E18" s="94" t="n"/>
      <c r="F18" s="556" t="n"/>
      <c r="G18" s="556" t="n"/>
      <c r="H18" s="556" t="n"/>
      <c r="I18" s="556" t="n"/>
      <c r="J18" s="556" t="n"/>
      <c r="K18" s="556" t="n"/>
      <c r="L18" s="556" t="n"/>
      <c r="M18" s="559">
        <f>IF($A18="","",IFERROR($J18/$I18,""))</f>
        <v/>
      </c>
      <c r="N18" s="556" t="n"/>
      <c r="O18" s="556" t="n"/>
      <c r="P18" s="556" t="n"/>
      <c r="Q18" s="556" t="n"/>
      <c r="R18" s="556" t="n"/>
      <c r="S18" s="556" t="n"/>
      <c r="T18" s="559">
        <f>IF($A18="","",IFERROR($S18/$R18,""))</f>
        <v/>
      </c>
      <c r="U18" s="191" t="n"/>
    </row>
    <row r="19" ht="19" customHeight="1">
      <c r="A19" s="554" t="n"/>
      <c r="B19" s="94" t="n"/>
      <c r="C19" s="94" t="n"/>
      <c r="D19" s="94" t="n"/>
      <c r="E19" s="94" t="n"/>
      <c r="F19" s="556" t="n"/>
      <c r="G19" s="556" t="n"/>
      <c r="H19" s="556" t="n"/>
      <c r="I19" s="556" t="n"/>
      <c r="J19" s="556" t="n"/>
      <c r="K19" s="556" t="n"/>
      <c r="L19" s="556" t="n"/>
      <c r="M19" s="559">
        <f>IF($A19="","",IFERROR($J19/$I19,""))</f>
        <v/>
      </c>
      <c r="N19" s="556" t="n"/>
      <c r="O19" s="556" t="n"/>
      <c r="P19" s="556" t="n"/>
      <c r="Q19" s="556" t="n"/>
      <c r="R19" s="556" t="n"/>
      <c r="S19" s="556" t="n"/>
      <c r="T19" s="559">
        <f>IF($A19="","",IFERROR($S19/$R19,""))</f>
        <v/>
      </c>
      <c r="U19" s="191" t="n"/>
    </row>
    <row r="20" ht="19" customHeight="1">
      <c r="A20" s="554" t="n"/>
      <c r="B20" s="94" t="n"/>
      <c r="C20" s="94" t="n"/>
      <c r="D20" s="94" t="n"/>
      <c r="E20" s="94" t="n"/>
      <c r="F20" s="556" t="n"/>
      <c r="G20" s="556" t="n"/>
      <c r="H20" s="556" t="n"/>
      <c r="I20" s="556" t="n"/>
      <c r="J20" s="556" t="n"/>
      <c r="K20" s="556" t="n"/>
      <c r="L20" s="556" t="n"/>
      <c r="M20" s="559">
        <f>IF($A20="","",IFERROR($J20/$I20,""))</f>
        <v/>
      </c>
      <c r="N20" s="556" t="n"/>
      <c r="O20" s="556" t="n"/>
      <c r="P20" s="556" t="n"/>
      <c r="Q20" s="556" t="n"/>
      <c r="R20" s="556" t="n"/>
      <c r="S20" s="556" t="n"/>
      <c r="T20" s="559">
        <f>IF($A20="","",IFERROR($S20/$R20,""))</f>
        <v/>
      </c>
      <c r="U20" s="191" t="n"/>
    </row>
    <row r="21" ht="19" customHeight="1">
      <c r="A21" s="554" t="n"/>
      <c r="B21" s="94" t="n"/>
      <c r="C21" s="94" t="n"/>
      <c r="D21" s="94" t="n"/>
      <c r="E21" s="94" t="n"/>
      <c r="F21" s="556" t="n"/>
      <c r="G21" s="556" t="n"/>
      <c r="H21" s="556" t="n"/>
      <c r="I21" s="556" t="n"/>
      <c r="J21" s="556" t="n"/>
      <c r="K21" s="556" t="n"/>
      <c r="L21" s="556" t="n"/>
      <c r="M21" s="559">
        <f>IF($A21="","",IFERROR($J21/$I21,""))</f>
        <v/>
      </c>
      <c r="N21" s="556" t="n"/>
      <c r="O21" s="556" t="n"/>
      <c r="P21" s="556" t="n"/>
      <c r="Q21" s="556" t="n"/>
      <c r="R21" s="556" t="n"/>
      <c r="S21" s="556" t="n"/>
      <c r="T21" s="559">
        <f>IF($A21="","",IFERROR($S21/$R21,""))</f>
        <v/>
      </c>
      <c r="U21" s="191" t="n"/>
    </row>
    <row r="22" ht="19" customHeight="1">
      <c r="A22" s="554" t="n"/>
      <c r="B22" s="94" t="n"/>
      <c r="C22" s="94" t="n"/>
      <c r="D22" s="94" t="n"/>
      <c r="E22" s="94" t="n"/>
      <c r="F22" s="556" t="n"/>
      <c r="G22" s="556" t="n"/>
      <c r="H22" s="556" t="n"/>
      <c r="I22" s="556" t="n"/>
      <c r="J22" s="556" t="n"/>
      <c r="K22" s="556" t="n"/>
      <c r="L22" s="556" t="n"/>
      <c r="M22" s="559">
        <f>IF($A22="","",IFERROR($J22/$I22,""))</f>
        <v/>
      </c>
      <c r="N22" s="556" t="n"/>
      <c r="O22" s="556" t="n"/>
      <c r="P22" s="556" t="n"/>
      <c r="Q22" s="556" t="n"/>
      <c r="R22" s="556" t="n"/>
      <c r="S22" s="556" t="n"/>
      <c r="T22" s="559">
        <f>IF($A22="","",IFERROR($S22/$R22,""))</f>
        <v/>
      </c>
      <c r="U22" s="191" t="n"/>
    </row>
    <row r="23" ht="19" customHeight="1">
      <c r="A23" s="554" t="n"/>
      <c r="B23" s="94" t="n"/>
      <c r="C23" s="94" t="n"/>
      <c r="D23" s="94" t="n"/>
      <c r="E23" s="94" t="n"/>
      <c r="F23" s="556" t="n"/>
      <c r="G23" s="556" t="n"/>
      <c r="H23" s="556" t="n"/>
      <c r="I23" s="556" t="n"/>
      <c r="J23" s="556" t="n"/>
      <c r="K23" s="556" t="n"/>
      <c r="L23" s="556" t="n"/>
      <c r="M23" s="559">
        <f>IF($A23="","",IFERROR($J23/$I23,""))</f>
        <v/>
      </c>
      <c r="N23" s="556" t="n"/>
      <c r="O23" s="556" t="n"/>
      <c r="P23" s="556" t="n"/>
      <c r="Q23" s="556" t="n"/>
      <c r="R23" s="556" t="n"/>
      <c r="S23" s="556" t="n"/>
      <c r="T23" s="559">
        <f>IF($A23="","",IFERROR($S23/$R23,""))</f>
        <v/>
      </c>
      <c r="U23" s="191" t="n"/>
    </row>
    <row r="24" ht="19" customHeight="1">
      <c r="A24" s="554" t="n"/>
      <c r="B24" s="94" t="n"/>
      <c r="C24" s="94" t="n"/>
      <c r="D24" s="94" t="n"/>
      <c r="E24" s="94" t="n"/>
      <c r="F24" s="556" t="n"/>
      <c r="G24" s="556" t="n"/>
      <c r="H24" s="556" t="n"/>
      <c r="I24" s="556" t="n"/>
      <c r="J24" s="556" t="n"/>
      <c r="K24" s="556" t="n"/>
      <c r="L24" s="556" t="n"/>
      <c r="M24" s="559">
        <f>IF($A24="","",IFERROR($J24/$I24,""))</f>
        <v/>
      </c>
      <c r="N24" s="556" t="n"/>
      <c r="O24" s="556" t="n"/>
      <c r="P24" s="556" t="n"/>
      <c r="Q24" s="556" t="n"/>
      <c r="R24" s="556" t="n"/>
      <c r="S24" s="556" t="n"/>
      <c r="T24" s="559">
        <f>IF($A24="","",IFERROR($S24/$R24,""))</f>
        <v/>
      </c>
      <c r="U24" s="191" t="n"/>
    </row>
    <row r="25" ht="19" customHeight="1">
      <c r="A25" s="554" t="n"/>
      <c r="B25" s="94" t="n"/>
      <c r="C25" s="94" t="n"/>
      <c r="D25" s="94" t="n"/>
      <c r="E25" s="94" t="n"/>
      <c r="F25" s="556" t="n"/>
      <c r="G25" s="556" t="n"/>
      <c r="H25" s="556" t="n"/>
      <c r="I25" s="556" t="n"/>
      <c r="J25" s="556" t="n"/>
      <c r="K25" s="556" t="n"/>
      <c r="L25" s="556" t="n"/>
      <c r="M25" s="559">
        <f>IF($A25="","",IFERROR($J25/$I25,""))</f>
        <v/>
      </c>
      <c r="N25" s="556" t="n"/>
      <c r="O25" s="556" t="n"/>
      <c r="P25" s="556" t="n"/>
      <c r="Q25" s="556" t="n"/>
      <c r="R25" s="556" t="n"/>
      <c r="S25" s="556" t="n"/>
      <c r="T25" s="559">
        <f>IF($A25="","",IFERROR($S25/$R25,""))</f>
        <v/>
      </c>
      <c r="U25" s="191" t="n"/>
    </row>
    <row r="26" ht="19" customHeight="1">
      <c r="A26" s="554" t="n"/>
      <c r="B26" s="94" t="n"/>
      <c r="C26" s="94" t="n"/>
      <c r="D26" s="94" t="n"/>
      <c r="E26" s="94" t="n"/>
      <c r="F26" s="556" t="n"/>
      <c r="G26" s="556" t="n"/>
      <c r="H26" s="556" t="n"/>
      <c r="I26" s="556" t="n"/>
      <c r="J26" s="556" t="n"/>
      <c r="K26" s="556" t="n"/>
      <c r="L26" s="556" t="n"/>
      <c r="M26" s="559">
        <f>IF($A26="","",IFERROR($J26/$I26,""))</f>
        <v/>
      </c>
      <c r="N26" s="556" t="n"/>
      <c r="O26" s="556" t="n"/>
      <c r="P26" s="556" t="n"/>
      <c r="Q26" s="556" t="n"/>
      <c r="R26" s="556" t="n"/>
      <c r="S26" s="556" t="n"/>
      <c r="T26" s="559">
        <f>IF($A26="","",IFERROR($S26/$R26,""))</f>
        <v/>
      </c>
      <c r="U26" s="191" t="n"/>
    </row>
    <row r="27" ht="19" customHeight="1">
      <c r="A27" s="554" t="n"/>
      <c r="B27" s="94" t="n"/>
      <c r="C27" s="94" t="n"/>
      <c r="D27" s="94" t="n"/>
      <c r="E27" s="94" t="n"/>
      <c r="F27" s="556" t="n"/>
      <c r="G27" s="556" t="n"/>
      <c r="H27" s="556" t="n"/>
      <c r="I27" s="556" t="n"/>
      <c r="J27" s="556" t="n"/>
      <c r="K27" s="556" t="n"/>
      <c r="L27" s="556" t="n"/>
      <c r="M27" s="559">
        <f>IF($A27="","",IFERROR($J27/$I27,""))</f>
        <v/>
      </c>
      <c r="N27" s="556" t="n"/>
      <c r="O27" s="556" t="n"/>
      <c r="P27" s="556" t="n"/>
      <c r="Q27" s="556" t="n"/>
      <c r="R27" s="556" t="n"/>
      <c r="S27" s="556" t="n"/>
      <c r="T27" s="559">
        <f>IF($A27="","",IFERROR($S27/$R27,""))</f>
        <v/>
      </c>
      <c r="U27" s="191" t="n"/>
    </row>
    <row r="28" ht="19" customHeight="1">
      <c r="A28" s="554" t="n"/>
      <c r="B28" s="94" t="n"/>
      <c r="C28" s="94" t="n"/>
      <c r="D28" s="94" t="n"/>
      <c r="E28" s="94" t="n"/>
      <c r="F28" s="556" t="n"/>
      <c r="G28" s="556" t="n"/>
      <c r="H28" s="556" t="n"/>
      <c r="I28" s="556" t="n"/>
      <c r="J28" s="556" t="n"/>
      <c r="K28" s="556" t="n"/>
      <c r="L28" s="556" t="n"/>
      <c r="M28" s="559">
        <f>IF($A28="","",IFERROR($J28/$I28,""))</f>
        <v/>
      </c>
      <c r="N28" s="556" t="n"/>
      <c r="O28" s="556" t="n"/>
      <c r="P28" s="556" t="n"/>
      <c r="Q28" s="556" t="n"/>
      <c r="R28" s="556" t="n"/>
      <c r="S28" s="556" t="n"/>
      <c r="T28" s="559">
        <f>IF($A28="","",IFERROR($S28/$R28,""))</f>
        <v/>
      </c>
      <c r="U28" s="191" t="n"/>
    </row>
    <row r="29" ht="19" customHeight="1">
      <c r="A29" s="554" t="n"/>
      <c r="B29" s="94" t="n"/>
      <c r="C29" s="94" t="n"/>
      <c r="D29" s="94" t="n"/>
      <c r="E29" s="94" t="n"/>
      <c r="F29" s="556" t="n"/>
      <c r="G29" s="556" t="n"/>
      <c r="H29" s="556" t="n"/>
      <c r="I29" s="556" t="n"/>
      <c r="J29" s="556" t="n"/>
      <c r="K29" s="556" t="n"/>
      <c r="L29" s="556" t="n"/>
      <c r="M29" s="559">
        <f>IF($A29="","",IFERROR($J29/$I29,""))</f>
        <v/>
      </c>
      <c r="N29" s="556" t="n"/>
      <c r="O29" s="556" t="n"/>
      <c r="P29" s="556" t="n"/>
      <c r="Q29" s="556" t="n"/>
      <c r="R29" s="556" t="n"/>
      <c r="S29" s="556" t="n"/>
      <c r="T29" s="559">
        <f>IF($A29="","",IFERROR($S29/$R29,""))</f>
        <v/>
      </c>
      <c r="U29" s="191" t="n"/>
    </row>
    <row r="30" ht="19" customHeight="1">
      <c r="A30" s="554" t="n"/>
      <c r="B30" s="94" t="n"/>
      <c r="C30" s="94" t="n"/>
      <c r="D30" s="94" t="n"/>
      <c r="E30" s="94" t="n"/>
      <c r="F30" s="556" t="n"/>
      <c r="G30" s="556" t="n"/>
      <c r="H30" s="556" t="n"/>
      <c r="I30" s="556" t="n"/>
      <c r="J30" s="556" t="n"/>
      <c r="K30" s="556" t="n"/>
      <c r="L30" s="556" t="n"/>
      <c r="M30" s="559">
        <f>IF($A30="","",IFERROR($J30/$I30,""))</f>
        <v/>
      </c>
      <c r="N30" s="556" t="n"/>
      <c r="O30" s="556" t="n"/>
      <c r="P30" s="556" t="n"/>
      <c r="Q30" s="556" t="n"/>
      <c r="R30" s="556" t="n"/>
      <c r="S30" s="556" t="n"/>
      <c r="T30" s="559">
        <f>IF($A30="","",IFERROR($S30/$R30,""))</f>
        <v/>
      </c>
      <c r="U30" s="191" t="n"/>
    </row>
    <row r="31" ht="19" customHeight="1">
      <c r="A31" s="554" t="n"/>
      <c r="B31" s="94" t="n"/>
      <c r="C31" s="94" t="n"/>
      <c r="D31" s="94" t="n"/>
      <c r="E31" s="94" t="n"/>
      <c r="F31" s="556" t="n"/>
      <c r="G31" s="556" t="n"/>
      <c r="H31" s="556" t="n"/>
      <c r="I31" s="556" t="n"/>
      <c r="J31" s="556" t="n"/>
      <c r="K31" s="556" t="n"/>
      <c r="L31" s="556" t="n"/>
      <c r="M31" s="559">
        <f>IF($A31="","",IFERROR($J31/$I31,""))</f>
        <v/>
      </c>
      <c r="N31" s="556" t="n"/>
      <c r="O31" s="556" t="n"/>
      <c r="P31" s="556" t="n"/>
      <c r="Q31" s="556" t="n"/>
      <c r="R31" s="556" t="n"/>
      <c r="S31" s="556" t="n"/>
      <c r="T31" s="559">
        <f>IF($A31="","",IFERROR($S31/$R31,""))</f>
        <v/>
      </c>
      <c r="U31" s="191" t="n"/>
    </row>
    <row r="32" ht="19" customHeight="1">
      <c r="A32" s="554" t="n"/>
      <c r="B32" s="94" t="n"/>
      <c r="C32" s="94" t="n"/>
      <c r="D32" s="94" t="n"/>
      <c r="E32" s="94" t="n"/>
      <c r="F32" s="556" t="n"/>
      <c r="G32" s="556" t="n"/>
      <c r="H32" s="556" t="n"/>
      <c r="I32" s="556" t="n"/>
      <c r="J32" s="556" t="n"/>
      <c r="K32" s="556" t="n"/>
      <c r="L32" s="556" t="n"/>
      <c r="M32" s="559">
        <f>IF($A32="","",IFERROR($J32/$I32,""))</f>
        <v/>
      </c>
      <c r="N32" s="556" t="n"/>
      <c r="O32" s="556" t="n"/>
      <c r="P32" s="556" t="n"/>
      <c r="Q32" s="556" t="n"/>
      <c r="R32" s="556" t="n"/>
      <c r="S32" s="556" t="n"/>
      <c r="T32" s="559">
        <f>IF($A32="","",IFERROR($S32/$R32,""))</f>
        <v/>
      </c>
      <c r="U32" s="191" t="n"/>
    </row>
    <row r="33" ht="19" customHeight="1">
      <c r="A33" s="554" t="n"/>
      <c r="B33" s="94" t="n"/>
      <c r="C33" s="94" t="n"/>
      <c r="D33" s="94" t="n"/>
      <c r="E33" s="94" t="n"/>
      <c r="F33" s="556" t="n"/>
      <c r="G33" s="556" t="n"/>
      <c r="H33" s="556" t="n"/>
      <c r="I33" s="556" t="n"/>
      <c r="J33" s="556" t="n"/>
      <c r="K33" s="556" t="n"/>
      <c r="L33" s="556" t="n"/>
      <c r="M33" s="559">
        <f>IF($A33="","",IFERROR($J33/$I33,""))</f>
        <v/>
      </c>
      <c r="N33" s="556" t="n"/>
      <c r="O33" s="556" t="n"/>
      <c r="P33" s="556" t="n"/>
      <c r="Q33" s="556" t="n"/>
      <c r="R33" s="556" t="n"/>
      <c r="S33" s="556" t="n"/>
      <c r="T33" s="559">
        <f>IF($A33="","",IFERROR($S33/$R33,""))</f>
        <v/>
      </c>
      <c r="U33" s="191" t="n"/>
    </row>
    <row r="34" ht="19" customHeight="1">
      <c r="A34" s="554" t="n"/>
      <c r="B34" s="94" t="n"/>
      <c r="C34" s="94" t="n"/>
      <c r="D34" s="94" t="n"/>
      <c r="E34" s="94" t="n"/>
      <c r="F34" s="556" t="n"/>
      <c r="G34" s="556" t="n"/>
      <c r="H34" s="556" t="n"/>
      <c r="I34" s="556" t="n"/>
      <c r="J34" s="556" t="n"/>
      <c r="K34" s="556" t="n"/>
      <c r="L34" s="556" t="n"/>
      <c r="M34" s="559">
        <f>IF($A34="","",IFERROR($J34/$I34,""))</f>
        <v/>
      </c>
      <c r="N34" s="556" t="n"/>
      <c r="O34" s="556" t="n"/>
      <c r="P34" s="556" t="n"/>
      <c r="Q34" s="556" t="n"/>
      <c r="R34" s="556" t="n"/>
      <c r="S34" s="556" t="n"/>
      <c r="T34" s="559">
        <f>IF($A34="","",IFERROR($S34/$R34,""))</f>
        <v/>
      </c>
      <c r="U34" s="191" t="n"/>
    </row>
    <row r="35" ht="19" customHeight="1">
      <c r="A35" s="554" t="n"/>
      <c r="B35" s="94" t="n"/>
      <c r="C35" s="94" t="n"/>
      <c r="D35" s="94" t="n"/>
      <c r="E35" s="94" t="n"/>
      <c r="F35" s="556" t="n"/>
      <c r="G35" s="556" t="n"/>
      <c r="H35" s="556" t="n"/>
      <c r="I35" s="556" t="n"/>
      <c r="J35" s="556" t="n"/>
      <c r="K35" s="556" t="n"/>
      <c r="L35" s="556" t="n"/>
      <c r="M35" s="559">
        <f>IF($A35="","",IFERROR($J35/$I35,""))</f>
        <v/>
      </c>
      <c r="N35" s="556" t="n"/>
      <c r="O35" s="556" t="n"/>
      <c r="P35" s="556" t="n"/>
      <c r="Q35" s="556" t="n"/>
      <c r="R35" s="556" t="n"/>
      <c r="S35" s="556" t="n"/>
      <c r="T35" s="559">
        <f>IF($A35="","",IFERROR($S35/$R35,""))</f>
        <v/>
      </c>
      <c r="U35" s="191" t="n"/>
    </row>
    <row r="36" ht="19" customHeight="1">
      <c r="A36" s="554" t="n"/>
      <c r="B36" s="94" t="n"/>
      <c r="C36" s="94" t="n"/>
      <c r="D36" s="94" t="n"/>
      <c r="E36" s="94" t="n"/>
      <c r="F36" s="556" t="n"/>
      <c r="G36" s="556" t="n"/>
      <c r="H36" s="556" t="n"/>
      <c r="I36" s="556" t="n"/>
      <c r="J36" s="556" t="n"/>
      <c r="K36" s="556" t="n"/>
      <c r="L36" s="556" t="n"/>
      <c r="M36" s="559">
        <f>IF($A36="","",IFERROR($J36/$I36,""))</f>
        <v/>
      </c>
      <c r="N36" s="556" t="n"/>
      <c r="O36" s="556" t="n"/>
      <c r="P36" s="556" t="n"/>
      <c r="Q36" s="556" t="n"/>
      <c r="R36" s="556" t="n"/>
      <c r="S36" s="556" t="n"/>
      <c r="T36" s="559">
        <f>IF($A36="","",IFERROR($S36/$R36,""))</f>
        <v/>
      </c>
      <c r="U36" s="191" t="n"/>
    </row>
    <row r="37" ht="19" customHeight="1">
      <c r="A37" s="554" t="n"/>
      <c r="B37" s="94" t="n"/>
      <c r="C37" s="94" t="n"/>
      <c r="D37" s="94" t="n"/>
      <c r="E37" s="94" t="n"/>
      <c r="F37" s="556" t="n"/>
      <c r="G37" s="556" t="n"/>
      <c r="H37" s="556" t="n"/>
      <c r="I37" s="556" t="n"/>
      <c r="J37" s="556" t="n"/>
      <c r="K37" s="556" t="n"/>
      <c r="L37" s="556" t="n"/>
      <c r="M37" s="559">
        <f>IF($A37="","",IFERROR($J37/$I37,""))</f>
        <v/>
      </c>
      <c r="N37" s="556" t="n"/>
      <c r="O37" s="556" t="n"/>
      <c r="P37" s="556" t="n"/>
      <c r="Q37" s="556" t="n"/>
      <c r="R37" s="556" t="n"/>
      <c r="S37" s="556" t="n"/>
      <c r="T37" s="559">
        <f>IF($A37="","",IFERROR($S37/$R37,""))</f>
        <v/>
      </c>
      <c r="U37" s="191" t="n"/>
    </row>
    <row r="38" ht="19" customHeight="1">
      <c r="A38" s="554" t="n"/>
      <c r="B38" s="94" t="n"/>
      <c r="C38" s="94" t="n"/>
      <c r="D38" s="94" t="n"/>
      <c r="E38" s="94" t="n"/>
      <c r="F38" s="556" t="n"/>
      <c r="G38" s="556" t="n"/>
      <c r="H38" s="556" t="n"/>
      <c r="I38" s="556" t="n"/>
      <c r="J38" s="556" t="n"/>
      <c r="K38" s="556" t="n"/>
      <c r="L38" s="556" t="n"/>
      <c r="M38" s="559">
        <f>IF($A38="","",IFERROR($J38/$I38,""))</f>
        <v/>
      </c>
      <c r="N38" s="556" t="n"/>
      <c r="O38" s="556" t="n"/>
      <c r="P38" s="556" t="n"/>
      <c r="Q38" s="556" t="n"/>
      <c r="R38" s="556" t="n"/>
      <c r="S38" s="556" t="n"/>
      <c r="T38" s="559">
        <f>IF($A38="","",IFERROR($S38/$R38,""))</f>
        <v/>
      </c>
      <c r="U38" s="191" t="n"/>
    </row>
    <row r="39" ht="19" customHeight="1">
      <c r="A39" s="554" t="n"/>
      <c r="B39" s="94" t="n"/>
      <c r="C39" s="94" t="n"/>
      <c r="D39" s="94" t="n"/>
      <c r="E39" s="94" t="n"/>
      <c r="F39" s="556" t="n"/>
      <c r="G39" s="556" t="n"/>
      <c r="H39" s="556" t="n"/>
      <c r="I39" s="556" t="n"/>
      <c r="J39" s="556" t="n"/>
      <c r="K39" s="556" t="n"/>
      <c r="L39" s="556" t="n"/>
      <c r="M39" s="559">
        <f>IF($A39="","",IFERROR($J39/$I39,""))</f>
        <v/>
      </c>
      <c r="N39" s="556" t="n"/>
      <c r="O39" s="556" t="n"/>
      <c r="P39" s="556" t="n"/>
      <c r="Q39" s="556" t="n"/>
      <c r="R39" s="556" t="n"/>
      <c r="S39" s="556" t="n"/>
      <c r="T39" s="559">
        <f>IF($A39="","",IFERROR($S39/$R39,""))</f>
        <v/>
      </c>
      <c r="U39" s="191" t="n"/>
    </row>
    <row r="40" ht="19" customHeight="1">
      <c r="A40" s="554" t="n"/>
      <c r="B40" s="94" t="n"/>
      <c r="C40" s="94" t="n"/>
      <c r="D40" s="94" t="n"/>
      <c r="E40" s="94" t="n"/>
      <c r="F40" s="556" t="n"/>
      <c r="G40" s="556" t="n"/>
      <c r="H40" s="556" t="n"/>
      <c r="I40" s="556" t="n"/>
      <c r="J40" s="556" t="n"/>
      <c r="K40" s="556" t="n"/>
      <c r="L40" s="556" t="n"/>
      <c r="M40" s="559">
        <f>IF($A40="","",IFERROR($J40/$I40,""))</f>
        <v/>
      </c>
      <c r="N40" s="556" t="n"/>
      <c r="O40" s="556" t="n"/>
      <c r="P40" s="556" t="n"/>
      <c r="Q40" s="556" t="n"/>
      <c r="R40" s="556" t="n"/>
      <c r="S40" s="556" t="n"/>
      <c r="T40" s="559">
        <f>IF($A40="","",IFERROR($S40/$R40,""))</f>
        <v/>
      </c>
      <c r="U40" s="191" t="n"/>
    </row>
    <row r="41" ht="19" customHeight="1">
      <c r="A41" s="554" t="n"/>
      <c r="B41" s="94" t="n"/>
      <c r="C41" s="94" t="n"/>
      <c r="D41" s="94" t="n"/>
      <c r="E41" s="94" t="n"/>
      <c r="F41" s="556" t="n"/>
      <c r="G41" s="556" t="n"/>
      <c r="H41" s="556" t="n"/>
      <c r="I41" s="556" t="n"/>
      <c r="J41" s="556" t="n"/>
      <c r="K41" s="556" t="n"/>
      <c r="L41" s="556" t="n"/>
      <c r="M41" s="559">
        <f>IF($A41="","",IFERROR($J41/$I41,""))</f>
        <v/>
      </c>
      <c r="N41" s="556" t="n"/>
      <c r="O41" s="556" t="n"/>
      <c r="P41" s="556" t="n"/>
      <c r="Q41" s="556" t="n"/>
      <c r="R41" s="556" t="n"/>
      <c r="S41" s="556" t="n"/>
      <c r="T41" s="559">
        <f>IF($A41="","",IFERROR($S41/$R41,""))</f>
        <v/>
      </c>
      <c r="U41" s="191" t="n"/>
    </row>
    <row r="42" ht="19" customHeight="1">
      <c r="A42" s="554" t="n"/>
      <c r="B42" s="94" t="n"/>
      <c r="C42" s="94" t="n"/>
      <c r="D42" s="94" t="n"/>
      <c r="E42" s="94" t="n"/>
      <c r="F42" s="556" t="n"/>
      <c r="G42" s="556" t="n"/>
      <c r="H42" s="556" t="n"/>
      <c r="I42" s="556" t="n"/>
      <c r="J42" s="556" t="n"/>
      <c r="K42" s="556" t="n"/>
      <c r="L42" s="556" t="n"/>
      <c r="M42" s="559">
        <f>IF($A42="","",IFERROR($J42/$I42,""))</f>
        <v/>
      </c>
      <c r="N42" s="556" t="n"/>
      <c r="O42" s="556" t="n"/>
      <c r="P42" s="556" t="n"/>
      <c r="Q42" s="556" t="n"/>
      <c r="R42" s="556" t="n"/>
      <c r="S42" s="556" t="n"/>
      <c r="T42" s="559">
        <f>IF($A42="","",IFERROR($S42/$R42,""))</f>
        <v/>
      </c>
      <c r="U42" s="191" t="n"/>
    </row>
    <row r="43" ht="19" customHeight="1">
      <c r="A43" s="554" t="n"/>
      <c r="B43" s="94" t="n"/>
      <c r="C43" s="94" t="n"/>
      <c r="D43" s="94" t="n"/>
      <c r="E43" s="94" t="n"/>
      <c r="F43" s="556" t="n"/>
      <c r="G43" s="556" t="n"/>
      <c r="H43" s="556" t="n"/>
      <c r="I43" s="556" t="n"/>
      <c r="J43" s="556" t="n"/>
      <c r="K43" s="556" t="n"/>
      <c r="L43" s="556" t="n"/>
      <c r="M43" s="559">
        <f>IF($A43="","",IFERROR($J43/$I43,""))</f>
        <v/>
      </c>
      <c r="N43" s="556" t="n"/>
      <c r="O43" s="556" t="n"/>
      <c r="P43" s="556" t="n"/>
      <c r="Q43" s="556" t="n"/>
      <c r="R43" s="556" t="n"/>
      <c r="S43" s="556" t="n"/>
      <c r="T43" s="559">
        <f>IF($A43="","",IFERROR($S43/$R43,""))</f>
        <v/>
      </c>
      <c r="U43" s="191" t="n"/>
    </row>
    <row r="44" ht="19" customHeight="1">
      <c r="A44" s="554" t="n"/>
      <c r="B44" s="94" t="n"/>
      <c r="C44" s="94" t="n"/>
      <c r="D44" s="94" t="n"/>
      <c r="E44" s="94" t="n"/>
      <c r="F44" s="556" t="n"/>
      <c r="G44" s="556" t="n"/>
      <c r="H44" s="556" t="n"/>
      <c r="I44" s="556" t="n"/>
      <c r="J44" s="556" t="n"/>
      <c r="K44" s="556" t="n"/>
      <c r="L44" s="556" t="n"/>
      <c r="M44" s="559">
        <f>IF($A44="","",IFERROR($J44/$I44,""))</f>
        <v/>
      </c>
      <c r="N44" s="556" t="n"/>
      <c r="O44" s="556" t="n"/>
      <c r="P44" s="556" t="n"/>
      <c r="Q44" s="556" t="n"/>
      <c r="R44" s="556" t="n"/>
      <c r="S44" s="556" t="n"/>
      <c r="T44" s="559">
        <f>IF($A44="","",IFERROR($S44/$R44,""))</f>
        <v/>
      </c>
      <c r="U44" s="191" t="n"/>
    </row>
    <row r="45" ht="19" customHeight="1">
      <c r="A45" s="554" t="n"/>
      <c r="B45" s="94" t="n"/>
      <c r="C45" s="94" t="n"/>
      <c r="D45" s="94" t="n"/>
      <c r="E45" s="94" t="n"/>
      <c r="F45" s="556" t="n"/>
      <c r="G45" s="556" t="n"/>
      <c r="H45" s="556" t="n"/>
      <c r="I45" s="556" t="n"/>
      <c r="J45" s="556" t="n"/>
      <c r="K45" s="556" t="n"/>
      <c r="L45" s="556" t="n"/>
      <c r="M45" s="559">
        <f>IF($A45="","",IFERROR($J45/$I45,""))</f>
        <v/>
      </c>
      <c r="N45" s="556" t="n"/>
      <c r="O45" s="556" t="n"/>
      <c r="P45" s="556" t="n"/>
      <c r="Q45" s="556" t="n"/>
      <c r="R45" s="556" t="n"/>
      <c r="S45" s="556" t="n"/>
      <c r="T45" s="559">
        <f>IF($A45="","",IFERROR($S45/$R45,""))</f>
        <v/>
      </c>
      <c r="U45" s="191" t="n"/>
    </row>
    <row r="46" ht="19" customHeight="1">
      <c r="A46" s="554" t="n"/>
      <c r="B46" s="94" t="n"/>
      <c r="C46" s="94" t="n"/>
      <c r="D46" s="94" t="n"/>
      <c r="E46" s="94" t="n"/>
      <c r="F46" s="556" t="n"/>
      <c r="G46" s="556" t="n"/>
      <c r="H46" s="556" t="n"/>
      <c r="I46" s="556" t="n"/>
      <c r="J46" s="556" t="n"/>
      <c r="K46" s="556" t="n"/>
      <c r="L46" s="556" t="n"/>
      <c r="M46" s="559">
        <f>IF($A46="","",IFERROR($J46/$I46,""))</f>
        <v/>
      </c>
      <c r="N46" s="556" t="n"/>
      <c r="O46" s="556" t="n"/>
      <c r="P46" s="556" t="n"/>
      <c r="Q46" s="556" t="n"/>
      <c r="R46" s="556" t="n"/>
      <c r="S46" s="556" t="n"/>
      <c r="T46" s="559">
        <f>IF($A46="","",IFERROR($S46/$R46,""))</f>
        <v/>
      </c>
      <c r="U46" s="191" t="n"/>
    </row>
    <row r="47" ht="19" customHeight="1">
      <c r="A47" s="554" t="n"/>
      <c r="B47" s="94" t="n"/>
      <c r="C47" s="94" t="n"/>
      <c r="D47" s="94" t="n"/>
      <c r="E47" s="94" t="n"/>
      <c r="F47" s="556" t="n"/>
      <c r="G47" s="556" t="n"/>
      <c r="H47" s="556" t="n"/>
      <c r="I47" s="556" t="n"/>
      <c r="J47" s="556" t="n"/>
      <c r="K47" s="556" t="n"/>
      <c r="L47" s="556" t="n"/>
      <c r="M47" s="559">
        <f>IF($A47="","",IFERROR($J47/$I47,""))</f>
        <v/>
      </c>
      <c r="N47" s="556" t="n"/>
      <c r="O47" s="556" t="n"/>
      <c r="P47" s="556" t="n"/>
      <c r="Q47" s="556" t="n"/>
      <c r="R47" s="556" t="n"/>
      <c r="S47" s="556" t="n"/>
      <c r="T47" s="559">
        <f>IF($A47="","",IFERROR($S47/$R47,""))</f>
        <v/>
      </c>
      <c r="U47" s="191" t="n"/>
    </row>
    <row r="48" ht="19" customHeight="1">
      <c r="A48" s="554" t="n"/>
      <c r="B48" s="94" t="n"/>
      <c r="C48" s="94" t="n"/>
      <c r="D48" s="94" t="n"/>
      <c r="E48" s="94" t="n"/>
      <c r="F48" s="556" t="n"/>
      <c r="G48" s="556" t="n"/>
      <c r="H48" s="556" t="n"/>
      <c r="I48" s="556" t="n"/>
      <c r="J48" s="556" t="n"/>
      <c r="K48" s="556" t="n"/>
      <c r="L48" s="556" t="n"/>
      <c r="M48" s="559">
        <f>IF($A48="","",IFERROR($J48/$I48,""))</f>
        <v/>
      </c>
      <c r="N48" s="556" t="n"/>
      <c r="O48" s="556" t="n"/>
      <c r="P48" s="556" t="n"/>
      <c r="Q48" s="556" t="n"/>
      <c r="R48" s="556" t="n"/>
      <c r="S48" s="556" t="n"/>
      <c r="T48" s="559">
        <f>IF($A48="","",IFERROR($S48/$R48,""))</f>
        <v/>
      </c>
      <c r="U48" s="191" t="n"/>
    </row>
    <row r="49" ht="19" customHeight="1">
      <c r="A49" s="554" t="n"/>
      <c r="B49" s="94" t="n"/>
      <c r="C49" s="94" t="n"/>
      <c r="D49" s="94" t="n"/>
      <c r="E49" s="94" t="n"/>
      <c r="F49" s="556" t="n"/>
      <c r="G49" s="556" t="n"/>
      <c r="H49" s="556" t="n"/>
      <c r="I49" s="556" t="n"/>
      <c r="J49" s="556" t="n"/>
      <c r="K49" s="556" t="n"/>
      <c r="L49" s="556" t="n"/>
      <c r="M49" s="559">
        <f>IF($A49="","",IFERROR($J49/$I49,""))</f>
        <v/>
      </c>
      <c r="N49" s="556" t="n"/>
      <c r="O49" s="556" t="n"/>
      <c r="P49" s="556" t="n"/>
      <c r="Q49" s="556" t="n"/>
      <c r="R49" s="556" t="n"/>
      <c r="S49" s="556" t="n"/>
      <c r="T49" s="559">
        <f>IF($A49="","",IFERROR($S49/$R49,""))</f>
        <v/>
      </c>
      <c r="U49" s="191" t="n"/>
    </row>
    <row r="50" ht="19" customHeight="1">
      <c r="A50" s="554" t="n"/>
      <c r="B50" s="94" t="n"/>
      <c r="C50" s="94" t="n"/>
      <c r="D50" s="94" t="n"/>
      <c r="E50" s="94" t="n"/>
      <c r="F50" s="556" t="n"/>
      <c r="G50" s="556" t="n"/>
      <c r="H50" s="556" t="n"/>
      <c r="I50" s="556" t="n"/>
      <c r="J50" s="556" t="n"/>
      <c r="K50" s="556" t="n"/>
      <c r="L50" s="556" t="n"/>
      <c r="M50" s="559">
        <f>IF($A50="","",IFERROR($J50/$I50,""))</f>
        <v/>
      </c>
      <c r="N50" s="556" t="n"/>
      <c r="O50" s="556" t="n"/>
      <c r="P50" s="556" t="n"/>
      <c r="Q50" s="556" t="n"/>
      <c r="R50" s="556" t="n"/>
      <c r="S50" s="556" t="n"/>
      <c r="T50" s="559">
        <f>IF($A50="","",IFERROR($S50/$R50,""))</f>
        <v/>
      </c>
      <c r="U50" s="191" t="n"/>
    </row>
    <row r="51" ht="19" customHeight="1">
      <c r="A51" s="554" t="n"/>
      <c r="B51" s="94" t="n"/>
      <c r="C51" s="94" t="n"/>
      <c r="D51" s="94" t="n"/>
      <c r="E51" s="94" t="n"/>
      <c r="F51" s="556" t="n"/>
      <c r="G51" s="556" t="n"/>
      <c r="H51" s="556" t="n"/>
      <c r="I51" s="556" t="n"/>
      <c r="J51" s="556" t="n"/>
      <c r="K51" s="556" t="n"/>
      <c r="L51" s="556" t="n"/>
      <c r="M51" s="559">
        <f>IF($A51="","",IFERROR($J51/$I51,""))</f>
        <v/>
      </c>
      <c r="N51" s="556" t="n"/>
      <c r="O51" s="556" t="n"/>
      <c r="P51" s="556" t="n"/>
      <c r="Q51" s="556" t="n"/>
      <c r="R51" s="556" t="n"/>
      <c r="S51" s="556" t="n"/>
      <c r="T51" s="559">
        <f>IF($A51="","",IFERROR($S51/$R51,""))</f>
        <v/>
      </c>
      <c r="U51" s="191" t="n"/>
    </row>
    <row r="52" ht="19" customHeight="1">
      <c r="A52" s="554" t="n"/>
      <c r="B52" s="94" t="n"/>
      <c r="C52" s="94" t="n"/>
      <c r="D52" s="94" t="n"/>
      <c r="E52" s="94" t="n"/>
      <c r="F52" s="556" t="n"/>
      <c r="G52" s="556" t="n"/>
      <c r="H52" s="556" t="n"/>
      <c r="I52" s="556" t="n"/>
      <c r="J52" s="556" t="n"/>
      <c r="K52" s="556" t="n"/>
      <c r="L52" s="556" t="n"/>
      <c r="M52" s="559">
        <f>IF($A52="","",IFERROR($J52/$I52,""))</f>
        <v/>
      </c>
      <c r="N52" s="556" t="n"/>
      <c r="O52" s="556" t="n"/>
      <c r="P52" s="556" t="n"/>
      <c r="Q52" s="556" t="n"/>
      <c r="R52" s="556" t="n"/>
      <c r="S52" s="556" t="n"/>
      <c r="T52" s="559">
        <f>IF($A52="","",IFERROR($S52/$R52,""))</f>
        <v/>
      </c>
      <c r="U52" s="191" t="n"/>
    </row>
    <row r="53" ht="19" customHeight="1">
      <c r="A53" s="554" t="n"/>
      <c r="B53" s="94" t="n"/>
      <c r="C53" s="94" t="n"/>
      <c r="D53" s="94" t="n"/>
      <c r="E53" s="94" t="n"/>
      <c r="F53" s="556" t="n"/>
      <c r="G53" s="556" t="n"/>
      <c r="H53" s="556" t="n"/>
      <c r="I53" s="556" t="n"/>
      <c r="J53" s="556" t="n"/>
      <c r="K53" s="556" t="n"/>
      <c r="L53" s="556" t="n"/>
      <c r="M53" s="559">
        <f>IF($A53="","",IFERROR($J53/$I53,""))</f>
        <v/>
      </c>
      <c r="N53" s="556" t="n"/>
      <c r="O53" s="556" t="n"/>
      <c r="P53" s="556" t="n"/>
      <c r="Q53" s="556" t="n"/>
      <c r="R53" s="556" t="n"/>
      <c r="S53" s="556" t="n"/>
      <c r="T53" s="559">
        <f>IF($A53="","",IFERROR($S53/$R53,""))</f>
        <v/>
      </c>
      <c r="U53" s="191" t="n"/>
    </row>
    <row r="54" ht="19" customHeight="1">
      <c r="A54" s="554" t="n"/>
      <c r="B54" s="94" t="n"/>
      <c r="C54" s="94" t="n"/>
      <c r="D54" s="94" t="n"/>
      <c r="E54" s="94" t="n"/>
      <c r="F54" s="556" t="n"/>
      <c r="G54" s="556" t="n"/>
      <c r="H54" s="556" t="n"/>
      <c r="I54" s="556" t="n"/>
      <c r="J54" s="556" t="n"/>
      <c r="K54" s="556" t="n"/>
      <c r="L54" s="556" t="n"/>
      <c r="M54" s="559">
        <f>IF($A54="","",IFERROR($J54/$I54,""))</f>
        <v/>
      </c>
      <c r="N54" s="556" t="n"/>
      <c r="O54" s="556" t="n"/>
      <c r="P54" s="556" t="n"/>
      <c r="Q54" s="556" t="n"/>
      <c r="R54" s="556" t="n"/>
      <c r="S54" s="556" t="n"/>
      <c r="T54" s="559">
        <f>IF($A54="","",IFERROR($S54/$R54,""))</f>
        <v/>
      </c>
      <c r="U54" s="191" t="n"/>
    </row>
    <row r="55" ht="19" customHeight="1">
      <c r="A55" s="554" t="n"/>
      <c r="B55" s="94" t="n"/>
      <c r="C55" s="94" t="n"/>
      <c r="D55" s="94" t="n"/>
      <c r="E55" s="94" t="n"/>
      <c r="F55" s="556" t="n"/>
      <c r="G55" s="556" t="n"/>
      <c r="H55" s="556" t="n"/>
      <c r="I55" s="556" t="n"/>
      <c r="J55" s="556" t="n"/>
      <c r="K55" s="556" t="n"/>
      <c r="L55" s="556" t="n"/>
      <c r="M55" s="559">
        <f>IF($A55="","",IFERROR($J55/$I55,""))</f>
        <v/>
      </c>
      <c r="N55" s="556" t="n"/>
      <c r="O55" s="556" t="n"/>
      <c r="P55" s="556" t="n"/>
      <c r="Q55" s="556" t="n"/>
      <c r="R55" s="556" t="n"/>
      <c r="S55" s="556" t="n"/>
      <c r="T55" s="559">
        <f>IF($A55="","",IFERROR($S55/$R55,""))</f>
        <v/>
      </c>
      <c r="U55" s="191" t="n"/>
    </row>
    <row r="56" ht="19" customHeight="1">
      <c r="A56" s="554" t="n"/>
      <c r="B56" s="94" t="n"/>
      <c r="C56" s="94" t="n"/>
      <c r="D56" s="94" t="n"/>
      <c r="E56" s="94" t="n"/>
      <c r="F56" s="556" t="n"/>
      <c r="G56" s="556" t="n"/>
      <c r="H56" s="556" t="n"/>
      <c r="I56" s="556" t="n"/>
      <c r="J56" s="556" t="n"/>
      <c r="K56" s="556" t="n"/>
      <c r="L56" s="556" t="n"/>
      <c r="M56" s="559">
        <f>IF($A56="","",IFERROR($J56/$I56,""))</f>
        <v/>
      </c>
      <c r="N56" s="556" t="n"/>
      <c r="O56" s="556" t="n"/>
      <c r="P56" s="556" t="n"/>
      <c r="Q56" s="556" t="n"/>
      <c r="R56" s="556" t="n"/>
      <c r="S56" s="556" t="n"/>
      <c r="T56" s="559">
        <f>IF($A56="","",IFERROR($S56/$R56,""))</f>
        <v/>
      </c>
      <c r="U56" s="191" t="n"/>
    </row>
    <row r="57" ht="19" customHeight="1">
      <c r="A57" s="554" t="n"/>
      <c r="B57" s="94" t="n"/>
      <c r="C57" s="94" t="n"/>
      <c r="D57" s="94" t="n"/>
      <c r="E57" s="94" t="n"/>
      <c r="F57" s="556" t="n"/>
      <c r="G57" s="556" t="n"/>
      <c r="H57" s="556" t="n"/>
      <c r="I57" s="556" t="n"/>
      <c r="J57" s="556" t="n"/>
      <c r="K57" s="556" t="n"/>
      <c r="L57" s="556" t="n"/>
      <c r="M57" s="559">
        <f>IF($A57="","",IFERROR($J57/$I57,""))</f>
        <v/>
      </c>
      <c r="N57" s="556" t="n"/>
      <c r="O57" s="556" t="n"/>
      <c r="P57" s="556" t="n"/>
      <c r="Q57" s="556" t="n"/>
      <c r="R57" s="556" t="n"/>
      <c r="S57" s="556" t="n"/>
      <c r="T57" s="559">
        <f>IF($A57="","",IFERROR($S57/$R57,""))</f>
        <v/>
      </c>
      <c r="U57" s="191" t="n"/>
    </row>
    <row r="58" ht="19" customHeight="1">
      <c r="A58" s="554" t="n"/>
      <c r="B58" s="94" t="n"/>
      <c r="C58" s="94" t="n"/>
      <c r="D58" s="94" t="n"/>
      <c r="E58" s="94" t="n"/>
      <c r="F58" s="556" t="n"/>
      <c r="G58" s="556" t="n"/>
      <c r="H58" s="556" t="n"/>
      <c r="I58" s="556" t="n"/>
      <c r="J58" s="556" t="n"/>
      <c r="K58" s="556" t="n"/>
      <c r="L58" s="556" t="n"/>
      <c r="M58" s="559">
        <f>IF($A58="","",IFERROR($J58/$I58,""))</f>
        <v/>
      </c>
      <c r="N58" s="556" t="n"/>
      <c r="O58" s="556" t="n"/>
      <c r="P58" s="556" t="n"/>
      <c r="Q58" s="556" t="n"/>
      <c r="R58" s="556" t="n"/>
      <c r="S58" s="556" t="n"/>
      <c r="T58" s="559">
        <f>IF($A58="","",IFERROR($S58/$R58,""))</f>
        <v/>
      </c>
      <c r="U58" s="191" t="n"/>
    </row>
    <row r="59" ht="19" customHeight="1">
      <c r="A59" s="554" t="n"/>
      <c r="B59" s="94" t="n"/>
      <c r="C59" s="94" t="n"/>
      <c r="D59" s="94" t="n"/>
      <c r="E59" s="94" t="n"/>
      <c r="F59" s="556" t="n"/>
      <c r="G59" s="556" t="n"/>
      <c r="H59" s="556" t="n"/>
      <c r="I59" s="556" t="n"/>
      <c r="J59" s="556" t="n"/>
      <c r="K59" s="556" t="n"/>
      <c r="L59" s="556" t="n"/>
      <c r="M59" s="559">
        <f>IF($A59="","",IFERROR($J59/$I59,""))</f>
        <v/>
      </c>
      <c r="N59" s="556" t="n"/>
      <c r="O59" s="556" t="n"/>
      <c r="P59" s="556" t="n"/>
      <c r="Q59" s="556" t="n"/>
      <c r="R59" s="556" t="n"/>
      <c r="S59" s="556" t="n"/>
      <c r="T59" s="559">
        <f>IF($A59="","",IFERROR($S59/$R59,""))</f>
        <v/>
      </c>
      <c r="U59" s="191" t="n"/>
    </row>
    <row r="60" ht="19" customHeight="1">
      <c r="A60" s="554" t="n"/>
      <c r="B60" s="94" t="n"/>
      <c r="C60" s="94" t="n"/>
      <c r="D60" s="94" t="n"/>
      <c r="E60" s="94" t="n"/>
      <c r="F60" s="556" t="n"/>
      <c r="G60" s="556" t="n"/>
      <c r="H60" s="556" t="n"/>
      <c r="I60" s="556" t="n"/>
      <c r="J60" s="556" t="n"/>
      <c r="K60" s="556" t="n"/>
      <c r="L60" s="556" t="n"/>
      <c r="M60" s="559">
        <f>IF($A60="","",IFERROR($J60/$I60,""))</f>
        <v/>
      </c>
      <c r="N60" s="556" t="n"/>
      <c r="O60" s="556" t="n"/>
      <c r="P60" s="556" t="n"/>
      <c r="Q60" s="556" t="n"/>
      <c r="R60" s="556" t="n"/>
      <c r="S60" s="556" t="n"/>
      <c r="T60" s="559">
        <f>IF($A60="","",IFERROR($S60/$R60,""))</f>
        <v/>
      </c>
      <c r="U60" s="191" t="n"/>
    </row>
    <row r="61" ht="19" customHeight="1">
      <c r="A61" s="554" t="n"/>
      <c r="B61" s="94" t="n"/>
      <c r="C61" s="94" t="n"/>
      <c r="D61" s="94" t="n"/>
      <c r="E61" s="94" t="n"/>
      <c r="F61" s="556" t="n"/>
      <c r="G61" s="556" t="n"/>
      <c r="H61" s="556" t="n"/>
      <c r="I61" s="556" t="n"/>
      <c r="J61" s="556" t="n"/>
      <c r="K61" s="556" t="n"/>
      <c r="L61" s="556" t="n"/>
      <c r="M61" s="559">
        <f>IF($A61="","",IFERROR($J61/$I61,""))</f>
        <v/>
      </c>
      <c r="N61" s="556" t="n"/>
      <c r="O61" s="556" t="n"/>
      <c r="P61" s="556" t="n"/>
      <c r="Q61" s="556" t="n"/>
      <c r="R61" s="556" t="n"/>
      <c r="S61" s="556" t="n"/>
      <c r="T61" s="559">
        <f>IF($A61="","",IFERROR($S61/$R61,""))</f>
        <v/>
      </c>
      <c r="U61" s="191" t="n"/>
    </row>
    <row r="62" ht="19" customHeight="1">
      <c r="A62" s="554" t="n"/>
      <c r="B62" s="94" t="n"/>
      <c r="C62" s="94" t="n"/>
      <c r="D62" s="94" t="n"/>
      <c r="E62" s="94" t="n"/>
      <c r="F62" s="556" t="n"/>
      <c r="G62" s="556" t="n"/>
      <c r="H62" s="556" t="n"/>
      <c r="I62" s="556" t="n"/>
      <c r="J62" s="556" t="n"/>
      <c r="K62" s="556" t="n"/>
      <c r="L62" s="556" t="n"/>
      <c r="M62" s="559">
        <f>IF($A62="","",IFERROR($J62/$I62,""))</f>
        <v/>
      </c>
      <c r="N62" s="556" t="n"/>
      <c r="O62" s="556" t="n"/>
      <c r="P62" s="556" t="n"/>
      <c r="Q62" s="556" t="n"/>
      <c r="R62" s="556" t="n"/>
      <c r="S62" s="556" t="n"/>
      <c r="T62" s="559">
        <f>IF($A62="","",IFERROR($S62/$R62,""))</f>
        <v/>
      </c>
      <c r="U62" s="191" t="n"/>
    </row>
    <row r="63" ht="19" customHeight="1">
      <c r="A63" s="554" t="n"/>
      <c r="B63" s="94" t="n"/>
      <c r="C63" s="94" t="n"/>
      <c r="D63" s="94" t="n"/>
      <c r="E63" s="94" t="n"/>
      <c r="F63" s="556" t="n"/>
      <c r="G63" s="556" t="n"/>
      <c r="H63" s="556" t="n"/>
      <c r="I63" s="556" t="n"/>
      <c r="J63" s="556" t="n"/>
      <c r="K63" s="556" t="n"/>
      <c r="L63" s="556" t="n"/>
      <c r="M63" s="559">
        <f>IF($A63="","",IFERROR($J63/$I63,""))</f>
        <v/>
      </c>
      <c r="N63" s="556" t="n"/>
      <c r="O63" s="556" t="n"/>
      <c r="P63" s="556" t="n"/>
      <c r="Q63" s="556" t="n"/>
      <c r="R63" s="556" t="n"/>
      <c r="S63" s="556" t="n"/>
      <c r="T63" s="559">
        <f>IF($A63="","",IFERROR($S63/$R63,""))</f>
        <v/>
      </c>
      <c r="U63" s="191" t="n"/>
    </row>
    <row r="64" ht="19" customHeight="1">
      <c r="A64" s="554" t="n"/>
      <c r="B64" s="94" t="n"/>
      <c r="C64" s="94" t="n"/>
      <c r="D64" s="94" t="n"/>
      <c r="E64" s="94" t="n"/>
      <c r="F64" s="556" t="n"/>
      <c r="G64" s="556" t="n"/>
      <c r="H64" s="556" t="n"/>
      <c r="I64" s="556" t="n"/>
      <c r="J64" s="556" t="n"/>
      <c r="K64" s="556" t="n"/>
      <c r="L64" s="556" t="n"/>
      <c r="M64" s="559">
        <f>IF($A64="","",IFERROR($J64/$I64,""))</f>
        <v/>
      </c>
      <c r="N64" s="556" t="n"/>
      <c r="O64" s="556" t="n"/>
      <c r="P64" s="556" t="n"/>
      <c r="Q64" s="556" t="n"/>
      <c r="R64" s="556" t="n"/>
      <c r="S64" s="556" t="n"/>
      <c r="T64" s="559">
        <f>IF($A64="","",IFERROR($S64/$R64,""))</f>
        <v/>
      </c>
      <c r="U64" s="191" t="n"/>
    </row>
    <row r="65" ht="19" customHeight="1">
      <c r="A65" s="554" t="n"/>
      <c r="B65" s="94" t="n"/>
      <c r="C65" s="94" t="n"/>
      <c r="D65" s="94" t="n"/>
      <c r="E65" s="94" t="n"/>
      <c r="F65" s="556" t="n"/>
      <c r="G65" s="556" t="n"/>
      <c r="H65" s="556" t="n"/>
      <c r="I65" s="556" t="n"/>
      <c r="J65" s="556" t="n"/>
      <c r="K65" s="556" t="n"/>
      <c r="L65" s="556" t="n"/>
      <c r="M65" s="559">
        <f>IF($A65="","",IFERROR($J65/$I65,""))</f>
        <v/>
      </c>
      <c r="N65" s="556" t="n"/>
      <c r="O65" s="556" t="n"/>
      <c r="P65" s="556" t="n"/>
      <c r="Q65" s="556" t="n"/>
      <c r="R65" s="556" t="n"/>
      <c r="S65" s="556" t="n"/>
      <c r="T65" s="559">
        <f>IF($A65="","",IFERROR($S65/$R65,""))</f>
        <v/>
      </c>
      <c r="U65" s="191" t="n"/>
    </row>
    <row r="66" ht="19" customHeight="1">
      <c r="A66" s="554" t="n"/>
      <c r="B66" s="94" t="n"/>
      <c r="C66" s="94" t="n"/>
      <c r="D66" s="94" t="n"/>
      <c r="E66" s="94" t="n"/>
      <c r="F66" s="556" t="n"/>
      <c r="G66" s="556" t="n"/>
      <c r="H66" s="556" t="n"/>
      <c r="I66" s="556" t="n"/>
      <c r="J66" s="556" t="n"/>
      <c r="K66" s="556" t="n"/>
      <c r="L66" s="556" t="n"/>
      <c r="M66" s="559">
        <f>IF($A66="","",IFERROR($J66/$I66,""))</f>
        <v/>
      </c>
      <c r="N66" s="556" t="n"/>
      <c r="O66" s="556" t="n"/>
      <c r="P66" s="556" t="n"/>
      <c r="Q66" s="556" t="n"/>
      <c r="R66" s="556" t="n"/>
      <c r="S66" s="556" t="n"/>
      <c r="T66" s="559">
        <f>IF($A66="","",IFERROR($S66/$R66,""))</f>
        <v/>
      </c>
      <c r="U66" s="191" t="n"/>
    </row>
    <row r="67" ht="19" customHeight="1">
      <c r="A67" s="554" t="n"/>
      <c r="B67" s="94" t="n"/>
      <c r="C67" s="94" t="n"/>
      <c r="D67" s="94" t="n"/>
      <c r="E67" s="94" t="n"/>
      <c r="F67" s="556" t="n"/>
      <c r="G67" s="556" t="n"/>
      <c r="H67" s="556" t="n"/>
      <c r="I67" s="556" t="n"/>
      <c r="J67" s="556" t="n"/>
      <c r="K67" s="556" t="n"/>
      <c r="L67" s="556" t="n"/>
      <c r="M67" s="559">
        <f>IF($A67="","",IFERROR($J67/$I67,""))</f>
        <v/>
      </c>
      <c r="N67" s="556" t="n"/>
      <c r="O67" s="556" t="n"/>
      <c r="P67" s="556" t="n"/>
      <c r="Q67" s="556" t="n"/>
      <c r="R67" s="556" t="n"/>
      <c r="S67" s="556" t="n"/>
      <c r="T67" s="559">
        <f>IF($A67="","",IFERROR($S67/$R67,""))</f>
        <v/>
      </c>
      <c r="U67" s="191" t="n"/>
    </row>
    <row r="68" ht="19" customHeight="1">
      <c r="A68" s="554" t="n"/>
      <c r="B68" s="94" t="n"/>
      <c r="C68" s="94" t="n"/>
      <c r="D68" s="94" t="n"/>
      <c r="E68" s="94" t="n"/>
      <c r="F68" s="556" t="n"/>
      <c r="G68" s="556" t="n"/>
      <c r="H68" s="556" t="n"/>
      <c r="I68" s="556" t="n"/>
      <c r="J68" s="556" t="n"/>
      <c r="K68" s="556" t="n"/>
      <c r="L68" s="556" t="n"/>
      <c r="M68" s="559">
        <f>IF($A68="","",IFERROR($J68/$I68,""))</f>
        <v/>
      </c>
      <c r="N68" s="556" t="n"/>
      <c r="O68" s="556" t="n"/>
      <c r="P68" s="556" t="n"/>
      <c r="Q68" s="556" t="n"/>
      <c r="R68" s="556" t="n"/>
      <c r="S68" s="556" t="n"/>
      <c r="T68" s="559">
        <f>IF($A68="","",IFERROR($S68/$R68,""))</f>
        <v/>
      </c>
      <c r="U68" s="191" t="n"/>
    </row>
    <row r="69" ht="19" customHeight="1">
      <c r="A69" s="554" t="n"/>
      <c r="B69" s="94" t="n"/>
      <c r="C69" s="94" t="n"/>
      <c r="D69" s="94" t="n"/>
      <c r="E69" s="94" t="n"/>
      <c r="F69" s="556" t="n"/>
      <c r="G69" s="556" t="n"/>
      <c r="H69" s="556" t="n"/>
      <c r="I69" s="556" t="n"/>
      <c r="J69" s="556" t="n"/>
      <c r="K69" s="556" t="n"/>
      <c r="L69" s="556" t="n"/>
      <c r="M69" s="559">
        <f>IF($A69="","",IFERROR($J69/$I69,""))</f>
        <v/>
      </c>
      <c r="N69" s="556" t="n"/>
      <c r="O69" s="556" t="n"/>
      <c r="P69" s="556" t="n"/>
      <c r="Q69" s="556" t="n"/>
      <c r="R69" s="556" t="n"/>
      <c r="S69" s="556" t="n"/>
      <c r="T69" s="559">
        <f>IF($A69="","",IFERROR($S69/$R69,""))</f>
        <v/>
      </c>
      <c r="U69" s="191" t="n"/>
    </row>
    <row r="70" ht="19" customHeight="1">
      <c r="A70" s="554" t="n"/>
      <c r="B70" s="94" t="n"/>
      <c r="C70" s="94" t="n"/>
      <c r="D70" s="94" t="n"/>
      <c r="E70" s="94" t="n"/>
      <c r="F70" s="556" t="n"/>
      <c r="G70" s="556" t="n"/>
      <c r="H70" s="556" t="n"/>
      <c r="I70" s="556" t="n"/>
      <c r="J70" s="556" t="n"/>
      <c r="K70" s="556" t="n"/>
      <c r="L70" s="556" t="n"/>
      <c r="M70" s="559">
        <f>IF($A70="","",IFERROR($J70/$I70,""))</f>
        <v/>
      </c>
      <c r="N70" s="556" t="n"/>
      <c r="O70" s="556" t="n"/>
      <c r="P70" s="556" t="n"/>
      <c r="Q70" s="556" t="n"/>
      <c r="R70" s="556" t="n"/>
      <c r="S70" s="556" t="n"/>
      <c r="T70" s="559">
        <f>IF($A70="","",IFERROR($S70/$R70,""))</f>
        <v/>
      </c>
      <c r="U70" s="191" t="n"/>
    </row>
    <row r="71" ht="19" customHeight="1">
      <c r="A71" s="554" t="n"/>
      <c r="B71" s="94" t="n"/>
      <c r="C71" s="94" t="n"/>
      <c r="D71" s="94" t="n"/>
      <c r="E71" s="94" t="n"/>
      <c r="F71" s="556" t="n"/>
      <c r="G71" s="556" t="n"/>
      <c r="H71" s="556" t="n"/>
      <c r="I71" s="556" t="n"/>
      <c r="J71" s="556" t="n"/>
      <c r="K71" s="556" t="n"/>
      <c r="L71" s="556" t="n"/>
      <c r="M71" s="559">
        <f>IF($A71="","",IFERROR($J71/$I71,""))</f>
        <v/>
      </c>
      <c r="N71" s="556" t="n"/>
      <c r="O71" s="556" t="n"/>
      <c r="P71" s="556" t="n"/>
      <c r="Q71" s="556" t="n"/>
      <c r="R71" s="556" t="n"/>
      <c r="S71" s="556" t="n"/>
      <c r="T71" s="559">
        <f>IF($A71="","",IFERROR($S71/$R71,""))</f>
        <v/>
      </c>
      <c r="U71" s="191" t="n"/>
    </row>
    <row r="72" ht="19" customHeight="1">
      <c r="A72" s="554" t="n"/>
      <c r="B72" s="94" t="n"/>
      <c r="C72" s="94" t="n"/>
      <c r="D72" s="94" t="n"/>
      <c r="E72" s="94" t="n"/>
      <c r="F72" s="556" t="n"/>
      <c r="G72" s="556" t="n"/>
      <c r="H72" s="556" t="n"/>
      <c r="I72" s="556" t="n"/>
      <c r="J72" s="556" t="n"/>
      <c r="K72" s="556" t="n"/>
      <c r="L72" s="556" t="n"/>
      <c r="M72" s="559">
        <f>IF($A72="","",IFERROR($J72/$I72,""))</f>
        <v/>
      </c>
      <c r="N72" s="556" t="n"/>
      <c r="O72" s="556" t="n"/>
      <c r="P72" s="556" t="n"/>
      <c r="Q72" s="556" t="n"/>
      <c r="R72" s="556" t="n"/>
      <c r="S72" s="556" t="n"/>
      <c r="T72" s="559">
        <f>IF($A72="","",IFERROR($S72/$R72,""))</f>
        <v/>
      </c>
      <c r="U72" s="191" t="n"/>
    </row>
    <row r="73" ht="19" customHeight="1">
      <c r="A73" s="554" t="n"/>
      <c r="B73" s="94" t="n"/>
      <c r="C73" s="94" t="n"/>
      <c r="D73" s="94" t="n"/>
      <c r="E73" s="94" t="n"/>
      <c r="F73" s="556" t="n"/>
      <c r="G73" s="556" t="n"/>
      <c r="H73" s="556" t="n"/>
      <c r="I73" s="556" t="n"/>
      <c r="J73" s="556" t="n"/>
      <c r="K73" s="556" t="n"/>
      <c r="L73" s="556" t="n"/>
      <c r="M73" s="559">
        <f>IF($A73="","",IFERROR($J73/$I73,""))</f>
        <v/>
      </c>
      <c r="N73" s="556" t="n"/>
      <c r="O73" s="556" t="n"/>
      <c r="P73" s="556" t="n"/>
      <c r="Q73" s="556" t="n"/>
      <c r="R73" s="556" t="n"/>
      <c r="S73" s="556" t="n"/>
      <c r="T73" s="559">
        <f>IF($A73="","",IFERROR($S73/$R73,""))</f>
        <v/>
      </c>
      <c r="U73" s="191" t="n"/>
    </row>
    <row r="74" ht="19" customHeight="1">
      <c r="A74" s="554" t="n"/>
      <c r="B74" s="94" t="n"/>
      <c r="C74" s="94" t="n"/>
      <c r="D74" s="94" t="n"/>
      <c r="E74" s="94" t="n"/>
      <c r="F74" s="556" t="n"/>
      <c r="G74" s="556" t="n"/>
      <c r="H74" s="556" t="n"/>
      <c r="I74" s="556" t="n"/>
      <c r="J74" s="556" t="n"/>
      <c r="K74" s="556" t="n"/>
      <c r="L74" s="556" t="n"/>
      <c r="M74" s="559">
        <f>IF($A74="","",IFERROR($J74/$I74,""))</f>
        <v/>
      </c>
      <c r="N74" s="556" t="n"/>
      <c r="O74" s="556" t="n"/>
      <c r="P74" s="556" t="n"/>
      <c r="Q74" s="556" t="n"/>
      <c r="R74" s="556" t="n"/>
      <c r="S74" s="556" t="n"/>
      <c r="T74" s="559">
        <f>IF($A74="","",IFERROR($S74/$R74,""))</f>
        <v/>
      </c>
      <c r="U74" s="191" t="n"/>
    </row>
    <row r="75" ht="19" customHeight="1">
      <c r="A75" s="554" t="n"/>
      <c r="B75" s="94" t="n"/>
      <c r="C75" s="94" t="n"/>
      <c r="D75" s="94" t="n"/>
      <c r="E75" s="94" t="n"/>
      <c r="F75" s="556" t="n"/>
      <c r="G75" s="556" t="n"/>
      <c r="H75" s="556" t="n"/>
      <c r="I75" s="556" t="n"/>
      <c r="J75" s="556" t="n"/>
      <c r="K75" s="556" t="n"/>
      <c r="L75" s="556" t="n"/>
      <c r="M75" s="559">
        <f>IF($A75="","",IFERROR($J75/$I75,""))</f>
        <v/>
      </c>
      <c r="N75" s="556" t="n"/>
      <c r="O75" s="556" t="n"/>
      <c r="P75" s="556" t="n"/>
      <c r="Q75" s="556" t="n"/>
      <c r="R75" s="556" t="n"/>
      <c r="S75" s="556" t="n"/>
      <c r="T75" s="559">
        <f>IF($A75="","",IFERROR($S75/$R75,""))</f>
        <v/>
      </c>
      <c r="U75" s="191" t="n"/>
    </row>
    <row r="76" ht="19" customHeight="1">
      <c r="A76" s="554" t="n"/>
      <c r="B76" s="94" t="n"/>
      <c r="C76" s="94" t="n"/>
      <c r="D76" s="94" t="n"/>
      <c r="E76" s="94" t="n"/>
      <c r="F76" s="556" t="n"/>
      <c r="G76" s="556" t="n"/>
      <c r="H76" s="556" t="n"/>
      <c r="I76" s="556" t="n"/>
      <c r="J76" s="556" t="n"/>
      <c r="K76" s="556" t="n"/>
      <c r="L76" s="556" t="n"/>
      <c r="M76" s="559">
        <f>IF($A76="","",IFERROR($J76/$I76,""))</f>
        <v/>
      </c>
      <c r="N76" s="556" t="n"/>
      <c r="O76" s="556" t="n"/>
      <c r="P76" s="556" t="n"/>
      <c r="Q76" s="556" t="n"/>
      <c r="R76" s="556" t="n"/>
      <c r="S76" s="556" t="n"/>
      <c r="T76" s="559">
        <f>IF($A76="","",IFERROR($S76/$R76,""))</f>
        <v/>
      </c>
      <c r="U76" s="191" t="n"/>
    </row>
    <row r="77" ht="19" customHeight="1">
      <c r="A77" s="554" t="n"/>
      <c r="B77" s="94" t="n"/>
      <c r="C77" s="94" t="n"/>
      <c r="D77" s="94" t="n"/>
      <c r="E77" s="94" t="n"/>
      <c r="F77" s="556" t="n"/>
      <c r="G77" s="556" t="n"/>
      <c r="H77" s="556" t="n"/>
      <c r="I77" s="556" t="n"/>
      <c r="J77" s="556" t="n"/>
      <c r="K77" s="556" t="n"/>
      <c r="L77" s="556" t="n"/>
      <c r="M77" s="559">
        <f>IF($A77="","",IFERROR($J77/$I77,""))</f>
        <v/>
      </c>
      <c r="N77" s="556" t="n"/>
      <c r="O77" s="556" t="n"/>
      <c r="P77" s="556" t="n"/>
      <c r="Q77" s="556" t="n"/>
      <c r="R77" s="556" t="n"/>
      <c r="S77" s="556" t="n"/>
      <c r="T77" s="559">
        <f>IF($A77="","",IFERROR($S77/$R77,""))</f>
        <v/>
      </c>
      <c r="U77" s="191" t="n"/>
    </row>
    <row r="78" ht="19" customHeight="1">
      <c r="A78" s="554" t="n"/>
      <c r="B78" s="94" t="n"/>
      <c r="C78" s="94" t="n"/>
      <c r="D78" s="94" t="n"/>
      <c r="E78" s="94" t="n"/>
      <c r="F78" s="556" t="n"/>
      <c r="G78" s="556" t="n"/>
      <c r="H78" s="556" t="n"/>
      <c r="I78" s="556" t="n"/>
      <c r="J78" s="556" t="n"/>
      <c r="K78" s="556" t="n"/>
      <c r="L78" s="556" t="n"/>
      <c r="M78" s="559">
        <f>IF($A78="","",IFERROR($J78/$I78,""))</f>
        <v/>
      </c>
      <c r="N78" s="556" t="n"/>
      <c r="O78" s="556" t="n"/>
      <c r="P78" s="556" t="n"/>
      <c r="Q78" s="556" t="n"/>
      <c r="R78" s="556" t="n"/>
      <c r="S78" s="556" t="n"/>
      <c r="T78" s="559">
        <f>IF($A78="","",IFERROR($S78/$R78,""))</f>
        <v/>
      </c>
      <c r="U78" s="191" t="n"/>
    </row>
    <row r="79" ht="19" customHeight="1">
      <c r="A79" s="554" t="n"/>
      <c r="B79" s="94" t="n"/>
      <c r="C79" s="94" t="n"/>
      <c r="D79" s="94" t="n"/>
      <c r="E79" s="94" t="n"/>
      <c r="F79" s="556" t="n"/>
      <c r="G79" s="556" t="n"/>
      <c r="H79" s="556" t="n"/>
      <c r="I79" s="556" t="n"/>
      <c r="J79" s="556" t="n"/>
      <c r="K79" s="556" t="n"/>
      <c r="L79" s="556" t="n"/>
      <c r="M79" s="559">
        <f>IF($A79="","",IFERROR($J79/$I79,""))</f>
        <v/>
      </c>
      <c r="N79" s="556" t="n"/>
      <c r="O79" s="556" t="n"/>
      <c r="P79" s="556" t="n"/>
      <c r="Q79" s="556" t="n"/>
      <c r="R79" s="556" t="n"/>
      <c r="S79" s="556" t="n"/>
      <c r="T79" s="559">
        <f>IF($A79="","",IFERROR($S79/$R79,""))</f>
        <v/>
      </c>
      <c r="U79" s="191" t="n"/>
    </row>
    <row r="80" ht="19" customHeight="1">
      <c r="A80" s="554" t="n"/>
      <c r="B80" s="94" t="n"/>
      <c r="C80" s="94" t="n"/>
      <c r="D80" s="94" t="n"/>
      <c r="E80" s="94" t="n"/>
      <c r="F80" s="556" t="n"/>
      <c r="G80" s="556" t="n"/>
      <c r="H80" s="556" t="n"/>
      <c r="I80" s="556" t="n"/>
      <c r="J80" s="556" t="n"/>
      <c r="K80" s="556" t="n"/>
      <c r="L80" s="556" t="n"/>
      <c r="M80" s="559">
        <f>IF($A80="","",IFERROR($J80/$I80,""))</f>
        <v/>
      </c>
      <c r="N80" s="556" t="n"/>
      <c r="O80" s="556" t="n"/>
      <c r="P80" s="556" t="n"/>
      <c r="Q80" s="556" t="n"/>
      <c r="R80" s="556" t="n"/>
      <c r="S80" s="556" t="n"/>
      <c r="T80" s="559">
        <f>IF($A80="","",IFERROR($S80/$R80,""))</f>
        <v/>
      </c>
      <c r="U80" s="191" t="n"/>
    </row>
    <row r="81" ht="19" customHeight="1">
      <c r="A81" s="554" t="n"/>
      <c r="B81" s="94" t="n"/>
      <c r="C81" s="94" t="n"/>
      <c r="D81" s="94" t="n"/>
      <c r="E81" s="94" t="n"/>
      <c r="F81" s="556" t="n"/>
      <c r="G81" s="556" t="n"/>
      <c r="H81" s="556" t="n"/>
      <c r="I81" s="556" t="n"/>
      <c r="J81" s="556" t="n"/>
      <c r="K81" s="556" t="n"/>
      <c r="L81" s="556" t="n"/>
      <c r="M81" s="559">
        <f>IF($A81="","",IFERROR($J81/$I81,""))</f>
        <v/>
      </c>
      <c r="N81" s="556" t="n"/>
      <c r="O81" s="556" t="n"/>
      <c r="P81" s="556" t="n"/>
      <c r="Q81" s="556" t="n"/>
      <c r="R81" s="556" t="n"/>
      <c r="S81" s="556" t="n"/>
      <c r="T81" s="559">
        <f>IF($A81="","",IFERROR($S81/$R81,""))</f>
        <v/>
      </c>
      <c r="U81" s="191" t="n"/>
    </row>
    <row r="82" ht="19" customHeight="1">
      <c r="A82" s="554" t="n"/>
      <c r="B82" s="94" t="n"/>
      <c r="C82" s="94" t="n"/>
      <c r="D82" s="94" t="n"/>
      <c r="E82" s="94" t="n"/>
      <c r="F82" s="556" t="n"/>
      <c r="G82" s="556" t="n"/>
      <c r="H82" s="556" t="n"/>
      <c r="I82" s="556" t="n"/>
      <c r="J82" s="556" t="n"/>
      <c r="K82" s="556" t="n"/>
      <c r="L82" s="556" t="n"/>
      <c r="M82" s="559">
        <f>IF($A82="","",IFERROR($J82/$I82,""))</f>
        <v/>
      </c>
      <c r="N82" s="556" t="n"/>
      <c r="O82" s="556" t="n"/>
      <c r="P82" s="556" t="n"/>
      <c r="Q82" s="556" t="n"/>
      <c r="R82" s="556" t="n"/>
      <c r="S82" s="556" t="n"/>
      <c r="T82" s="559">
        <f>IF($A82="","",IFERROR($S82/$R82,""))</f>
        <v/>
      </c>
      <c r="U82" s="191" t="n"/>
    </row>
    <row r="83" ht="19" customHeight="1">
      <c r="A83" s="554" t="n"/>
      <c r="B83" s="94" t="n"/>
      <c r="C83" s="94" t="n"/>
      <c r="D83" s="94" t="n"/>
      <c r="E83" s="94" t="n"/>
      <c r="F83" s="556" t="n"/>
      <c r="G83" s="556" t="n"/>
      <c r="H83" s="556" t="n"/>
      <c r="I83" s="556" t="n"/>
      <c r="J83" s="556" t="n"/>
      <c r="K83" s="556" t="n"/>
      <c r="L83" s="556" t="n"/>
      <c r="M83" s="559">
        <f>IF($A83="","",IFERROR($J83/$I83,""))</f>
        <v/>
      </c>
      <c r="N83" s="556" t="n"/>
      <c r="O83" s="556" t="n"/>
      <c r="P83" s="556" t="n"/>
      <c r="Q83" s="556" t="n"/>
      <c r="R83" s="556" t="n"/>
      <c r="S83" s="556" t="n"/>
      <c r="T83" s="559">
        <f>IF($A83="","",IFERROR($S83/$R83,""))</f>
        <v/>
      </c>
      <c r="U83" s="191" t="n"/>
    </row>
    <row r="84" ht="19" customHeight="1">
      <c r="A84" s="554" t="n"/>
      <c r="B84" s="94" t="n"/>
      <c r="C84" s="94" t="n"/>
      <c r="D84" s="94" t="n"/>
      <c r="E84" s="94" t="n"/>
      <c r="F84" s="556" t="n"/>
      <c r="G84" s="556" t="n"/>
      <c r="H84" s="556" t="n"/>
      <c r="I84" s="556" t="n"/>
      <c r="J84" s="556" t="n"/>
      <c r="K84" s="556" t="n"/>
      <c r="L84" s="556" t="n"/>
      <c r="M84" s="559">
        <f>IF($A84="","",IFERROR($J84/$I84,""))</f>
        <v/>
      </c>
      <c r="N84" s="556" t="n"/>
      <c r="O84" s="556" t="n"/>
      <c r="P84" s="556" t="n"/>
      <c r="Q84" s="556" t="n"/>
      <c r="R84" s="556" t="n"/>
      <c r="S84" s="556" t="n"/>
      <c r="T84" s="559">
        <f>IF($A84="","",IFERROR($S84/$R84,""))</f>
        <v/>
      </c>
      <c r="U84" s="191" t="n"/>
    </row>
    <row r="85" ht="19" customHeight="1">
      <c r="A85" s="554" t="n"/>
      <c r="B85" s="94" t="n"/>
      <c r="C85" s="94" t="n"/>
      <c r="D85" s="94" t="n"/>
      <c r="E85" s="94" t="n"/>
      <c r="F85" s="556" t="n"/>
      <c r="G85" s="556" t="n"/>
      <c r="H85" s="556" t="n"/>
      <c r="I85" s="556" t="n"/>
      <c r="J85" s="556" t="n"/>
      <c r="K85" s="556" t="n"/>
      <c r="L85" s="556" t="n"/>
      <c r="M85" s="559">
        <f>IF($A85="","",IFERROR($J85/$I85,""))</f>
        <v/>
      </c>
      <c r="N85" s="556" t="n"/>
      <c r="O85" s="556" t="n"/>
      <c r="P85" s="556" t="n"/>
      <c r="Q85" s="556" t="n"/>
      <c r="R85" s="556" t="n"/>
      <c r="S85" s="556" t="n"/>
      <c r="T85" s="559">
        <f>IF($A85="","",IFERROR($S85/$R85,""))</f>
        <v/>
      </c>
      <c r="U85" s="191" t="n"/>
    </row>
    <row r="86" ht="19" customHeight="1">
      <c r="A86" s="554" t="n"/>
      <c r="B86" s="94" t="n"/>
      <c r="C86" s="94" t="n"/>
      <c r="D86" s="94" t="n"/>
      <c r="E86" s="94" t="n"/>
      <c r="F86" s="556" t="n"/>
      <c r="G86" s="556" t="n"/>
      <c r="H86" s="556" t="n"/>
      <c r="I86" s="556" t="n"/>
      <c r="J86" s="556" t="n"/>
      <c r="K86" s="556" t="n"/>
      <c r="L86" s="556" t="n"/>
      <c r="M86" s="559">
        <f>IF($A86="","",IFERROR($J86/$I86,""))</f>
        <v/>
      </c>
      <c r="N86" s="556" t="n"/>
      <c r="O86" s="556" t="n"/>
      <c r="P86" s="556" t="n"/>
      <c r="Q86" s="556" t="n"/>
      <c r="R86" s="556" t="n"/>
      <c r="S86" s="556" t="n"/>
      <c r="T86" s="559">
        <f>IF($A86="","",IFERROR($S86/$R86,""))</f>
        <v/>
      </c>
      <c r="U86" s="191" t="n"/>
    </row>
    <row r="87" ht="19" customHeight="1">
      <c r="A87" s="554" t="n"/>
      <c r="B87" s="94" t="n"/>
      <c r="C87" s="94" t="n"/>
      <c r="D87" s="94" t="n"/>
      <c r="E87" s="94" t="n"/>
      <c r="F87" s="556" t="n"/>
      <c r="G87" s="556" t="n"/>
      <c r="H87" s="556" t="n"/>
      <c r="I87" s="556" t="n"/>
      <c r="J87" s="556" t="n"/>
      <c r="K87" s="556" t="n"/>
      <c r="L87" s="556" t="n"/>
      <c r="M87" s="559">
        <f>IF($A87="","",IFERROR($J87/$I87,""))</f>
        <v/>
      </c>
      <c r="N87" s="556" t="n"/>
      <c r="O87" s="556" t="n"/>
      <c r="P87" s="556" t="n"/>
      <c r="Q87" s="556" t="n"/>
      <c r="R87" s="556" t="n"/>
      <c r="S87" s="556" t="n"/>
      <c r="T87" s="559">
        <f>IF($A87="","",IFERROR($S87/$R87,""))</f>
        <v/>
      </c>
      <c r="U87" s="191" t="n"/>
    </row>
    <row r="88" ht="19" customHeight="1">
      <c r="A88" s="554" t="n"/>
      <c r="B88" s="94" t="n"/>
      <c r="C88" s="94" t="n"/>
      <c r="D88" s="94" t="n"/>
      <c r="E88" s="94" t="n"/>
      <c r="F88" s="556" t="n"/>
      <c r="G88" s="556" t="n"/>
      <c r="H88" s="556" t="n"/>
      <c r="I88" s="556" t="n"/>
      <c r="J88" s="556" t="n"/>
      <c r="K88" s="556" t="n"/>
      <c r="L88" s="556" t="n"/>
      <c r="M88" s="559">
        <f>IF($A88="","",IFERROR($J88/$I88,""))</f>
        <v/>
      </c>
      <c r="N88" s="556" t="n"/>
      <c r="O88" s="556" t="n"/>
      <c r="P88" s="556" t="n"/>
      <c r="Q88" s="556" t="n"/>
      <c r="R88" s="556" t="n"/>
      <c r="S88" s="556" t="n"/>
      <c r="T88" s="559">
        <f>IF($A88="","",IFERROR($S88/$R88,""))</f>
        <v/>
      </c>
      <c r="U88" s="191" t="n"/>
    </row>
    <row r="89" ht="19" customHeight="1">
      <c r="A89" s="554" t="n"/>
      <c r="B89" s="94" t="n"/>
      <c r="C89" s="94" t="n"/>
      <c r="D89" s="94" t="n"/>
      <c r="E89" s="94" t="n"/>
      <c r="F89" s="556" t="n"/>
      <c r="G89" s="556" t="n"/>
      <c r="H89" s="556" t="n"/>
      <c r="I89" s="556" t="n"/>
      <c r="J89" s="556" t="n"/>
      <c r="K89" s="556" t="n"/>
      <c r="L89" s="556" t="n"/>
      <c r="M89" s="559">
        <f>IF($A89="","",IFERROR($J89/$I89,""))</f>
        <v/>
      </c>
      <c r="N89" s="556" t="n"/>
      <c r="O89" s="556" t="n"/>
      <c r="P89" s="556" t="n"/>
      <c r="Q89" s="556" t="n"/>
      <c r="R89" s="556" t="n"/>
      <c r="S89" s="556" t="n"/>
      <c r="T89" s="559">
        <f>IF($A89="","",IFERROR($S89/$R89,""))</f>
        <v/>
      </c>
      <c r="U89" s="191" t="n"/>
    </row>
    <row r="90" ht="19" customHeight="1">
      <c r="A90" s="554" t="n"/>
      <c r="B90" s="94" t="n"/>
      <c r="C90" s="94" t="n"/>
      <c r="D90" s="94" t="n"/>
      <c r="E90" s="94" t="n"/>
      <c r="F90" s="556" t="n"/>
      <c r="G90" s="556" t="n"/>
      <c r="H90" s="556" t="n"/>
      <c r="I90" s="556" t="n"/>
      <c r="J90" s="556" t="n"/>
      <c r="K90" s="556" t="n"/>
      <c r="L90" s="556" t="n"/>
      <c r="M90" s="559">
        <f>IF($A90="","",IFERROR($J90/$I90,""))</f>
        <v/>
      </c>
      <c r="N90" s="556" t="n"/>
      <c r="O90" s="556" t="n"/>
      <c r="P90" s="556" t="n"/>
      <c r="Q90" s="556" t="n"/>
      <c r="R90" s="556" t="n"/>
      <c r="S90" s="556" t="n"/>
      <c r="T90" s="559">
        <f>IF($A90="","",IFERROR($S90/$R90,""))</f>
        <v/>
      </c>
      <c r="U90" s="191" t="n"/>
    </row>
    <row r="91" ht="19" customHeight="1">
      <c r="A91" s="554" t="n"/>
      <c r="B91" s="94" t="n"/>
      <c r="C91" s="94" t="n"/>
      <c r="D91" s="94" t="n"/>
      <c r="E91" s="94" t="n"/>
      <c r="F91" s="556" t="n"/>
      <c r="G91" s="556" t="n"/>
      <c r="H91" s="556" t="n"/>
      <c r="I91" s="556" t="n"/>
      <c r="J91" s="556" t="n"/>
      <c r="K91" s="556" t="n"/>
      <c r="L91" s="556" t="n"/>
      <c r="M91" s="559">
        <f>IF($A91="","",IFERROR($J91/$I91,""))</f>
        <v/>
      </c>
      <c r="N91" s="556" t="n"/>
      <c r="O91" s="556" t="n"/>
      <c r="P91" s="556" t="n"/>
      <c r="Q91" s="556" t="n"/>
      <c r="R91" s="556" t="n"/>
      <c r="S91" s="556" t="n"/>
      <c r="T91" s="559">
        <f>IF($A91="","",IFERROR($S91/$R91,""))</f>
        <v/>
      </c>
      <c r="U91" s="191" t="n"/>
    </row>
    <row r="92" ht="19" customHeight="1">
      <c r="A92" s="554" t="n"/>
      <c r="B92" s="94" t="n"/>
      <c r="C92" s="94" t="n"/>
      <c r="D92" s="94" t="n"/>
      <c r="E92" s="94" t="n"/>
      <c r="F92" s="556" t="n"/>
      <c r="G92" s="556" t="n"/>
      <c r="H92" s="556" t="n"/>
      <c r="I92" s="556" t="n"/>
      <c r="J92" s="556" t="n"/>
      <c r="K92" s="556" t="n"/>
      <c r="L92" s="556" t="n"/>
      <c r="M92" s="559">
        <f>IF($A92="","",IFERROR($J92/$I92,""))</f>
        <v/>
      </c>
      <c r="N92" s="556" t="n"/>
      <c r="O92" s="556" t="n"/>
      <c r="P92" s="556" t="n"/>
      <c r="Q92" s="556" t="n"/>
      <c r="R92" s="556" t="n"/>
      <c r="S92" s="556" t="n"/>
      <c r="T92" s="559">
        <f>IF($A92="","",IFERROR($S92/$R92,""))</f>
        <v/>
      </c>
      <c r="U92" s="191" t="n"/>
    </row>
    <row r="93" ht="19" customHeight="1">
      <c r="A93" s="554" t="n"/>
      <c r="B93" s="94" t="n"/>
      <c r="C93" s="94" t="n"/>
      <c r="D93" s="94" t="n"/>
      <c r="E93" s="94" t="n"/>
      <c r="F93" s="556" t="n"/>
      <c r="G93" s="556" t="n"/>
      <c r="H93" s="556" t="n"/>
      <c r="I93" s="556" t="n"/>
      <c r="J93" s="556" t="n"/>
      <c r="K93" s="556" t="n"/>
      <c r="L93" s="556" t="n"/>
      <c r="M93" s="559">
        <f>IF($A93="","",IFERROR($J93/$I93,""))</f>
        <v/>
      </c>
      <c r="N93" s="556" t="n"/>
      <c r="O93" s="556" t="n"/>
      <c r="P93" s="556" t="n"/>
      <c r="Q93" s="556" t="n"/>
      <c r="R93" s="556" t="n"/>
      <c r="S93" s="556" t="n"/>
      <c r="T93" s="559">
        <f>IF($A93="","",IFERROR($S93/$R93,""))</f>
        <v/>
      </c>
      <c r="U93" s="191" t="n"/>
    </row>
    <row r="94" ht="19" customHeight="1">
      <c r="A94" s="554" t="n"/>
      <c r="B94" s="94" t="n"/>
      <c r="C94" s="94" t="n"/>
      <c r="D94" s="94" t="n"/>
      <c r="E94" s="94" t="n"/>
      <c r="F94" s="556" t="n"/>
      <c r="G94" s="556" t="n"/>
      <c r="H94" s="556" t="n"/>
      <c r="I94" s="556" t="n"/>
      <c r="J94" s="556" t="n"/>
      <c r="K94" s="556" t="n"/>
      <c r="L94" s="556" t="n"/>
      <c r="M94" s="559">
        <f>IF($A94="","",IFERROR($J94/$I94,""))</f>
        <v/>
      </c>
      <c r="N94" s="556" t="n"/>
      <c r="O94" s="556" t="n"/>
      <c r="P94" s="556" t="n"/>
      <c r="Q94" s="556" t="n"/>
      <c r="R94" s="556" t="n"/>
      <c r="S94" s="556" t="n"/>
      <c r="T94" s="559">
        <f>IF($A94="","",IFERROR($S94/$R94,""))</f>
        <v/>
      </c>
      <c r="U94" s="191" t="n"/>
    </row>
    <row r="95" ht="19" customHeight="1">
      <c r="A95" s="554" t="n"/>
      <c r="B95" s="94" t="n"/>
      <c r="C95" s="94" t="n"/>
      <c r="D95" s="94" t="n"/>
      <c r="E95" s="94" t="n"/>
      <c r="F95" s="556" t="n"/>
      <c r="G95" s="556" t="n"/>
      <c r="H95" s="556" t="n"/>
      <c r="I95" s="556" t="n"/>
      <c r="J95" s="556" t="n"/>
      <c r="K95" s="556" t="n"/>
      <c r="L95" s="556" t="n"/>
      <c r="M95" s="559">
        <f>IF($A95="","",IFERROR($J95/$I95,""))</f>
        <v/>
      </c>
      <c r="N95" s="556" t="n"/>
      <c r="O95" s="556" t="n"/>
      <c r="P95" s="556" t="n"/>
      <c r="Q95" s="556" t="n"/>
      <c r="R95" s="556" t="n"/>
      <c r="S95" s="556" t="n"/>
      <c r="T95" s="559">
        <f>IF($A95="","",IFERROR($S95/$R95,""))</f>
        <v/>
      </c>
      <c r="U95" s="191" t="n"/>
    </row>
    <row r="96" ht="19" customHeight="1">
      <c r="A96" s="554" t="n"/>
      <c r="B96" s="94" t="n"/>
      <c r="C96" s="94" t="n"/>
      <c r="D96" s="94" t="n"/>
      <c r="E96" s="94" t="n"/>
      <c r="F96" s="556" t="n"/>
      <c r="G96" s="556" t="n"/>
      <c r="H96" s="556" t="n"/>
      <c r="I96" s="556" t="n"/>
      <c r="J96" s="556" t="n"/>
      <c r="K96" s="556" t="n"/>
      <c r="L96" s="556" t="n"/>
      <c r="M96" s="559">
        <f>IF($A96="","",IFERROR($J96/$I96,""))</f>
        <v/>
      </c>
      <c r="N96" s="556" t="n"/>
      <c r="O96" s="556" t="n"/>
      <c r="P96" s="556" t="n"/>
      <c r="Q96" s="556" t="n"/>
      <c r="R96" s="556" t="n"/>
      <c r="S96" s="556" t="n"/>
      <c r="T96" s="559">
        <f>IF($A96="","",IFERROR($S96/$R96,""))</f>
        <v/>
      </c>
      <c r="U96" s="191" t="n"/>
    </row>
    <row r="97" ht="19" customHeight="1">
      <c r="A97" s="554" t="n"/>
      <c r="B97" s="94" t="n"/>
      <c r="C97" s="94" t="n"/>
      <c r="D97" s="94" t="n"/>
      <c r="E97" s="94" t="n"/>
      <c r="F97" s="556" t="n"/>
      <c r="G97" s="556" t="n"/>
      <c r="H97" s="556" t="n"/>
      <c r="I97" s="556" t="n"/>
      <c r="J97" s="556" t="n"/>
      <c r="K97" s="556" t="n"/>
      <c r="L97" s="556" t="n"/>
      <c r="M97" s="559">
        <f>IF($A97="","",IFERROR($J97/$I97,""))</f>
        <v/>
      </c>
      <c r="N97" s="556" t="n"/>
      <c r="O97" s="556" t="n"/>
      <c r="P97" s="556" t="n"/>
      <c r="Q97" s="556" t="n"/>
      <c r="R97" s="556" t="n"/>
      <c r="S97" s="556" t="n"/>
      <c r="T97" s="559">
        <f>IF($A97="","",IFERROR($S97/$R97,""))</f>
        <v/>
      </c>
      <c r="U97" s="191" t="n"/>
    </row>
    <row r="98" ht="19" customHeight="1">
      <c r="A98" s="554" t="n"/>
      <c r="B98" s="94" t="n"/>
      <c r="C98" s="94" t="n"/>
      <c r="D98" s="94" t="n"/>
      <c r="E98" s="94" t="n"/>
      <c r="F98" s="556" t="n"/>
      <c r="G98" s="556" t="n"/>
      <c r="H98" s="556" t="n"/>
      <c r="I98" s="556" t="n"/>
      <c r="J98" s="556" t="n"/>
      <c r="K98" s="556" t="n"/>
      <c r="L98" s="556" t="n"/>
      <c r="M98" s="559">
        <f>IF($A98="","",IFERROR($J98/$I98,""))</f>
        <v/>
      </c>
      <c r="N98" s="556" t="n"/>
      <c r="O98" s="556" t="n"/>
      <c r="P98" s="556" t="n"/>
      <c r="Q98" s="556" t="n"/>
      <c r="R98" s="556" t="n"/>
      <c r="S98" s="556" t="n"/>
      <c r="T98" s="559">
        <f>IF($A98="","",IFERROR($S98/$R98,""))</f>
        <v/>
      </c>
      <c r="U98" s="191" t="n"/>
    </row>
    <row r="99" ht="19" customHeight="1">
      <c r="A99" s="554" t="n"/>
      <c r="B99" s="94" t="n"/>
      <c r="C99" s="94" t="n"/>
      <c r="D99" s="94" t="n"/>
      <c r="E99" s="94" t="n"/>
      <c r="F99" s="556" t="n"/>
      <c r="G99" s="556" t="n"/>
      <c r="H99" s="556" t="n"/>
      <c r="I99" s="556" t="n"/>
      <c r="J99" s="556" t="n"/>
      <c r="K99" s="556" t="n"/>
      <c r="L99" s="556" t="n"/>
      <c r="M99" s="559">
        <f>IF($A99="","",IFERROR($J99/$I99,""))</f>
        <v/>
      </c>
      <c r="N99" s="556" t="n"/>
      <c r="O99" s="556" t="n"/>
      <c r="P99" s="556" t="n"/>
      <c r="Q99" s="556" t="n"/>
      <c r="R99" s="556" t="n"/>
      <c r="S99" s="556" t="n"/>
      <c r="T99" s="559">
        <f>IF($A99="","",IFERROR($S99/$R99,""))</f>
        <v/>
      </c>
      <c r="U99" s="191" t="n"/>
    </row>
    <row r="100" ht="19" customHeight="1">
      <c r="A100" s="554" t="n"/>
      <c r="B100" s="94" t="n"/>
      <c r="C100" s="94" t="n"/>
      <c r="D100" s="94" t="n"/>
      <c r="E100" s="94" t="n"/>
      <c r="F100" s="556" t="n"/>
      <c r="G100" s="556" t="n"/>
      <c r="H100" s="556" t="n"/>
      <c r="I100" s="556" t="n"/>
      <c r="J100" s="556" t="n"/>
      <c r="K100" s="556" t="n"/>
      <c r="L100" s="556" t="n"/>
      <c r="M100" s="559">
        <f>IF($A100="","",IFERROR($J100/$I100,""))</f>
        <v/>
      </c>
      <c r="N100" s="556" t="n"/>
      <c r="O100" s="556" t="n"/>
      <c r="P100" s="556" t="n"/>
      <c r="Q100" s="556" t="n"/>
      <c r="R100" s="556" t="n"/>
      <c r="S100" s="556" t="n"/>
      <c r="T100" s="559">
        <f>IF($A100="","",IFERROR($S100/$R100,""))</f>
        <v/>
      </c>
      <c r="U100" s="191" t="n"/>
    </row>
    <row r="101" ht="19" customHeight="1">
      <c r="A101" s="554" t="n"/>
      <c r="B101" s="94" t="n"/>
      <c r="C101" s="94" t="n"/>
      <c r="D101" s="94" t="n"/>
      <c r="E101" s="94" t="n"/>
      <c r="F101" s="556" t="n"/>
      <c r="G101" s="556" t="n"/>
      <c r="H101" s="556" t="n"/>
      <c r="I101" s="556" t="n"/>
      <c r="J101" s="556" t="n"/>
      <c r="K101" s="556" t="n"/>
      <c r="L101" s="556" t="n"/>
      <c r="M101" s="559">
        <f>IF($A101="","",IFERROR($J101/$I101,""))</f>
        <v/>
      </c>
      <c r="N101" s="556" t="n"/>
      <c r="O101" s="556" t="n"/>
      <c r="P101" s="556" t="n"/>
      <c r="Q101" s="556" t="n"/>
      <c r="R101" s="556" t="n"/>
      <c r="S101" s="556" t="n"/>
      <c r="T101" s="559">
        <f>IF($A101="","",IFERROR($S101/$R101,""))</f>
        <v/>
      </c>
      <c r="U101" s="191" t="n"/>
    </row>
    <row r="102" ht="19" customHeight="1">
      <c r="A102" s="554" t="n"/>
      <c r="B102" s="94" t="n"/>
      <c r="C102" s="94" t="n"/>
      <c r="D102" s="94" t="n"/>
      <c r="E102" s="94" t="n"/>
      <c r="F102" s="556" t="n"/>
      <c r="G102" s="556" t="n"/>
      <c r="H102" s="556" t="n"/>
      <c r="I102" s="556" t="n"/>
      <c r="J102" s="556" t="n"/>
      <c r="K102" s="556" t="n"/>
      <c r="L102" s="556" t="n"/>
      <c r="M102" s="559">
        <f>IF($A102="","",IFERROR($J102/$I102,""))</f>
        <v/>
      </c>
      <c r="N102" s="556" t="n"/>
      <c r="O102" s="556" t="n"/>
      <c r="P102" s="556" t="n"/>
      <c r="Q102" s="556" t="n"/>
      <c r="R102" s="556" t="n"/>
      <c r="S102" s="556" t="n"/>
      <c r="T102" s="559">
        <f>IF($A102="","",IFERROR($S102/$R102,""))</f>
        <v/>
      </c>
      <c r="U102" s="191" t="n"/>
    </row>
    <row r="103" ht="19" customHeight="1">
      <c r="A103" s="554" t="n"/>
      <c r="B103" s="94" t="n"/>
      <c r="C103" s="94" t="n"/>
      <c r="D103" s="94" t="n"/>
      <c r="E103" s="94" t="n"/>
      <c r="F103" s="556" t="n"/>
      <c r="G103" s="556" t="n"/>
      <c r="H103" s="556" t="n"/>
      <c r="I103" s="556" t="n"/>
      <c r="J103" s="556" t="n"/>
      <c r="K103" s="556" t="n"/>
      <c r="L103" s="556" t="n"/>
      <c r="M103" s="559">
        <f>IF($A103="","",IFERROR($J103/$I103,""))</f>
        <v/>
      </c>
      <c r="N103" s="556" t="n"/>
      <c r="O103" s="556" t="n"/>
      <c r="P103" s="556" t="n"/>
      <c r="Q103" s="556" t="n"/>
      <c r="R103" s="556" t="n"/>
      <c r="S103" s="556" t="n"/>
      <c r="T103" s="559">
        <f>IF($A103="","",IFERROR($S103/$R103,""))</f>
        <v/>
      </c>
      <c r="U103" s="191" t="n"/>
    </row>
    <row r="104" ht="19" customHeight="1">
      <c r="A104" s="554" t="n"/>
      <c r="B104" s="94" t="n"/>
      <c r="C104" s="94" t="n"/>
      <c r="D104" s="94" t="n"/>
      <c r="E104" s="94" t="n"/>
      <c r="F104" s="556" t="n"/>
      <c r="G104" s="556" t="n"/>
      <c r="H104" s="556" t="n"/>
      <c r="I104" s="556" t="n"/>
      <c r="J104" s="556" t="n"/>
      <c r="K104" s="556" t="n"/>
      <c r="L104" s="556" t="n"/>
      <c r="M104" s="559">
        <f>IF($A104="","",IFERROR($J104/$I104,""))</f>
        <v/>
      </c>
      <c r="N104" s="556" t="n"/>
      <c r="O104" s="556" t="n"/>
      <c r="P104" s="556" t="n"/>
      <c r="Q104" s="556" t="n"/>
      <c r="R104" s="556" t="n"/>
      <c r="S104" s="556" t="n"/>
      <c r="T104" s="559">
        <f>IF($A104="","",IFERROR($S104/$R104,""))</f>
        <v/>
      </c>
      <c r="U104" s="191" t="n"/>
    </row>
    <row r="105" ht="19" customHeight="1">
      <c r="A105" s="554" t="n"/>
      <c r="B105" s="94" t="n"/>
      <c r="C105" s="94" t="n"/>
      <c r="D105" s="94" t="n"/>
      <c r="E105" s="94" t="n"/>
      <c r="F105" s="556" t="n"/>
      <c r="G105" s="556" t="n"/>
      <c r="H105" s="556" t="n"/>
      <c r="I105" s="556" t="n"/>
      <c r="J105" s="556" t="n"/>
      <c r="K105" s="556" t="n"/>
      <c r="L105" s="556" t="n"/>
      <c r="M105" s="559">
        <f>IF($A105="","",IFERROR($J105/$I105,""))</f>
        <v/>
      </c>
      <c r="N105" s="556" t="n"/>
      <c r="O105" s="556" t="n"/>
      <c r="P105" s="556" t="n"/>
      <c r="Q105" s="556" t="n"/>
      <c r="R105" s="556" t="n"/>
      <c r="S105" s="556" t="n"/>
      <c r="T105" s="559">
        <f>IF($A105="","",IFERROR($S105/$R105,""))</f>
        <v/>
      </c>
      <c r="U105" s="191" t="n"/>
    </row>
    <row r="106" ht="19" customHeight="1">
      <c r="A106" s="554" t="n"/>
      <c r="B106" s="94" t="n"/>
      <c r="C106" s="94" t="n"/>
      <c r="D106" s="94" t="n"/>
      <c r="E106" s="94" t="n"/>
      <c r="F106" s="556" t="n"/>
      <c r="G106" s="556" t="n"/>
      <c r="H106" s="556" t="n"/>
      <c r="I106" s="556" t="n"/>
      <c r="J106" s="556" t="n"/>
      <c r="K106" s="556" t="n"/>
      <c r="L106" s="556" t="n"/>
      <c r="M106" s="559">
        <f>IF($A106="","",IFERROR($J106/$I106,""))</f>
        <v/>
      </c>
      <c r="N106" s="556" t="n"/>
      <c r="O106" s="556" t="n"/>
      <c r="P106" s="556" t="n"/>
      <c r="Q106" s="556" t="n"/>
      <c r="R106" s="556" t="n"/>
      <c r="S106" s="556" t="n"/>
      <c r="T106" s="559">
        <f>IF($A106="","",IFERROR($S106/$R106,""))</f>
        <v/>
      </c>
      <c r="U106" s="191" t="n"/>
    </row>
    <row r="107" ht="19" customHeight="1">
      <c r="A107" s="554" t="n"/>
      <c r="B107" s="94" t="n"/>
      <c r="C107" s="94" t="n"/>
      <c r="D107" s="94" t="n"/>
      <c r="E107" s="94" t="n"/>
      <c r="F107" s="556" t="n"/>
      <c r="G107" s="556" t="n"/>
      <c r="H107" s="556" t="n"/>
      <c r="I107" s="556" t="n"/>
      <c r="J107" s="556" t="n"/>
      <c r="K107" s="556" t="n"/>
      <c r="L107" s="556" t="n"/>
      <c r="M107" s="559">
        <f>IF($A107="","",IFERROR($J107/$I107,""))</f>
        <v/>
      </c>
      <c r="N107" s="556" t="n"/>
      <c r="O107" s="556" t="n"/>
      <c r="P107" s="556" t="n"/>
      <c r="Q107" s="556" t="n"/>
      <c r="R107" s="556" t="n"/>
      <c r="S107" s="556" t="n"/>
      <c r="T107" s="559">
        <f>IF($A107="","",IFERROR($S107/$R107,""))</f>
        <v/>
      </c>
      <c r="U107" s="191" t="n"/>
    </row>
    <row r="108" ht="19" customHeight="1">
      <c r="A108" s="554" t="n"/>
      <c r="B108" s="94" t="n"/>
      <c r="C108" s="94" t="n"/>
      <c r="D108" s="94" t="n"/>
      <c r="E108" s="94" t="n"/>
      <c r="F108" s="556" t="n"/>
      <c r="G108" s="556" t="n"/>
      <c r="H108" s="556" t="n"/>
      <c r="I108" s="556" t="n"/>
      <c r="J108" s="556" t="n"/>
      <c r="K108" s="556" t="n"/>
      <c r="L108" s="556" t="n"/>
      <c r="M108" s="559">
        <f>IF($A108="","",IFERROR($J108/$I108,""))</f>
        <v/>
      </c>
      <c r="N108" s="556" t="n"/>
      <c r="O108" s="556" t="n"/>
      <c r="P108" s="556" t="n"/>
      <c r="Q108" s="556" t="n"/>
      <c r="R108" s="556" t="n"/>
      <c r="S108" s="556" t="n"/>
      <c r="T108" s="559">
        <f>IF($A108="","",IFERROR($S108/$R108,""))</f>
        <v/>
      </c>
      <c r="U108" s="191" t="n"/>
    </row>
    <row r="109" ht="19" customHeight="1">
      <c r="A109" s="554" t="n"/>
      <c r="B109" s="94" t="n"/>
      <c r="C109" s="94" t="n"/>
      <c r="D109" s="94" t="n"/>
      <c r="E109" s="94" t="n"/>
      <c r="F109" s="556" t="n"/>
      <c r="G109" s="556" t="n"/>
      <c r="H109" s="556" t="n"/>
      <c r="I109" s="556" t="n"/>
      <c r="J109" s="556" t="n"/>
      <c r="K109" s="556" t="n"/>
      <c r="L109" s="556" t="n"/>
      <c r="M109" s="559">
        <f>IF($A109="","",IFERROR($J109/$I109,""))</f>
        <v/>
      </c>
      <c r="N109" s="556" t="n"/>
      <c r="O109" s="556" t="n"/>
      <c r="P109" s="556" t="n"/>
      <c r="Q109" s="556" t="n"/>
      <c r="R109" s="556" t="n"/>
      <c r="S109" s="556" t="n"/>
      <c r="T109" s="559">
        <f>IF($A109="","",IFERROR($S109/$R109,""))</f>
        <v/>
      </c>
      <c r="U109" s="191" t="n"/>
    </row>
    <row r="110" ht="19" customHeight="1">
      <c r="A110" s="554" t="n"/>
      <c r="B110" s="94" t="n"/>
      <c r="C110" s="94" t="n"/>
      <c r="D110" s="94" t="n"/>
      <c r="E110" s="94" t="n"/>
      <c r="F110" s="556" t="n"/>
      <c r="G110" s="556" t="n"/>
      <c r="H110" s="556" t="n"/>
      <c r="I110" s="556" t="n"/>
      <c r="J110" s="556" t="n"/>
      <c r="K110" s="556" t="n"/>
      <c r="L110" s="556" t="n"/>
      <c r="M110" s="559">
        <f>IF($A110="","",IFERROR($J110/$I110,""))</f>
        <v/>
      </c>
      <c r="N110" s="556" t="n"/>
      <c r="O110" s="556" t="n"/>
      <c r="P110" s="556" t="n"/>
      <c r="Q110" s="556" t="n"/>
      <c r="R110" s="556" t="n"/>
      <c r="S110" s="556" t="n"/>
      <c r="T110" s="559">
        <f>IF($A110="","",IFERROR($S110/$R110,""))</f>
        <v/>
      </c>
      <c r="U110" s="191" t="n"/>
    </row>
    <row r="111" ht="19" customHeight="1">
      <c r="A111" s="554" t="n"/>
      <c r="B111" s="94" t="n"/>
      <c r="C111" s="94" t="n"/>
      <c r="D111" s="94" t="n"/>
      <c r="E111" s="94" t="n"/>
      <c r="F111" s="556" t="n"/>
      <c r="G111" s="556" t="n"/>
      <c r="H111" s="556" t="n"/>
      <c r="I111" s="556" t="n"/>
      <c r="J111" s="556" t="n"/>
      <c r="K111" s="556" t="n"/>
      <c r="L111" s="556" t="n"/>
      <c r="M111" s="559">
        <f>IF($A111="","",IFERROR($J111/$I111,""))</f>
        <v/>
      </c>
      <c r="N111" s="556" t="n"/>
      <c r="O111" s="556" t="n"/>
      <c r="P111" s="556" t="n"/>
      <c r="Q111" s="556" t="n"/>
      <c r="R111" s="556" t="n"/>
      <c r="S111" s="556" t="n"/>
      <c r="T111" s="559">
        <f>IF($A111="","",IFERROR($S111/$R111,""))</f>
        <v/>
      </c>
      <c r="U111" s="191" t="n"/>
    </row>
    <row r="112" ht="19" customHeight="1">
      <c r="A112" s="554" t="n"/>
      <c r="B112" s="94" t="n"/>
      <c r="C112" s="94" t="n"/>
      <c r="D112" s="94" t="n"/>
      <c r="E112" s="94" t="n"/>
      <c r="F112" s="556" t="n"/>
      <c r="G112" s="556" t="n"/>
      <c r="H112" s="556" t="n"/>
      <c r="I112" s="556" t="n"/>
      <c r="J112" s="556" t="n"/>
      <c r="K112" s="556" t="n"/>
      <c r="L112" s="556" t="n"/>
      <c r="M112" s="559">
        <f>IF($A112="","",IFERROR($J112/$I112,""))</f>
        <v/>
      </c>
      <c r="N112" s="556" t="n"/>
      <c r="O112" s="556" t="n"/>
      <c r="P112" s="556" t="n"/>
      <c r="Q112" s="556" t="n"/>
      <c r="R112" s="556" t="n"/>
      <c r="S112" s="556" t="n"/>
      <c r="T112" s="559">
        <f>IF($A112="","",IFERROR($S112/$R112,""))</f>
        <v/>
      </c>
      <c r="U112" s="191" t="n"/>
    </row>
    <row r="113" ht="19" customHeight="1">
      <c r="A113" s="554" t="n"/>
      <c r="B113" s="94" t="n"/>
      <c r="C113" s="94" t="n"/>
      <c r="D113" s="94" t="n"/>
      <c r="E113" s="94" t="n"/>
      <c r="F113" s="556" t="n"/>
      <c r="G113" s="556" t="n"/>
      <c r="H113" s="556" t="n"/>
      <c r="I113" s="556" t="n"/>
      <c r="J113" s="556" t="n"/>
      <c r="K113" s="556" t="n"/>
      <c r="L113" s="556" t="n"/>
      <c r="M113" s="559">
        <f>IF($A113="","",IFERROR($J113/$I113,""))</f>
        <v/>
      </c>
      <c r="N113" s="556" t="n"/>
      <c r="O113" s="556" t="n"/>
      <c r="P113" s="556" t="n"/>
      <c r="Q113" s="556" t="n"/>
      <c r="R113" s="556" t="n"/>
      <c r="S113" s="556" t="n"/>
      <c r="T113" s="559">
        <f>IF($A113="","",IFERROR($S113/$R113,""))</f>
        <v/>
      </c>
      <c r="U113" s="191" t="n"/>
    </row>
    <row r="114" ht="19" customHeight="1">
      <c r="A114" s="554" t="n"/>
      <c r="B114" s="94" t="n"/>
      <c r="C114" s="94" t="n"/>
      <c r="D114" s="94" t="n"/>
      <c r="E114" s="94" t="n"/>
      <c r="F114" s="556" t="n"/>
      <c r="G114" s="556" t="n"/>
      <c r="H114" s="556" t="n"/>
      <c r="I114" s="556" t="n"/>
      <c r="J114" s="556" t="n"/>
      <c r="K114" s="556" t="n"/>
      <c r="L114" s="556" t="n"/>
      <c r="M114" s="559">
        <f>IF($A114="","",IFERROR($J114/$I114,""))</f>
        <v/>
      </c>
      <c r="N114" s="556" t="n"/>
      <c r="O114" s="556" t="n"/>
      <c r="P114" s="556" t="n"/>
      <c r="Q114" s="556" t="n"/>
      <c r="R114" s="556" t="n"/>
      <c r="S114" s="556" t="n"/>
      <c r="T114" s="559">
        <f>IF($A114="","",IFERROR($S114/$R114,""))</f>
        <v/>
      </c>
      <c r="U114" s="191" t="n"/>
    </row>
    <row r="115" ht="19" customHeight="1">
      <c r="A115" s="554" t="n"/>
      <c r="B115" s="94" t="n"/>
      <c r="C115" s="94" t="n"/>
      <c r="D115" s="94" t="n"/>
      <c r="E115" s="94" t="n"/>
      <c r="F115" s="556" t="n"/>
      <c r="G115" s="556" t="n"/>
      <c r="H115" s="556" t="n"/>
      <c r="I115" s="556" t="n"/>
      <c r="J115" s="556" t="n"/>
      <c r="K115" s="556" t="n"/>
      <c r="L115" s="556" t="n"/>
      <c r="M115" s="559">
        <f>IF($A115="","",IFERROR($J115/$I115,""))</f>
        <v/>
      </c>
      <c r="N115" s="556" t="n"/>
      <c r="O115" s="556" t="n"/>
      <c r="P115" s="556" t="n"/>
      <c r="Q115" s="556" t="n"/>
      <c r="R115" s="556" t="n"/>
      <c r="S115" s="556" t="n"/>
      <c r="T115" s="559">
        <f>IF($A115="","",IFERROR($S115/$R115,""))</f>
        <v/>
      </c>
      <c r="U115" s="191" t="n"/>
    </row>
    <row r="116" ht="19" customHeight="1">
      <c r="A116" s="554" t="n"/>
      <c r="B116" s="94" t="n"/>
      <c r="C116" s="94" t="n"/>
      <c r="D116" s="94" t="n"/>
      <c r="E116" s="94" t="n"/>
      <c r="F116" s="556" t="n"/>
      <c r="G116" s="556" t="n"/>
      <c r="H116" s="556" t="n"/>
      <c r="I116" s="556" t="n"/>
      <c r="J116" s="556" t="n"/>
      <c r="K116" s="556" t="n"/>
      <c r="L116" s="556" t="n"/>
      <c r="M116" s="559">
        <f>IF($A116="","",IFERROR($J116/$I116,""))</f>
        <v/>
      </c>
      <c r="N116" s="556" t="n"/>
      <c r="O116" s="556" t="n"/>
      <c r="P116" s="556" t="n"/>
      <c r="Q116" s="556" t="n"/>
      <c r="R116" s="556" t="n"/>
      <c r="S116" s="556" t="n"/>
      <c r="T116" s="559">
        <f>IF($A116="","",IFERROR($S116/$R116,""))</f>
        <v/>
      </c>
      <c r="U116" s="191" t="n"/>
    </row>
    <row r="117" ht="19" customHeight="1">
      <c r="A117" s="554" t="n"/>
      <c r="B117" s="94" t="n"/>
      <c r="C117" s="94" t="n"/>
      <c r="D117" s="94" t="n"/>
      <c r="E117" s="94" t="n"/>
      <c r="F117" s="556" t="n"/>
      <c r="G117" s="556" t="n"/>
      <c r="H117" s="556" t="n"/>
      <c r="I117" s="556" t="n"/>
      <c r="J117" s="556" t="n"/>
      <c r="K117" s="556" t="n"/>
      <c r="L117" s="556" t="n"/>
      <c r="M117" s="559">
        <f>IF($A117="","",IFERROR($J117/$I117,""))</f>
        <v/>
      </c>
      <c r="N117" s="556" t="n"/>
      <c r="O117" s="556" t="n"/>
      <c r="P117" s="556" t="n"/>
      <c r="Q117" s="556" t="n"/>
      <c r="R117" s="556" t="n"/>
      <c r="S117" s="556" t="n"/>
      <c r="T117" s="559">
        <f>IF($A117="","",IFERROR($S117/$R117,""))</f>
        <v/>
      </c>
      <c r="U117" s="191" t="n"/>
    </row>
    <row r="118" ht="19" customHeight="1">
      <c r="A118" s="554" t="n"/>
      <c r="B118" s="94" t="n"/>
      <c r="C118" s="94" t="n"/>
      <c r="D118" s="94" t="n"/>
      <c r="E118" s="94" t="n"/>
      <c r="F118" s="556" t="n"/>
      <c r="G118" s="556" t="n"/>
      <c r="H118" s="556" t="n"/>
      <c r="I118" s="556" t="n"/>
      <c r="J118" s="556" t="n"/>
      <c r="K118" s="556" t="n"/>
      <c r="L118" s="556" t="n"/>
      <c r="M118" s="559">
        <f>IF($A118="","",IFERROR($J118/$I118,""))</f>
        <v/>
      </c>
      <c r="N118" s="556" t="n"/>
      <c r="O118" s="556" t="n"/>
      <c r="P118" s="556" t="n"/>
      <c r="Q118" s="556" t="n"/>
      <c r="R118" s="556" t="n"/>
      <c r="S118" s="556" t="n"/>
      <c r="T118" s="559">
        <f>IF($A118="","",IFERROR($S118/$R118,""))</f>
        <v/>
      </c>
      <c r="U118" s="191" t="n"/>
    </row>
    <row r="119" ht="19" customHeight="1">
      <c r="A119" s="554" t="n"/>
      <c r="B119" s="94" t="n"/>
      <c r="C119" s="94" t="n"/>
      <c r="D119" s="94" t="n"/>
      <c r="E119" s="94" t="n"/>
      <c r="F119" s="556" t="n"/>
      <c r="G119" s="556" t="n"/>
      <c r="H119" s="556" t="n"/>
      <c r="I119" s="556" t="n"/>
      <c r="J119" s="556" t="n"/>
      <c r="K119" s="556" t="n"/>
      <c r="L119" s="556" t="n"/>
      <c r="M119" s="559">
        <f>IF($A119="","",IFERROR($J119/$I119,""))</f>
        <v/>
      </c>
      <c r="N119" s="556" t="n"/>
      <c r="O119" s="556" t="n"/>
      <c r="P119" s="556" t="n"/>
      <c r="Q119" s="556" t="n"/>
      <c r="R119" s="556" t="n"/>
      <c r="S119" s="556" t="n"/>
      <c r="T119" s="559">
        <f>IF($A119="","",IFERROR($S119/$R119,""))</f>
        <v/>
      </c>
      <c r="U119" s="191" t="n"/>
    </row>
    <row r="120" ht="19" customHeight="1">
      <c r="A120" s="554" t="n"/>
      <c r="B120" s="94" t="n"/>
      <c r="C120" s="94" t="n"/>
      <c r="D120" s="94" t="n"/>
      <c r="E120" s="94" t="n"/>
      <c r="F120" s="556" t="n"/>
      <c r="G120" s="556" t="n"/>
      <c r="H120" s="556" t="n"/>
      <c r="I120" s="556" t="n"/>
      <c r="J120" s="556" t="n"/>
      <c r="K120" s="556" t="n"/>
      <c r="L120" s="556" t="n"/>
      <c r="M120" s="559">
        <f>IF($A120="","",IFERROR($J120/$I120,""))</f>
        <v/>
      </c>
      <c r="N120" s="556" t="n"/>
      <c r="O120" s="556" t="n"/>
      <c r="P120" s="556" t="n"/>
      <c r="Q120" s="556" t="n"/>
      <c r="R120" s="556" t="n"/>
      <c r="S120" s="556" t="n"/>
      <c r="T120" s="559">
        <f>IF($A120="","",IFERROR($S120/$R120,""))</f>
        <v/>
      </c>
      <c r="U120" s="191" t="n"/>
    </row>
    <row r="121" ht="19" customHeight="1">
      <c r="A121" s="554" t="n"/>
      <c r="B121" s="94" t="n"/>
      <c r="C121" s="94" t="n"/>
      <c r="D121" s="94" t="n"/>
      <c r="E121" s="94" t="n"/>
      <c r="F121" s="556" t="n"/>
      <c r="G121" s="556" t="n"/>
      <c r="H121" s="556" t="n"/>
      <c r="I121" s="556" t="n"/>
      <c r="J121" s="556" t="n"/>
      <c r="K121" s="556" t="n"/>
      <c r="L121" s="556" t="n"/>
      <c r="M121" s="559">
        <f>IF($A121="","",IFERROR($J121/$I121,""))</f>
        <v/>
      </c>
      <c r="N121" s="556" t="n"/>
      <c r="O121" s="556" t="n"/>
      <c r="P121" s="556" t="n"/>
      <c r="Q121" s="556" t="n"/>
      <c r="R121" s="556" t="n"/>
      <c r="S121" s="556" t="n"/>
      <c r="T121" s="559">
        <f>IF($A121="","",IFERROR($S121/$R121,""))</f>
        <v/>
      </c>
      <c r="U121" s="191" t="n"/>
    </row>
    <row r="122" ht="19" customHeight="1">
      <c r="A122" s="554" t="n"/>
      <c r="B122" s="94" t="n"/>
      <c r="C122" s="94" t="n"/>
      <c r="D122" s="94" t="n"/>
      <c r="E122" s="94" t="n"/>
      <c r="F122" s="556" t="n"/>
      <c r="G122" s="556" t="n"/>
      <c r="H122" s="556" t="n"/>
      <c r="I122" s="556" t="n"/>
      <c r="J122" s="556" t="n"/>
      <c r="K122" s="556" t="n"/>
      <c r="L122" s="556" t="n"/>
      <c r="M122" s="559">
        <f>IF($A122="","",IFERROR($J122/$I122,""))</f>
        <v/>
      </c>
      <c r="N122" s="556" t="n"/>
      <c r="O122" s="556" t="n"/>
      <c r="P122" s="556" t="n"/>
      <c r="Q122" s="556" t="n"/>
      <c r="R122" s="556" t="n"/>
      <c r="S122" s="556" t="n"/>
      <c r="T122" s="559">
        <f>IF($A122="","",IFERROR($S122/$R122,""))</f>
        <v/>
      </c>
      <c r="U122" s="191" t="n"/>
    </row>
    <row r="123" ht="19" customHeight="1">
      <c r="A123" s="554" t="n"/>
      <c r="B123" s="94" t="n"/>
      <c r="C123" s="94" t="n"/>
      <c r="D123" s="94" t="n"/>
      <c r="E123" s="94" t="n"/>
      <c r="F123" s="556" t="n"/>
      <c r="G123" s="556" t="n"/>
      <c r="H123" s="556" t="n"/>
      <c r="I123" s="556" t="n"/>
      <c r="J123" s="556" t="n"/>
      <c r="K123" s="556" t="n"/>
      <c r="L123" s="556" t="n"/>
      <c r="M123" s="559">
        <f>IF($A123="","",IFERROR($J123/$I123,""))</f>
        <v/>
      </c>
      <c r="N123" s="556" t="n"/>
      <c r="O123" s="556" t="n"/>
      <c r="P123" s="556" t="n"/>
      <c r="Q123" s="556" t="n"/>
      <c r="R123" s="556" t="n"/>
      <c r="S123" s="556" t="n"/>
      <c r="T123" s="559">
        <f>IF($A123="","",IFERROR($S123/$R123,""))</f>
        <v/>
      </c>
      <c r="U123" s="191" t="n"/>
    </row>
    <row r="124" ht="19" customHeight="1">
      <c r="A124" s="554" t="n"/>
      <c r="B124" s="94" t="n"/>
      <c r="C124" s="94" t="n"/>
      <c r="D124" s="94" t="n"/>
      <c r="E124" s="94" t="n"/>
      <c r="F124" s="556" t="n"/>
      <c r="G124" s="556" t="n"/>
      <c r="H124" s="556" t="n"/>
      <c r="I124" s="556" t="n"/>
      <c r="J124" s="556" t="n"/>
      <c r="K124" s="556" t="n"/>
      <c r="L124" s="556" t="n"/>
      <c r="M124" s="559">
        <f>IF($A124="","",IFERROR($J124/$I124,""))</f>
        <v/>
      </c>
      <c r="N124" s="556" t="n"/>
      <c r="O124" s="556" t="n"/>
      <c r="P124" s="556" t="n"/>
      <c r="Q124" s="556" t="n"/>
      <c r="R124" s="556" t="n"/>
      <c r="S124" s="556" t="n"/>
      <c r="T124" s="559">
        <f>IF($A124="","",IFERROR($S124/$R124,""))</f>
        <v/>
      </c>
      <c r="U124" s="191" t="n"/>
    </row>
    <row r="125" ht="19" customHeight="1">
      <c r="A125" s="554" t="n"/>
      <c r="B125" s="94" t="n"/>
      <c r="C125" s="94" t="n"/>
      <c r="D125" s="94" t="n"/>
      <c r="E125" s="94" t="n"/>
      <c r="F125" s="556" t="n"/>
      <c r="G125" s="556" t="n"/>
      <c r="H125" s="556" t="n"/>
      <c r="I125" s="556" t="n"/>
      <c r="J125" s="556" t="n"/>
      <c r="K125" s="556" t="n"/>
      <c r="L125" s="556" t="n"/>
      <c r="M125" s="559">
        <f>IF($A125="","",IFERROR($J125/$I125,""))</f>
        <v/>
      </c>
      <c r="N125" s="556" t="n"/>
      <c r="O125" s="556" t="n"/>
      <c r="P125" s="556" t="n"/>
      <c r="Q125" s="556" t="n"/>
      <c r="R125" s="556" t="n"/>
      <c r="S125" s="556" t="n"/>
      <c r="T125" s="559">
        <f>IF($A125="","",IFERROR($S125/$R125,""))</f>
        <v/>
      </c>
      <c r="U125" s="191" t="n"/>
    </row>
    <row r="126" ht="19" customHeight="1">
      <c r="A126" s="554" t="n"/>
      <c r="B126" s="94" t="n"/>
      <c r="C126" s="94" t="n"/>
      <c r="D126" s="94" t="n"/>
      <c r="E126" s="94" t="n"/>
      <c r="F126" s="556" t="n"/>
      <c r="G126" s="556" t="n"/>
      <c r="H126" s="556" t="n"/>
      <c r="I126" s="556" t="n"/>
      <c r="J126" s="556" t="n"/>
      <c r="K126" s="556" t="n"/>
      <c r="L126" s="556" t="n"/>
      <c r="M126" s="559">
        <f>IF($A126="","",IFERROR($J126/$I126,""))</f>
        <v/>
      </c>
      <c r="N126" s="556" t="n"/>
      <c r="O126" s="556" t="n"/>
      <c r="P126" s="556" t="n"/>
      <c r="Q126" s="556" t="n"/>
      <c r="R126" s="556" t="n"/>
      <c r="S126" s="556" t="n"/>
      <c r="T126" s="559">
        <f>IF($A126="","",IFERROR($S126/$R126,""))</f>
        <v/>
      </c>
      <c r="U126" s="191" t="n"/>
    </row>
    <row r="127" ht="19" customHeight="1">
      <c r="A127" s="554" t="n"/>
      <c r="B127" s="94" t="n"/>
      <c r="C127" s="94" t="n"/>
      <c r="D127" s="94" t="n"/>
      <c r="E127" s="94" t="n"/>
      <c r="F127" s="556" t="n"/>
      <c r="G127" s="556" t="n"/>
      <c r="H127" s="556" t="n"/>
      <c r="I127" s="556" t="n"/>
      <c r="J127" s="556" t="n"/>
      <c r="K127" s="556" t="n"/>
      <c r="L127" s="556" t="n"/>
      <c r="M127" s="559">
        <f>IF($A127="","",IFERROR($J127/$I127,""))</f>
        <v/>
      </c>
      <c r="N127" s="556" t="n"/>
      <c r="O127" s="556" t="n"/>
      <c r="P127" s="556" t="n"/>
      <c r="Q127" s="556" t="n"/>
      <c r="R127" s="556" t="n"/>
      <c r="S127" s="556" t="n"/>
      <c r="T127" s="559">
        <f>IF($A127="","",IFERROR($S127/$R127,""))</f>
        <v/>
      </c>
      <c r="U127" s="191" t="n"/>
    </row>
    <row r="128" ht="19" customHeight="1">
      <c r="A128" s="554" t="n"/>
      <c r="B128" s="94" t="n"/>
      <c r="C128" s="94" t="n"/>
      <c r="D128" s="94" t="n"/>
      <c r="E128" s="94" t="n"/>
      <c r="F128" s="556" t="n"/>
      <c r="G128" s="556" t="n"/>
      <c r="H128" s="556" t="n"/>
      <c r="I128" s="556" t="n"/>
      <c r="J128" s="556" t="n"/>
      <c r="K128" s="556" t="n"/>
      <c r="L128" s="556" t="n"/>
      <c r="M128" s="559">
        <f>IF($A128="","",IFERROR($J128/$I128,""))</f>
        <v/>
      </c>
      <c r="N128" s="556" t="n"/>
      <c r="O128" s="556" t="n"/>
      <c r="P128" s="556" t="n"/>
      <c r="Q128" s="556" t="n"/>
      <c r="R128" s="556" t="n"/>
      <c r="S128" s="556" t="n"/>
      <c r="T128" s="559">
        <f>IF($A128="","",IFERROR($S128/$R128,""))</f>
        <v/>
      </c>
      <c r="U128" s="191" t="n"/>
    </row>
    <row r="129" ht="19" customHeight="1">
      <c r="A129" s="554" t="n"/>
      <c r="B129" s="94" t="n"/>
      <c r="C129" s="94" t="n"/>
      <c r="D129" s="94" t="n"/>
      <c r="E129" s="94" t="n"/>
      <c r="F129" s="556" t="n"/>
      <c r="G129" s="556" t="n"/>
      <c r="H129" s="556" t="n"/>
      <c r="I129" s="556" t="n"/>
      <c r="J129" s="556" t="n"/>
      <c r="K129" s="556" t="n"/>
      <c r="L129" s="556" t="n"/>
      <c r="M129" s="559">
        <f>IF($A129="","",IFERROR($J129/$I129,""))</f>
        <v/>
      </c>
      <c r="N129" s="556" t="n"/>
      <c r="O129" s="556" t="n"/>
      <c r="P129" s="556" t="n"/>
      <c r="Q129" s="556" t="n"/>
      <c r="R129" s="556" t="n"/>
      <c r="S129" s="556" t="n"/>
      <c r="T129" s="559">
        <f>IF($A129="","",IFERROR($S129/$R129,""))</f>
        <v/>
      </c>
      <c r="U129" s="191" t="n"/>
    </row>
    <row r="130" ht="19" customHeight="1">
      <c r="A130" s="554" t="n"/>
      <c r="B130" s="94" t="n"/>
      <c r="C130" s="94" t="n"/>
      <c r="D130" s="94" t="n"/>
      <c r="E130" s="94" t="n"/>
      <c r="F130" s="556" t="n"/>
      <c r="G130" s="556" t="n"/>
      <c r="H130" s="556" t="n"/>
      <c r="I130" s="556" t="n"/>
      <c r="J130" s="556" t="n"/>
      <c r="K130" s="556" t="n"/>
      <c r="L130" s="556" t="n"/>
      <c r="M130" s="559">
        <f>IF($A130="","",IFERROR($J130/$I130,""))</f>
        <v/>
      </c>
      <c r="N130" s="556" t="n"/>
      <c r="O130" s="556" t="n"/>
      <c r="P130" s="556" t="n"/>
      <c r="Q130" s="556" t="n"/>
      <c r="R130" s="556" t="n"/>
      <c r="S130" s="556" t="n"/>
      <c r="T130" s="559">
        <f>IF($A130="","",IFERROR($S130/$R130,""))</f>
        <v/>
      </c>
      <c r="U130" s="191" t="n"/>
    </row>
    <row r="131" ht="19" customHeight="1">
      <c r="A131" s="554" t="n"/>
      <c r="B131" s="94" t="n"/>
      <c r="C131" s="94" t="n"/>
      <c r="D131" s="94" t="n"/>
      <c r="E131" s="94" t="n"/>
      <c r="F131" s="556" t="n"/>
      <c r="G131" s="556" t="n"/>
      <c r="H131" s="556" t="n"/>
      <c r="I131" s="556" t="n"/>
      <c r="J131" s="556" t="n"/>
      <c r="K131" s="556" t="n"/>
      <c r="L131" s="556" t="n"/>
      <c r="M131" s="559">
        <f>IF($A131="","",IFERROR($J131/$I131,""))</f>
        <v/>
      </c>
      <c r="N131" s="556" t="n"/>
      <c r="O131" s="556" t="n"/>
      <c r="P131" s="556" t="n"/>
      <c r="Q131" s="556" t="n"/>
      <c r="R131" s="556" t="n"/>
      <c r="S131" s="556" t="n"/>
      <c r="T131" s="559">
        <f>IF($A131="","",IFERROR($S131/$R131,""))</f>
        <v/>
      </c>
      <c r="U131" s="191" t="n"/>
    </row>
    <row r="132" ht="19" customHeight="1">
      <c r="A132" s="554" t="n"/>
      <c r="B132" s="94" t="n"/>
      <c r="C132" s="94" t="n"/>
      <c r="D132" s="94" t="n"/>
      <c r="E132" s="94" t="n"/>
      <c r="F132" s="556" t="n"/>
      <c r="G132" s="556" t="n"/>
      <c r="H132" s="556" t="n"/>
      <c r="I132" s="556" t="n"/>
      <c r="J132" s="556" t="n"/>
      <c r="K132" s="556" t="n"/>
      <c r="L132" s="556" t="n"/>
      <c r="M132" s="559">
        <f>IF($A132="","",IFERROR($J132/$I132,""))</f>
        <v/>
      </c>
      <c r="N132" s="556" t="n"/>
      <c r="O132" s="556" t="n"/>
      <c r="P132" s="556" t="n"/>
      <c r="Q132" s="556" t="n"/>
      <c r="R132" s="556" t="n"/>
      <c r="S132" s="556" t="n"/>
      <c r="T132" s="559">
        <f>IF($A132="","",IFERROR($S132/$R132,""))</f>
        <v/>
      </c>
      <c r="U132" s="191" t="n"/>
    </row>
    <row r="133" ht="19" customHeight="1">
      <c r="A133" s="554" t="n"/>
      <c r="B133" s="94" t="n"/>
      <c r="C133" s="94" t="n"/>
      <c r="D133" s="94" t="n"/>
      <c r="E133" s="94" t="n"/>
      <c r="F133" s="556" t="n"/>
      <c r="G133" s="556" t="n"/>
      <c r="H133" s="556" t="n"/>
      <c r="I133" s="556" t="n"/>
      <c r="J133" s="556" t="n"/>
      <c r="K133" s="556" t="n"/>
      <c r="L133" s="556" t="n"/>
      <c r="M133" s="559">
        <f>IF($A133="","",IFERROR($J133/$I133,""))</f>
        <v/>
      </c>
      <c r="N133" s="556" t="n"/>
      <c r="O133" s="556" t="n"/>
      <c r="P133" s="556" t="n"/>
      <c r="Q133" s="556" t="n"/>
      <c r="R133" s="556" t="n"/>
      <c r="S133" s="556" t="n"/>
      <c r="T133" s="559">
        <f>IF($A133="","",IFERROR($S133/$R133,""))</f>
        <v/>
      </c>
      <c r="U133" s="191" t="n"/>
    </row>
    <row r="134" ht="19" customHeight="1">
      <c r="A134" s="554" t="n"/>
      <c r="B134" s="94" t="n"/>
      <c r="C134" s="94" t="n"/>
      <c r="D134" s="94" t="n"/>
      <c r="E134" s="94" t="n"/>
      <c r="F134" s="556" t="n"/>
      <c r="G134" s="556" t="n"/>
      <c r="H134" s="556" t="n"/>
      <c r="I134" s="556" t="n"/>
      <c r="J134" s="556" t="n"/>
      <c r="K134" s="556" t="n"/>
      <c r="L134" s="556" t="n"/>
      <c r="M134" s="559">
        <f>IF($A134="","",IFERROR($J134/$I134,""))</f>
        <v/>
      </c>
      <c r="N134" s="556" t="n"/>
      <c r="O134" s="556" t="n"/>
      <c r="P134" s="556" t="n"/>
      <c r="Q134" s="556" t="n"/>
      <c r="R134" s="556" t="n"/>
      <c r="S134" s="556" t="n"/>
      <c r="T134" s="559">
        <f>IF($A134="","",IFERROR($S134/$R134,""))</f>
        <v/>
      </c>
      <c r="U134" s="191" t="n"/>
    </row>
    <row r="135" ht="19" customHeight="1">
      <c r="A135" s="554" t="n"/>
      <c r="B135" s="94" t="n"/>
      <c r="C135" s="94" t="n"/>
      <c r="D135" s="94" t="n"/>
      <c r="E135" s="94" t="n"/>
      <c r="F135" s="556" t="n"/>
      <c r="G135" s="556" t="n"/>
      <c r="H135" s="556" t="n"/>
      <c r="I135" s="556" t="n"/>
      <c r="J135" s="556" t="n"/>
      <c r="K135" s="556" t="n"/>
      <c r="L135" s="556" t="n"/>
      <c r="M135" s="559">
        <f>IF($A135="","",IFERROR($J135/$I135,""))</f>
        <v/>
      </c>
      <c r="N135" s="556" t="n"/>
      <c r="O135" s="556" t="n"/>
      <c r="P135" s="556" t="n"/>
      <c r="Q135" s="556" t="n"/>
      <c r="R135" s="556" t="n"/>
      <c r="S135" s="556" t="n"/>
      <c r="T135" s="559">
        <f>IF($A135="","",IFERROR($S135/$R135,""))</f>
        <v/>
      </c>
      <c r="U135" s="191" t="n"/>
    </row>
    <row r="136" ht="19" customHeight="1">
      <c r="A136" s="554" t="n"/>
      <c r="B136" s="94" t="n"/>
      <c r="C136" s="94" t="n"/>
      <c r="D136" s="94" t="n"/>
      <c r="E136" s="94" t="n"/>
      <c r="F136" s="556" t="n"/>
      <c r="G136" s="556" t="n"/>
      <c r="H136" s="556" t="n"/>
      <c r="I136" s="556" t="n"/>
      <c r="J136" s="556" t="n"/>
      <c r="K136" s="556" t="n"/>
      <c r="L136" s="556" t="n"/>
      <c r="M136" s="559">
        <f>IF($A136="","",IFERROR($J136/$I136,""))</f>
        <v/>
      </c>
      <c r="N136" s="556" t="n"/>
      <c r="O136" s="556" t="n"/>
      <c r="P136" s="556" t="n"/>
      <c r="Q136" s="556" t="n"/>
      <c r="R136" s="556" t="n"/>
      <c r="S136" s="556" t="n"/>
      <c r="T136" s="559">
        <f>IF($A136="","",IFERROR($S136/$R136,""))</f>
        <v/>
      </c>
      <c r="U136" s="191" t="n"/>
    </row>
    <row r="137" ht="19" customHeight="1">
      <c r="A137" s="554" t="n"/>
      <c r="B137" s="94" t="n"/>
      <c r="C137" s="94" t="n"/>
      <c r="D137" s="94" t="n"/>
      <c r="E137" s="94" t="n"/>
      <c r="F137" s="556" t="n"/>
      <c r="G137" s="556" t="n"/>
      <c r="H137" s="556" t="n"/>
      <c r="I137" s="556" t="n"/>
      <c r="J137" s="556" t="n"/>
      <c r="K137" s="556" t="n"/>
      <c r="L137" s="556" t="n"/>
      <c r="M137" s="559">
        <f>IF($A137="","",IFERROR($J137/$I137,""))</f>
        <v/>
      </c>
      <c r="N137" s="556" t="n"/>
      <c r="O137" s="556" t="n"/>
      <c r="P137" s="556" t="n"/>
      <c r="Q137" s="556" t="n"/>
      <c r="R137" s="556" t="n"/>
      <c r="S137" s="556" t="n"/>
      <c r="T137" s="559">
        <f>IF($A137="","",IFERROR($S137/$R137,""))</f>
        <v/>
      </c>
      <c r="U137" s="191" t="n"/>
    </row>
    <row r="138" ht="19" customHeight="1">
      <c r="A138" s="554" t="n"/>
      <c r="B138" s="94" t="n"/>
      <c r="C138" s="94" t="n"/>
      <c r="D138" s="94" t="n"/>
      <c r="E138" s="94" t="n"/>
      <c r="F138" s="556" t="n"/>
      <c r="G138" s="556" t="n"/>
      <c r="H138" s="556" t="n"/>
      <c r="I138" s="556" t="n"/>
      <c r="J138" s="556" t="n"/>
      <c r="K138" s="556" t="n"/>
      <c r="L138" s="556" t="n"/>
      <c r="M138" s="559">
        <f>IF($A138="","",IFERROR($J138/$I138,""))</f>
        <v/>
      </c>
      <c r="N138" s="556" t="n"/>
      <c r="O138" s="556" t="n"/>
      <c r="P138" s="556" t="n"/>
      <c r="Q138" s="556" t="n"/>
      <c r="R138" s="556" t="n"/>
      <c r="S138" s="556" t="n"/>
      <c r="T138" s="559">
        <f>IF($A138="","",IFERROR($S138/$R138,""))</f>
        <v/>
      </c>
      <c r="U138" s="191" t="n"/>
    </row>
    <row r="139" ht="19" customHeight="1">
      <c r="A139" s="554" t="n"/>
      <c r="B139" s="94" t="n"/>
      <c r="C139" s="94" t="n"/>
      <c r="D139" s="94" t="n"/>
      <c r="E139" s="94" t="n"/>
      <c r="F139" s="556" t="n"/>
      <c r="G139" s="556" t="n"/>
      <c r="H139" s="556" t="n"/>
      <c r="I139" s="556" t="n"/>
      <c r="J139" s="556" t="n"/>
      <c r="K139" s="556" t="n"/>
      <c r="L139" s="556" t="n"/>
      <c r="M139" s="559">
        <f>IF($A139="","",IFERROR($J139/$I139,""))</f>
        <v/>
      </c>
      <c r="N139" s="556" t="n"/>
      <c r="O139" s="556" t="n"/>
      <c r="P139" s="556" t="n"/>
      <c r="Q139" s="556" t="n"/>
      <c r="R139" s="556" t="n"/>
      <c r="S139" s="556" t="n"/>
      <c r="T139" s="559">
        <f>IF($A139="","",IFERROR($S139/$R139,""))</f>
        <v/>
      </c>
      <c r="U139" s="191" t="n"/>
    </row>
    <row r="140" ht="19" customHeight="1">
      <c r="A140" s="554" t="n"/>
      <c r="B140" s="94" t="n"/>
      <c r="C140" s="94" t="n"/>
      <c r="D140" s="94" t="n"/>
      <c r="E140" s="94" t="n"/>
      <c r="F140" s="556" t="n"/>
      <c r="G140" s="556" t="n"/>
      <c r="H140" s="556" t="n"/>
      <c r="I140" s="556" t="n"/>
      <c r="J140" s="556" t="n"/>
      <c r="K140" s="556" t="n"/>
      <c r="L140" s="556" t="n"/>
      <c r="M140" s="559">
        <f>IF($A140="","",IFERROR($J140/$I140,""))</f>
        <v/>
      </c>
      <c r="N140" s="556" t="n"/>
      <c r="O140" s="556" t="n"/>
      <c r="P140" s="556" t="n"/>
      <c r="Q140" s="556" t="n"/>
      <c r="R140" s="556" t="n"/>
      <c r="S140" s="556" t="n"/>
      <c r="T140" s="559">
        <f>IF($A140="","",IFERROR($S140/$R140,""))</f>
        <v/>
      </c>
      <c r="U140" s="191" t="n"/>
    </row>
    <row r="141" ht="19" customHeight="1">
      <c r="A141" s="554" t="n"/>
      <c r="B141" s="94" t="n"/>
      <c r="C141" s="94" t="n"/>
      <c r="D141" s="94" t="n"/>
      <c r="E141" s="94" t="n"/>
      <c r="F141" s="556" t="n"/>
      <c r="G141" s="556" t="n"/>
      <c r="H141" s="556" t="n"/>
      <c r="I141" s="556" t="n"/>
      <c r="J141" s="556" t="n"/>
      <c r="K141" s="556" t="n"/>
      <c r="L141" s="556" t="n"/>
      <c r="M141" s="559">
        <f>IF($A141="","",IFERROR($J141/$I141,""))</f>
        <v/>
      </c>
      <c r="N141" s="556" t="n"/>
      <c r="O141" s="556" t="n"/>
      <c r="P141" s="556" t="n"/>
      <c r="Q141" s="556" t="n"/>
      <c r="R141" s="556" t="n"/>
      <c r="S141" s="556" t="n"/>
      <c r="T141" s="559">
        <f>IF($A141="","",IFERROR($S141/$R141,""))</f>
        <v/>
      </c>
      <c r="U141" s="191" t="n"/>
    </row>
    <row r="142" ht="19" customHeight="1">
      <c r="A142" s="554" t="n"/>
      <c r="B142" s="94" t="n"/>
      <c r="C142" s="94" t="n"/>
      <c r="D142" s="94" t="n"/>
      <c r="E142" s="94" t="n"/>
      <c r="F142" s="556" t="n"/>
      <c r="G142" s="556" t="n"/>
      <c r="H142" s="556" t="n"/>
      <c r="I142" s="556" t="n"/>
      <c r="J142" s="556" t="n"/>
      <c r="K142" s="556" t="n"/>
      <c r="L142" s="556" t="n"/>
      <c r="M142" s="559">
        <f>IF($A142="","",IFERROR($J142/$I142,""))</f>
        <v/>
      </c>
      <c r="N142" s="556" t="n"/>
      <c r="O142" s="556" t="n"/>
      <c r="P142" s="556" t="n"/>
      <c r="Q142" s="556" t="n"/>
      <c r="R142" s="556" t="n"/>
      <c r="S142" s="556" t="n"/>
      <c r="T142" s="559">
        <f>IF($A142="","",IFERROR($S142/$R142,""))</f>
        <v/>
      </c>
      <c r="U142" s="191" t="n"/>
    </row>
    <row r="143" ht="19" customHeight="1">
      <c r="A143" s="554" t="n"/>
      <c r="B143" s="94" t="n"/>
      <c r="C143" s="94" t="n"/>
      <c r="D143" s="94" t="n"/>
      <c r="E143" s="94" t="n"/>
      <c r="F143" s="556" t="n"/>
      <c r="G143" s="556" t="n"/>
      <c r="H143" s="556" t="n"/>
      <c r="I143" s="556" t="n"/>
      <c r="J143" s="556" t="n"/>
      <c r="K143" s="556" t="n"/>
      <c r="L143" s="556" t="n"/>
      <c r="M143" s="559">
        <f>IF($A143="","",IFERROR($J143/$I143,""))</f>
        <v/>
      </c>
      <c r="N143" s="556" t="n"/>
      <c r="O143" s="556" t="n"/>
      <c r="P143" s="556" t="n"/>
      <c r="Q143" s="556" t="n"/>
      <c r="R143" s="556" t="n"/>
      <c r="S143" s="556" t="n"/>
      <c r="T143" s="559">
        <f>IF($A143="","",IFERROR($S143/$R143,""))</f>
        <v/>
      </c>
      <c r="U143" s="191" t="n"/>
    </row>
    <row r="144" ht="19" customHeight="1">
      <c r="A144" s="554" t="n"/>
      <c r="B144" s="94" t="n"/>
      <c r="C144" s="94" t="n"/>
      <c r="D144" s="94" t="n"/>
      <c r="E144" s="94" t="n"/>
      <c r="F144" s="556" t="n"/>
      <c r="G144" s="556" t="n"/>
      <c r="H144" s="556" t="n"/>
      <c r="I144" s="556" t="n"/>
      <c r="J144" s="556" t="n"/>
      <c r="K144" s="556" t="n"/>
      <c r="L144" s="556" t="n"/>
      <c r="M144" s="559">
        <f>IF($A144="","",IFERROR($J144/$I144,""))</f>
        <v/>
      </c>
      <c r="N144" s="556" t="n"/>
      <c r="O144" s="556" t="n"/>
      <c r="P144" s="556" t="n"/>
      <c r="Q144" s="556" t="n"/>
      <c r="R144" s="556" t="n"/>
      <c r="S144" s="556" t="n"/>
      <c r="T144" s="559">
        <f>IF($A144="","",IFERROR($S144/$R144,""))</f>
        <v/>
      </c>
      <c r="U144" s="191" t="n"/>
    </row>
    <row r="145" ht="19" customHeight="1">
      <c r="A145" s="554" t="n"/>
      <c r="B145" s="94" t="n"/>
      <c r="C145" s="94" t="n"/>
      <c r="D145" s="94" t="n"/>
      <c r="E145" s="94" t="n"/>
      <c r="F145" s="556" t="n"/>
      <c r="G145" s="556" t="n"/>
      <c r="H145" s="556" t="n"/>
      <c r="I145" s="556" t="n"/>
      <c r="J145" s="556" t="n"/>
      <c r="K145" s="556" t="n"/>
      <c r="L145" s="556" t="n"/>
      <c r="M145" s="559">
        <f>IF($A145="","",IFERROR($J145/$I145,""))</f>
        <v/>
      </c>
      <c r="N145" s="556" t="n"/>
      <c r="O145" s="556" t="n"/>
      <c r="P145" s="556" t="n"/>
      <c r="Q145" s="556" t="n"/>
      <c r="R145" s="556" t="n"/>
      <c r="S145" s="556" t="n"/>
      <c r="T145" s="559">
        <f>IF($A145="","",IFERROR($S145/$R145,""))</f>
        <v/>
      </c>
      <c r="U145" s="191" t="n"/>
    </row>
    <row r="146" ht="19" customHeight="1">
      <c r="A146" s="554" t="n"/>
      <c r="B146" s="94" t="n"/>
      <c r="C146" s="94" t="n"/>
      <c r="D146" s="94" t="n"/>
      <c r="E146" s="94" t="n"/>
      <c r="F146" s="556" t="n"/>
      <c r="G146" s="556" t="n"/>
      <c r="H146" s="556" t="n"/>
      <c r="I146" s="556" t="n"/>
      <c r="J146" s="556" t="n"/>
      <c r="K146" s="556" t="n"/>
      <c r="L146" s="556" t="n"/>
      <c r="M146" s="559">
        <f>IF($A146="","",IFERROR($J146/$I146,""))</f>
        <v/>
      </c>
      <c r="N146" s="556" t="n"/>
      <c r="O146" s="556" t="n"/>
      <c r="P146" s="556" t="n"/>
      <c r="Q146" s="556" t="n"/>
      <c r="R146" s="556" t="n"/>
      <c r="S146" s="556" t="n"/>
      <c r="T146" s="559">
        <f>IF($A146="","",IFERROR($S146/$R146,""))</f>
        <v/>
      </c>
      <c r="U146" s="191" t="n"/>
    </row>
    <row r="147" ht="19" customHeight="1">
      <c r="A147" s="554" t="n"/>
      <c r="B147" s="94" t="n"/>
      <c r="C147" s="94" t="n"/>
      <c r="D147" s="94" t="n"/>
      <c r="E147" s="94" t="n"/>
      <c r="F147" s="556" t="n"/>
      <c r="G147" s="556" t="n"/>
      <c r="H147" s="556" t="n"/>
      <c r="I147" s="556" t="n"/>
      <c r="J147" s="556" t="n"/>
      <c r="K147" s="556" t="n"/>
      <c r="L147" s="556" t="n"/>
      <c r="M147" s="559">
        <f>IF($A147="","",IFERROR($J147/$I147,""))</f>
        <v/>
      </c>
      <c r="N147" s="556" t="n"/>
      <c r="O147" s="556" t="n"/>
      <c r="P147" s="556" t="n"/>
      <c r="Q147" s="556" t="n"/>
      <c r="R147" s="556" t="n"/>
      <c r="S147" s="556" t="n"/>
      <c r="T147" s="559">
        <f>IF($A147="","",IFERROR($S147/$R147,""))</f>
        <v/>
      </c>
      <c r="U147" s="191" t="n"/>
    </row>
    <row r="148" ht="19" customHeight="1">
      <c r="A148" s="554" t="n"/>
      <c r="B148" s="94" t="n"/>
      <c r="C148" s="94" t="n"/>
      <c r="D148" s="94" t="n"/>
      <c r="E148" s="94" t="n"/>
      <c r="F148" s="556" t="n"/>
      <c r="G148" s="556" t="n"/>
      <c r="H148" s="556" t="n"/>
      <c r="I148" s="556" t="n"/>
      <c r="J148" s="556" t="n"/>
      <c r="K148" s="556" t="n"/>
      <c r="L148" s="556" t="n"/>
      <c r="M148" s="559">
        <f>IF($A148="","",IFERROR($J148/$I148,""))</f>
        <v/>
      </c>
      <c r="N148" s="556" t="n"/>
      <c r="O148" s="556" t="n"/>
      <c r="P148" s="556" t="n"/>
      <c r="Q148" s="556" t="n"/>
      <c r="R148" s="556" t="n"/>
      <c r="S148" s="556" t="n"/>
      <c r="T148" s="559">
        <f>IF($A148="","",IFERROR($S148/$R148,""))</f>
        <v/>
      </c>
      <c r="U148" s="191" t="n"/>
    </row>
    <row r="149" ht="19" customHeight="1">
      <c r="A149" s="554" t="n"/>
      <c r="B149" s="94" t="n"/>
      <c r="C149" s="94" t="n"/>
      <c r="D149" s="94" t="n"/>
      <c r="E149" s="94" t="n"/>
      <c r="F149" s="556" t="n"/>
      <c r="G149" s="556" t="n"/>
      <c r="H149" s="556" t="n"/>
      <c r="I149" s="556" t="n"/>
      <c r="J149" s="556" t="n"/>
      <c r="K149" s="556" t="n"/>
      <c r="L149" s="556" t="n"/>
      <c r="M149" s="559">
        <f>IF($A149="","",IFERROR($J149/$I149,""))</f>
        <v/>
      </c>
      <c r="N149" s="556" t="n"/>
      <c r="O149" s="556" t="n"/>
      <c r="P149" s="556" t="n"/>
      <c r="Q149" s="556" t="n"/>
      <c r="R149" s="556" t="n"/>
      <c r="S149" s="556" t="n"/>
      <c r="T149" s="559">
        <f>IF($A149="","",IFERROR($S149/$R149,""))</f>
        <v/>
      </c>
      <c r="U149" s="191" t="n"/>
    </row>
    <row r="150" ht="19" customHeight="1">
      <c r="A150" s="554" t="n"/>
      <c r="B150" s="94" t="n"/>
      <c r="C150" s="94" t="n"/>
      <c r="D150" s="94" t="n"/>
      <c r="E150" s="94" t="n"/>
      <c r="F150" s="556" t="n"/>
      <c r="G150" s="556" t="n"/>
      <c r="H150" s="556" t="n"/>
      <c r="I150" s="556" t="n"/>
      <c r="J150" s="556" t="n"/>
      <c r="K150" s="556" t="n"/>
      <c r="L150" s="556" t="n"/>
      <c r="M150" s="559">
        <f>IF($A150="","",IFERROR($J150/$I150,""))</f>
        <v/>
      </c>
      <c r="N150" s="556" t="n"/>
      <c r="O150" s="556" t="n"/>
      <c r="P150" s="556" t="n"/>
      <c r="Q150" s="556" t="n"/>
      <c r="R150" s="556" t="n"/>
      <c r="S150" s="556" t="n"/>
      <c r="T150" s="559">
        <f>IF($A150="","",IFERROR($S150/$R150,""))</f>
        <v/>
      </c>
      <c r="U150" s="191" t="n"/>
    </row>
    <row r="151" ht="19" customHeight="1">
      <c r="A151" s="554" t="n"/>
      <c r="B151" s="94" t="n"/>
      <c r="C151" s="94" t="n"/>
      <c r="D151" s="94" t="n"/>
      <c r="E151" s="94" t="n"/>
      <c r="F151" s="556" t="n"/>
      <c r="G151" s="556" t="n"/>
      <c r="H151" s="556" t="n"/>
      <c r="I151" s="556" t="n"/>
      <c r="J151" s="556" t="n"/>
      <c r="K151" s="556" t="n"/>
      <c r="L151" s="556" t="n"/>
      <c r="M151" s="559">
        <f>IF($A151="","",IFERROR($J151/$I151,""))</f>
        <v/>
      </c>
      <c r="N151" s="556" t="n"/>
      <c r="O151" s="556" t="n"/>
      <c r="P151" s="556" t="n"/>
      <c r="Q151" s="556" t="n"/>
      <c r="R151" s="556" t="n"/>
      <c r="S151" s="556" t="n"/>
      <c r="T151" s="559">
        <f>IF($A151="","",IFERROR($S151/$R151,""))</f>
        <v/>
      </c>
      <c r="U151" s="191" t="n"/>
    </row>
    <row r="152" ht="19" customHeight="1">
      <c r="A152" s="554" t="n"/>
      <c r="B152" s="94" t="n"/>
      <c r="C152" s="94" t="n"/>
      <c r="D152" s="94" t="n"/>
      <c r="E152" s="94" t="n"/>
      <c r="F152" s="556" t="n"/>
      <c r="G152" s="556" t="n"/>
      <c r="H152" s="556" t="n"/>
      <c r="I152" s="556" t="n"/>
      <c r="J152" s="556" t="n"/>
      <c r="K152" s="556" t="n"/>
      <c r="L152" s="556" t="n"/>
      <c r="M152" s="559">
        <f>IF($A152="","",IFERROR($J152/$I152,""))</f>
        <v/>
      </c>
      <c r="N152" s="556" t="n"/>
      <c r="O152" s="556" t="n"/>
      <c r="P152" s="556" t="n"/>
      <c r="Q152" s="556" t="n"/>
      <c r="R152" s="556" t="n"/>
      <c r="S152" s="556" t="n"/>
      <c r="T152" s="559">
        <f>IF($A152="","",IFERROR($S152/$R152,""))</f>
        <v/>
      </c>
      <c r="U152" s="191" t="n"/>
    </row>
    <row r="153" ht="19" customHeight="1">
      <c r="A153" s="554" t="n"/>
      <c r="B153" s="94" t="n"/>
      <c r="C153" s="94" t="n"/>
      <c r="D153" s="94" t="n"/>
      <c r="E153" s="94" t="n"/>
      <c r="F153" s="556" t="n"/>
      <c r="G153" s="556" t="n"/>
      <c r="H153" s="556" t="n"/>
      <c r="I153" s="556" t="n"/>
      <c r="J153" s="556" t="n"/>
      <c r="K153" s="556" t="n"/>
      <c r="L153" s="556" t="n"/>
      <c r="M153" s="559">
        <f>IF($A153="","",IFERROR($J153/$I153,""))</f>
        <v/>
      </c>
      <c r="N153" s="556" t="n"/>
      <c r="O153" s="556" t="n"/>
      <c r="P153" s="556" t="n"/>
      <c r="Q153" s="556" t="n"/>
      <c r="R153" s="556" t="n"/>
      <c r="S153" s="556" t="n"/>
      <c r="T153" s="559">
        <f>IF($A153="","",IFERROR($S153/$R153,""))</f>
        <v/>
      </c>
      <c r="U153" s="191" t="n"/>
    </row>
    <row r="154" ht="19" customHeight="1">
      <c r="A154" s="554" t="n"/>
      <c r="B154" s="94" t="n"/>
      <c r="C154" s="94" t="n"/>
      <c r="D154" s="94" t="n"/>
      <c r="E154" s="94" t="n"/>
      <c r="F154" s="556" t="n"/>
      <c r="G154" s="556" t="n"/>
      <c r="H154" s="556" t="n"/>
      <c r="I154" s="556" t="n"/>
      <c r="J154" s="556" t="n"/>
      <c r="K154" s="556" t="n"/>
      <c r="L154" s="556" t="n"/>
      <c r="M154" s="559">
        <f>IF($A154="","",IFERROR($J154/$I154,""))</f>
        <v/>
      </c>
      <c r="N154" s="556" t="n"/>
      <c r="O154" s="556" t="n"/>
      <c r="P154" s="556" t="n"/>
      <c r="Q154" s="556" t="n"/>
      <c r="R154" s="556" t="n"/>
      <c r="S154" s="556" t="n"/>
      <c r="T154" s="559">
        <f>IF($A154="","",IFERROR($S154/$R154,""))</f>
        <v/>
      </c>
      <c r="U154" s="191" t="n"/>
    </row>
    <row r="155" ht="19" customHeight="1">
      <c r="A155" s="554" t="n"/>
      <c r="B155" s="94" t="n"/>
      <c r="C155" s="94" t="n"/>
      <c r="D155" s="94" t="n"/>
      <c r="E155" s="94" t="n"/>
      <c r="F155" s="556" t="n"/>
      <c r="G155" s="556" t="n"/>
      <c r="H155" s="556" t="n"/>
      <c r="I155" s="556" t="n"/>
      <c r="J155" s="556" t="n"/>
      <c r="K155" s="556" t="n"/>
      <c r="L155" s="556" t="n"/>
      <c r="M155" s="559">
        <f>IF($A155="","",IFERROR($J155/$I155,""))</f>
        <v/>
      </c>
      <c r="N155" s="556" t="n"/>
      <c r="O155" s="556" t="n"/>
      <c r="P155" s="556" t="n"/>
      <c r="Q155" s="556" t="n"/>
      <c r="R155" s="556" t="n"/>
      <c r="S155" s="556" t="n"/>
      <c r="T155" s="559">
        <f>IF($A155="","",IFERROR($S155/$R155,""))</f>
        <v/>
      </c>
      <c r="U155" s="191" t="n"/>
    </row>
    <row r="156" ht="19" customHeight="1">
      <c r="A156" s="554" t="n"/>
      <c r="B156" s="94" t="n"/>
      <c r="C156" s="94" t="n"/>
      <c r="D156" s="94" t="n"/>
      <c r="E156" s="94" t="n"/>
      <c r="F156" s="556" t="n"/>
      <c r="G156" s="556" t="n"/>
      <c r="H156" s="556" t="n"/>
      <c r="I156" s="556" t="n"/>
      <c r="J156" s="556" t="n"/>
      <c r="K156" s="556" t="n"/>
      <c r="L156" s="556" t="n"/>
      <c r="M156" s="559">
        <f>IF($A156="","",IFERROR($J156/$I156,""))</f>
        <v/>
      </c>
      <c r="N156" s="556" t="n"/>
      <c r="O156" s="556" t="n"/>
      <c r="P156" s="556" t="n"/>
      <c r="Q156" s="556" t="n"/>
      <c r="R156" s="556" t="n"/>
      <c r="S156" s="556" t="n"/>
      <c r="T156" s="559">
        <f>IF($A156="","",IFERROR($S156/$R156,""))</f>
        <v/>
      </c>
      <c r="U156" s="191" t="n"/>
    </row>
    <row r="157" ht="19" customHeight="1">
      <c r="A157" s="554" t="n"/>
      <c r="B157" s="94" t="n"/>
      <c r="C157" s="94" t="n"/>
      <c r="D157" s="94" t="n"/>
      <c r="E157" s="94" t="n"/>
      <c r="F157" s="556" t="n"/>
      <c r="G157" s="556" t="n"/>
      <c r="H157" s="556" t="n"/>
      <c r="I157" s="556" t="n"/>
      <c r="J157" s="556" t="n"/>
      <c r="K157" s="556" t="n"/>
      <c r="L157" s="556" t="n"/>
      <c r="M157" s="559">
        <f>IF($A157="","",IFERROR($J157/$I157,""))</f>
        <v/>
      </c>
      <c r="N157" s="556" t="n"/>
      <c r="O157" s="556" t="n"/>
      <c r="P157" s="556" t="n"/>
      <c r="Q157" s="556" t="n"/>
      <c r="R157" s="556" t="n"/>
      <c r="S157" s="556" t="n"/>
      <c r="T157" s="559">
        <f>IF($A157="","",IFERROR($S157/$R157,""))</f>
        <v/>
      </c>
      <c r="U157" s="191" t="n"/>
    </row>
    <row r="158" ht="19" customHeight="1">
      <c r="A158" s="554" t="n"/>
      <c r="B158" s="94" t="n"/>
      <c r="C158" s="94" t="n"/>
      <c r="D158" s="94" t="n"/>
      <c r="E158" s="94" t="n"/>
      <c r="F158" s="556" t="n"/>
      <c r="G158" s="556" t="n"/>
      <c r="H158" s="556" t="n"/>
      <c r="I158" s="556" t="n"/>
      <c r="J158" s="556" t="n"/>
      <c r="K158" s="556" t="n"/>
      <c r="L158" s="556" t="n"/>
      <c r="M158" s="559">
        <f>IF($A158="","",IFERROR($J158/$I158,""))</f>
        <v/>
      </c>
      <c r="N158" s="556" t="n"/>
      <c r="O158" s="556" t="n"/>
      <c r="P158" s="556" t="n"/>
      <c r="Q158" s="556" t="n"/>
      <c r="R158" s="556" t="n"/>
      <c r="S158" s="556" t="n"/>
      <c r="T158" s="559">
        <f>IF($A158="","",IFERROR($S158/$R158,""))</f>
        <v/>
      </c>
      <c r="U158" s="191" t="n"/>
    </row>
    <row r="159" ht="19" customHeight="1">
      <c r="A159" s="554" t="n"/>
      <c r="B159" s="94" t="n"/>
      <c r="C159" s="94" t="n"/>
      <c r="D159" s="94" t="n"/>
      <c r="E159" s="94" t="n"/>
      <c r="F159" s="556" t="n"/>
      <c r="G159" s="556" t="n"/>
      <c r="H159" s="556" t="n"/>
      <c r="I159" s="556" t="n"/>
      <c r="J159" s="556" t="n"/>
      <c r="K159" s="556" t="n"/>
      <c r="L159" s="556" t="n"/>
      <c r="M159" s="559">
        <f>IF($A159="","",IFERROR($J159/$I159,""))</f>
        <v/>
      </c>
      <c r="N159" s="556" t="n"/>
      <c r="O159" s="556" t="n"/>
      <c r="P159" s="556" t="n"/>
      <c r="Q159" s="556" t="n"/>
      <c r="R159" s="556" t="n"/>
      <c r="S159" s="556" t="n"/>
      <c r="T159" s="559">
        <f>IF($A159="","",IFERROR($S159/$R159,""))</f>
        <v/>
      </c>
      <c r="U159" s="191" t="n"/>
    </row>
    <row r="160" ht="19" customHeight="1">
      <c r="A160" s="554" t="n"/>
      <c r="B160" s="94" t="n"/>
      <c r="C160" s="94" t="n"/>
      <c r="D160" s="94" t="n"/>
      <c r="E160" s="94" t="n"/>
      <c r="F160" s="556" t="n"/>
      <c r="G160" s="556" t="n"/>
      <c r="H160" s="556" t="n"/>
      <c r="I160" s="556" t="n"/>
      <c r="J160" s="556" t="n"/>
      <c r="K160" s="556" t="n"/>
      <c r="L160" s="556" t="n"/>
      <c r="M160" s="559">
        <f>IF($A160="","",IFERROR($J160/$I160,""))</f>
        <v/>
      </c>
      <c r="N160" s="556" t="n"/>
      <c r="O160" s="556" t="n"/>
      <c r="P160" s="556" t="n"/>
      <c r="Q160" s="556" t="n"/>
      <c r="R160" s="556" t="n"/>
      <c r="S160" s="556" t="n"/>
      <c r="T160" s="559">
        <f>IF($A160="","",IFERROR($S160/$R160,""))</f>
        <v/>
      </c>
      <c r="U160" s="191" t="n"/>
    </row>
    <row r="161" ht="19" customHeight="1">
      <c r="A161" s="554" t="n"/>
      <c r="B161" s="94" t="n"/>
      <c r="C161" s="94" t="n"/>
      <c r="D161" s="94" t="n"/>
      <c r="E161" s="94" t="n"/>
      <c r="F161" s="556" t="n"/>
      <c r="G161" s="556" t="n"/>
      <c r="H161" s="556" t="n"/>
      <c r="I161" s="556" t="n"/>
      <c r="J161" s="556" t="n"/>
      <c r="K161" s="556" t="n"/>
      <c r="L161" s="556" t="n"/>
      <c r="M161" s="559">
        <f>IF($A161="","",IFERROR($J161/$I161,""))</f>
        <v/>
      </c>
      <c r="N161" s="556" t="n"/>
      <c r="O161" s="556" t="n"/>
      <c r="P161" s="556" t="n"/>
      <c r="Q161" s="556" t="n"/>
      <c r="R161" s="556" t="n"/>
      <c r="S161" s="556" t="n"/>
      <c r="T161" s="559">
        <f>IF($A161="","",IFERROR($S161/$R161,""))</f>
        <v/>
      </c>
      <c r="U161" s="191" t="n"/>
    </row>
    <row r="162" ht="19" customHeight="1">
      <c r="A162" s="554" t="n"/>
      <c r="B162" s="94" t="n"/>
      <c r="C162" s="94" t="n"/>
      <c r="D162" s="94" t="n"/>
      <c r="E162" s="94" t="n"/>
      <c r="F162" s="556" t="n"/>
      <c r="G162" s="556" t="n"/>
      <c r="H162" s="556" t="n"/>
      <c r="I162" s="556" t="n"/>
      <c r="J162" s="556" t="n"/>
      <c r="K162" s="556" t="n"/>
      <c r="L162" s="556" t="n"/>
      <c r="M162" s="559">
        <f>IF($A162="","",IFERROR($J162/$I162,""))</f>
        <v/>
      </c>
      <c r="N162" s="556" t="n"/>
      <c r="O162" s="556" t="n"/>
      <c r="P162" s="556" t="n"/>
      <c r="Q162" s="556" t="n"/>
      <c r="R162" s="556" t="n"/>
      <c r="S162" s="556" t="n"/>
      <c r="T162" s="559">
        <f>IF($A162="","",IFERROR($S162/$R162,""))</f>
        <v/>
      </c>
      <c r="U162" s="191" t="n"/>
    </row>
    <row r="163" ht="19" customHeight="1">
      <c r="A163" s="554" t="n"/>
      <c r="B163" s="94" t="n"/>
      <c r="C163" s="94" t="n"/>
      <c r="D163" s="94" t="n"/>
      <c r="E163" s="94" t="n"/>
      <c r="F163" s="556" t="n"/>
      <c r="G163" s="556" t="n"/>
      <c r="H163" s="556" t="n"/>
      <c r="I163" s="556" t="n"/>
      <c r="J163" s="556" t="n"/>
      <c r="K163" s="556" t="n"/>
      <c r="L163" s="556" t="n"/>
      <c r="M163" s="559">
        <f>IF($A163="","",IFERROR($J163/$I163,""))</f>
        <v/>
      </c>
      <c r="N163" s="556" t="n"/>
      <c r="O163" s="556" t="n"/>
      <c r="P163" s="556" t="n"/>
      <c r="Q163" s="556" t="n"/>
      <c r="R163" s="556" t="n"/>
      <c r="S163" s="556" t="n"/>
      <c r="T163" s="559">
        <f>IF($A163="","",IFERROR($S163/$R163,""))</f>
        <v/>
      </c>
      <c r="U163" s="191" t="n"/>
    </row>
    <row r="164" ht="19" customHeight="1">
      <c r="A164" s="554" t="n"/>
      <c r="B164" s="94" t="n"/>
      <c r="C164" s="94" t="n"/>
      <c r="D164" s="94" t="n"/>
      <c r="E164" s="94" t="n"/>
      <c r="F164" s="556" t="n"/>
      <c r="G164" s="556" t="n"/>
      <c r="H164" s="556" t="n"/>
      <c r="I164" s="556" t="n"/>
      <c r="J164" s="556" t="n"/>
      <c r="K164" s="556" t="n"/>
      <c r="L164" s="556" t="n"/>
      <c r="M164" s="559">
        <f>IF($A164="","",IFERROR($J164/$I164,""))</f>
        <v/>
      </c>
      <c r="N164" s="556" t="n"/>
      <c r="O164" s="556" t="n"/>
      <c r="P164" s="556" t="n"/>
      <c r="Q164" s="556" t="n"/>
      <c r="R164" s="556" t="n"/>
      <c r="S164" s="556" t="n"/>
      <c r="T164" s="559">
        <f>IF($A164="","",IFERROR($S164/$R164,""))</f>
        <v/>
      </c>
      <c r="U164" s="191" t="n"/>
    </row>
    <row r="165" ht="19" customHeight="1">
      <c r="A165" s="554" t="n"/>
      <c r="B165" s="94" t="n"/>
      <c r="C165" s="94" t="n"/>
      <c r="D165" s="94" t="n"/>
      <c r="E165" s="94" t="n"/>
      <c r="F165" s="556" t="n"/>
      <c r="G165" s="556" t="n"/>
      <c r="H165" s="556" t="n"/>
      <c r="I165" s="556" t="n"/>
      <c r="J165" s="556" t="n"/>
      <c r="K165" s="556" t="n"/>
      <c r="L165" s="556" t="n"/>
      <c r="M165" s="559">
        <f>IF($A165="","",IFERROR($J165/$I165,""))</f>
        <v/>
      </c>
      <c r="N165" s="556" t="n"/>
      <c r="O165" s="556" t="n"/>
      <c r="P165" s="556" t="n"/>
      <c r="Q165" s="556" t="n"/>
      <c r="R165" s="556" t="n"/>
      <c r="S165" s="556" t="n"/>
      <c r="T165" s="559">
        <f>IF($A165="","",IFERROR($S165/$R165,""))</f>
        <v/>
      </c>
      <c r="U165" s="191" t="n"/>
    </row>
    <row r="166" ht="19" customHeight="1">
      <c r="A166" s="554" t="n"/>
      <c r="B166" s="94" t="n"/>
      <c r="C166" s="94" t="n"/>
      <c r="D166" s="94" t="n"/>
      <c r="E166" s="94" t="n"/>
      <c r="F166" s="556" t="n"/>
      <c r="G166" s="556" t="n"/>
      <c r="H166" s="556" t="n"/>
      <c r="I166" s="556" t="n"/>
      <c r="J166" s="556" t="n"/>
      <c r="K166" s="556" t="n"/>
      <c r="L166" s="556" t="n"/>
      <c r="M166" s="559">
        <f>IF($A166="","",IFERROR($J166/$I166,""))</f>
        <v/>
      </c>
      <c r="N166" s="556" t="n"/>
      <c r="O166" s="556" t="n"/>
      <c r="P166" s="556" t="n"/>
      <c r="Q166" s="556" t="n"/>
      <c r="R166" s="556" t="n"/>
      <c r="S166" s="556" t="n"/>
      <c r="T166" s="559">
        <f>IF($A166="","",IFERROR($S166/$R166,""))</f>
        <v/>
      </c>
      <c r="U166" s="191" t="n"/>
    </row>
    <row r="167" ht="19" customHeight="1">
      <c r="A167" s="554" t="n"/>
      <c r="B167" s="94" t="n"/>
      <c r="C167" s="94" t="n"/>
      <c r="D167" s="94" t="n"/>
      <c r="E167" s="94" t="n"/>
      <c r="F167" s="556" t="n"/>
      <c r="G167" s="556" t="n"/>
      <c r="H167" s="556" t="n"/>
      <c r="I167" s="556" t="n"/>
      <c r="J167" s="556" t="n"/>
      <c r="K167" s="556" t="n"/>
      <c r="L167" s="556" t="n"/>
      <c r="M167" s="559">
        <f>IF($A167="","",IFERROR($J167/$I167,""))</f>
        <v/>
      </c>
      <c r="N167" s="556" t="n"/>
      <c r="O167" s="556" t="n"/>
      <c r="P167" s="556" t="n"/>
      <c r="Q167" s="556" t="n"/>
      <c r="R167" s="556" t="n"/>
      <c r="S167" s="556" t="n"/>
      <c r="T167" s="559">
        <f>IF($A167="","",IFERROR($S167/$R167,""))</f>
        <v/>
      </c>
      <c r="U167" s="191" t="n"/>
    </row>
    <row r="168" ht="19" customHeight="1">
      <c r="A168" s="554" t="n"/>
      <c r="B168" s="94" t="n"/>
      <c r="C168" s="94" t="n"/>
      <c r="D168" s="94" t="n"/>
      <c r="E168" s="94" t="n"/>
      <c r="F168" s="556" t="n"/>
      <c r="G168" s="556" t="n"/>
      <c r="H168" s="556" t="n"/>
      <c r="I168" s="556" t="n"/>
      <c r="J168" s="556" t="n"/>
      <c r="K168" s="556" t="n"/>
      <c r="L168" s="556" t="n"/>
      <c r="M168" s="559">
        <f>IF($A168="","",IFERROR($J168/$I168,""))</f>
        <v/>
      </c>
      <c r="N168" s="556" t="n"/>
      <c r="O168" s="556" t="n"/>
      <c r="P168" s="556" t="n"/>
      <c r="Q168" s="556" t="n"/>
      <c r="R168" s="556" t="n"/>
      <c r="S168" s="556" t="n"/>
      <c r="T168" s="559">
        <f>IF($A168="","",IFERROR($S168/$R168,""))</f>
        <v/>
      </c>
      <c r="U168" s="191" t="n"/>
    </row>
    <row r="169" ht="19" customHeight="1">
      <c r="A169" s="554" t="n"/>
      <c r="B169" s="94" t="n"/>
      <c r="C169" s="94" t="n"/>
      <c r="D169" s="94" t="n"/>
      <c r="E169" s="94" t="n"/>
      <c r="F169" s="556" t="n"/>
      <c r="G169" s="556" t="n"/>
      <c r="H169" s="556" t="n"/>
      <c r="I169" s="556" t="n"/>
      <c r="J169" s="556" t="n"/>
      <c r="K169" s="556" t="n"/>
      <c r="L169" s="556" t="n"/>
      <c r="M169" s="559">
        <f>IF($A169="","",IFERROR($J169/$I169,""))</f>
        <v/>
      </c>
      <c r="N169" s="556" t="n"/>
      <c r="O169" s="556" t="n"/>
      <c r="P169" s="556" t="n"/>
      <c r="Q169" s="556" t="n"/>
      <c r="R169" s="556" t="n"/>
      <c r="S169" s="556" t="n"/>
      <c r="T169" s="559">
        <f>IF($A169="","",IFERROR($S169/$R169,""))</f>
        <v/>
      </c>
      <c r="U169" s="191" t="n"/>
    </row>
    <row r="170" ht="19" customHeight="1">
      <c r="A170" s="554" t="n"/>
      <c r="B170" s="94" t="n"/>
      <c r="C170" s="94" t="n"/>
      <c r="D170" s="94" t="n"/>
      <c r="E170" s="94" t="n"/>
      <c r="F170" s="556" t="n"/>
      <c r="G170" s="556" t="n"/>
      <c r="H170" s="556" t="n"/>
      <c r="I170" s="556" t="n"/>
      <c r="J170" s="556" t="n"/>
      <c r="K170" s="556" t="n"/>
      <c r="L170" s="556" t="n"/>
      <c r="M170" s="559">
        <f>IF($A170="","",IFERROR($J170/$I170,""))</f>
        <v/>
      </c>
      <c r="N170" s="556" t="n"/>
      <c r="O170" s="556" t="n"/>
      <c r="P170" s="556" t="n"/>
      <c r="Q170" s="556" t="n"/>
      <c r="R170" s="556" t="n"/>
      <c r="S170" s="556" t="n"/>
      <c r="T170" s="559">
        <f>IF($A170="","",IFERROR($S170/$R170,""))</f>
        <v/>
      </c>
      <c r="U170" s="191" t="n"/>
    </row>
    <row r="171" ht="19" customHeight="1">
      <c r="A171" s="554" t="n"/>
      <c r="B171" s="94" t="n"/>
      <c r="C171" s="94" t="n"/>
      <c r="D171" s="94" t="n"/>
      <c r="E171" s="94" t="n"/>
      <c r="F171" s="556" t="n"/>
      <c r="G171" s="556" t="n"/>
      <c r="H171" s="556" t="n"/>
      <c r="I171" s="556" t="n"/>
      <c r="J171" s="556" t="n"/>
      <c r="K171" s="556" t="n"/>
      <c r="L171" s="556" t="n"/>
      <c r="M171" s="559">
        <f>IF($A171="","",IFERROR($J171/$I171,""))</f>
        <v/>
      </c>
      <c r="N171" s="556" t="n"/>
      <c r="O171" s="556" t="n"/>
      <c r="P171" s="556" t="n"/>
      <c r="Q171" s="556" t="n"/>
      <c r="R171" s="556" t="n"/>
      <c r="S171" s="556" t="n"/>
      <c r="T171" s="559">
        <f>IF($A171="","",IFERROR($S171/$R171,""))</f>
        <v/>
      </c>
      <c r="U171" s="191" t="n"/>
    </row>
    <row r="172" ht="19" customHeight="1">
      <c r="A172" s="554" t="n"/>
      <c r="B172" s="94" t="n"/>
      <c r="C172" s="94" t="n"/>
      <c r="D172" s="94" t="n"/>
      <c r="E172" s="94" t="n"/>
      <c r="F172" s="556" t="n"/>
      <c r="G172" s="556" t="n"/>
      <c r="H172" s="556" t="n"/>
      <c r="I172" s="556" t="n"/>
      <c r="J172" s="556" t="n"/>
      <c r="K172" s="556" t="n"/>
      <c r="L172" s="556" t="n"/>
      <c r="M172" s="559">
        <f>IF($A172="","",IFERROR($J172/$I172,""))</f>
        <v/>
      </c>
      <c r="N172" s="556" t="n"/>
      <c r="O172" s="556" t="n"/>
      <c r="P172" s="556" t="n"/>
      <c r="Q172" s="556" t="n"/>
      <c r="R172" s="556" t="n"/>
      <c r="S172" s="556" t="n"/>
      <c r="T172" s="559">
        <f>IF($A172="","",IFERROR($S172/$R172,""))</f>
        <v/>
      </c>
      <c r="U172" s="191" t="n"/>
    </row>
    <row r="173" ht="19" customHeight="1">
      <c r="A173" s="554" t="n"/>
      <c r="B173" s="94" t="n"/>
      <c r="C173" s="94" t="n"/>
      <c r="D173" s="94" t="n"/>
      <c r="E173" s="94" t="n"/>
      <c r="F173" s="556" t="n"/>
      <c r="G173" s="556" t="n"/>
      <c r="H173" s="556" t="n"/>
      <c r="I173" s="556" t="n"/>
      <c r="J173" s="556" t="n"/>
      <c r="K173" s="556" t="n"/>
      <c r="L173" s="556" t="n"/>
      <c r="M173" s="559">
        <f>IF($A173="","",IFERROR($J173/$I173,""))</f>
        <v/>
      </c>
      <c r="N173" s="556" t="n"/>
      <c r="O173" s="556" t="n"/>
      <c r="P173" s="556" t="n"/>
      <c r="Q173" s="556" t="n"/>
      <c r="R173" s="556" t="n"/>
      <c r="S173" s="556" t="n"/>
      <c r="T173" s="559">
        <f>IF($A173="","",IFERROR($S173/$R173,""))</f>
        <v/>
      </c>
      <c r="U173" s="191" t="n"/>
    </row>
    <row r="174" ht="19" customHeight="1">
      <c r="A174" s="554" t="n"/>
      <c r="B174" s="94" t="n"/>
      <c r="C174" s="94" t="n"/>
      <c r="D174" s="94" t="n"/>
      <c r="E174" s="94" t="n"/>
      <c r="F174" s="556" t="n"/>
      <c r="G174" s="556" t="n"/>
      <c r="H174" s="556" t="n"/>
      <c r="I174" s="556" t="n"/>
      <c r="J174" s="556" t="n"/>
      <c r="K174" s="556" t="n"/>
      <c r="L174" s="556" t="n"/>
      <c r="M174" s="559">
        <f>IF($A174="","",IFERROR($J174/$I174,""))</f>
        <v/>
      </c>
      <c r="N174" s="556" t="n"/>
      <c r="O174" s="556" t="n"/>
      <c r="P174" s="556" t="n"/>
      <c r="Q174" s="556" t="n"/>
      <c r="R174" s="556" t="n"/>
      <c r="S174" s="556" t="n"/>
      <c r="T174" s="559">
        <f>IF($A174="","",IFERROR($S174/$R174,""))</f>
        <v/>
      </c>
      <c r="U174" s="191" t="n"/>
    </row>
    <row r="175" ht="19" customHeight="1">
      <c r="A175" s="554" t="n"/>
      <c r="B175" s="94" t="n"/>
      <c r="C175" s="94" t="n"/>
      <c r="D175" s="94" t="n"/>
      <c r="E175" s="94" t="n"/>
      <c r="F175" s="556" t="n"/>
      <c r="G175" s="556" t="n"/>
      <c r="H175" s="556" t="n"/>
      <c r="I175" s="556" t="n"/>
      <c r="J175" s="556" t="n"/>
      <c r="K175" s="556" t="n"/>
      <c r="L175" s="556" t="n"/>
      <c r="M175" s="559">
        <f>IF($A175="","",IFERROR($J175/$I175,""))</f>
        <v/>
      </c>
      <c r="N175" s="556" t="n"/>
      <c r="O175" s="556" t="n"/>
      <c r="P175" s="556" t="n"/>
      <c r="Q175" s="556" t="n"/>
      <c r="R175" s="556" t="n"/>
      <c r="S175" s="556" t="n"/>
      <c r="T175" s="559">
        <f>IF($A175="","",IFERROR($S175/$R175,""))</f>
        <v/>
      </c>
      <c r="U175" s="191" t="n"/>
    </row>
    <row r="176" ht="19" customHeight="1">
      <c r="A176" s="554" t="n"/>
      <c r="B176" s="94" t="n"/>
      <c r="C176" s="94" t="n"/>
      <c r="D176" s="94" t="n"/>
      <c r="E176" s="94" t="n"/>
      <c r="F176" s="556" t="n"/>
      <c r="G176" s="556" t="n"/>
      <c r="H176" s="556" t="n"/>
      <c r="I176" s="556" t="n"/>
      <c r="J176" s="556" t="n"/>
      <c r="K176" s="556" t="n"/>
      <c r="L176" s="556" t="n"/>
      <c r="M176" s="559">
        <f>IF($A176="","",IFERROR($J176/$I176,""))</f>
        <v/>
      </c>
      <c r="N176" s="556" t="n"/>
      <c r="O176" s="556" t="n"/>
      <c r="P176" s="556" t="n"/>
      <c r="Q176" s="556" t="n"/>
      <c r="R176" s="556" t="n"/>
      <c r="S176" s="556" t="n"/>
      <c r="T176" s="559">
        <f>IF($A176="","",IFERROR($S176/$R176,""))</f>
        <v/>
      </c>
      <c r="U176" s="191" t="n"/>
    </row>
    <row r="177" ht="19" customHeight="1">
      <c r="A177" s="554" t="n"/>
      <c r="B177" s="94" t="n"/>
      <c r="C177" s="94" t="n"/>
      <c r="D177" s="94" t="n"/>
      <c r="E177" s="94" t="n"/>
      <c r="F177" s="556" t="n"/>
      <c r="G177" s="556" t="n"/>
      <c r="H177" s="556" t="n"/>
      <c r="I177" s="556" t="n"/>
      <c r="J177" s="556" t="n"/>
      <c r="K177" s="556" t="n"/>
      <c r="L177" s="556" t="n"/>
      <c r="M177" s="559">
        <f>IF($A177="","",IFERROR($J177/$I177,""))</f>
        <v/>
      </c>
      <c r="N177" s="556" t="n"/>
      <c r="O177" s="556" t="n"/>
      <c r="P177" s="556" t="n"/>
      <c r="Q177" s="556" t="n"/>
      <c r="R177" s="556" t="n"/>
      <c r="S177" s="556" t="n"/>
      <c r="T177" s="559">
        <f>IF($A177="","",IFERROR($S177/$R177,""))</f>
        <v/>
      </c>
      <c r="U177" s="191" t="n"/>
    </row>
    <row r="178" ht="19" customHeight="1">
      <c r="A178" s="554" t="n"/>
      <c r="B178" s="94" t="n"/>
      <c r="C178" s="94" t="n"/>
      <c r="D178" s="94" t="n"/>
      <c r="E178" s="94" t="n"/>
      <c r="F178" s="556" t="n"/>
      <c r="G178" s="556" t="n"/>
      <c r="H178" s="556" t="n"/>
      <c r="I178" s="556" t="n"/>
      <c r="J178" s="556" t="n"/>
      <c r="K178" s="556" t="n"/>
      <c r="L178" s="556" t="n"/>
      <c r="M178" s="559">
        <f>IF($A178="","",IFERROR($J178/$I178,""))</f>
        <v/>
      </c>
      <c r="N178" s="556" t="n"/>
      <c r="O178" s="556" t="n"/>
      <c r="P178" s="556" t="n"/>
      <c r="Q178" s="556" t="n"/>
      <c r="R178" s="556" t="n"/>
      <c r="S178" s="556" t="n"/>
      <c r="T178" s="559">
        <f>IF($A178="","",IFERROR($S178/$R178,""))</f>
        <v/>
      </c>
      <c r="U178" s="191" t="n"/>
    </row>
    <row r="179" ht="19" customHeight="1">
      <c r="A179" s="554" t="n"/>
      <c r="B179" s="94" t="n"/>
      <c r="C179" s="94" t="n"/>
      <c r="D179" s="94" t="n"/>
      <c r="E179" s="94" t="n"/>
      <c r="F179" s="556" t="n"/>
      <c r="G179" s="556" t="n"/>
      <c r="H179" s="556" t="n"/>
      <c r="I179" s="556" t="n"/>
      <c r="J179" s="556" t="n"/>
      <c r="K179" s="556" t="n"/>
      <c r="L179" s="556" t="n"/>
      <c r="M179" s="559">
        <f>IF($A179="","",IFERROR($J179/$I179,""))</f>
        <v/>
      </c>
      <c r="N179" s="556" t="n"/>
      <c r="O179" s="556" t="n"/>
      <c r="P179" s="556" t="n"/>
      <c r="Q179" s="556" t="n"/>
      <c r="R179" s="556" t="n"/>
      <c r="S179" s="556" t="n"/>
      <c r="T179" s="559">
        <f>IF($A179="","",IFERROR($S179/$R179,""))</f>
        <v/>
      </c>
      <c r="U179" s="191" t="n"/>
    </row>
    <row r="180" ht="19" customHeight="1">
      <c r="A180" s="554" t="n"/>
      <c r="B180" s="94" t="n"/>
      <c r="C180" s="94" t="n"/>
      <c r="D180" s="94" t="n"/>
      <c r="E180" s="94" t="n"/>
      <c r="F180" s="556" t="n"/>
      <c r="G180" s="556" t="n"/>
      <c r="H180" s="556" t="n"/>
      <c r="I180" s="556" t="n"/>
      <c r="J180" s="556" t="n"/>
      <c r="K180" s="556" t="n"/>
      <c r="L180" s="556" t="n"/>
      <c r="M180" s="559">
        <f>IF($A180="","",IFERROR($J180/$I180,""))</f>
        <v/>
      </c>
      <c r="N180" s="556" t="n"/>
      <c r="O180" s="556" t="n"/>
      <c r="P180" s="556" t="n"/>
      <c r="Q180" s="556" t="n"/>
      <c r="R180" s="556" t="n"/>
      <c r="S180" s="556" t="n"/>
      <c r="T180" s="559">
        <f>IF($A180="","",IFERROR($S180/$R180,""))</f>
        <v/>
      </c>
      <c r="U180" s="191" t="n"/>
    </row>
    <row r="181" ht="19" customHeight="1">
      <c r="A181" s="554" t="n"/>
      <c r="B181" s="94" t="n"/>
      <c r="C181" s="94" t="n"/>
      <c r="D181" s="94" t="n"/>
      <c r="E181" s="94" t="n"/>
      <c r="F181" s="556" t="n"/>
      <c r="G181" s="556" t="n"/>
      <c r="H181" s="556" t="n"/>
      <c r="I181" s="556" t="n"/>
      <c r="J181" s="556" t="n"/>
      <c r="K181" s="556" t="n"/>
      <c r="L181" s="556" t="n"/>
      <c r="M181" s="559">
        <f>IF($A181="","",IFERROR($J181/$I181,""))</f>
        <v/>
      </c>
      <c r="N181" s="556" t="n"/>
      <c r="O181" s="556" t="n"/>
      <c r="P181" s="556" t="n"/>
      <c r="Q181" s="556" t="n"/>
      <c r="R181" s="556" t="n"/>
      <c r="S181" s="556" t="n"/>
      <c r="T181" s="559">
        <f>IF($A181="","",IFERROR($S181/$R181,""))</f>
        <v/>
      </c>
      <c r="U181" s="191" t="n"/>
    </row>
    <row r="182" ht="19" customHeight="1">
      <c r="A182" s="554" t="n"/>
      <c r="B182" s="94" t="n"/>
      <c r="C182" s="94" t="n"/>
      <c r="D182" s="94" t="n"/>
      <c r="E182" s="94" t="n"/>
      <c r="F182" s="556" t="n"/>
      <c r="G182" s="556" t="n"/>
      <c r="H182" s="556" t="n"/>
      <c r="I182" s="556" t="n"/>
      <c r="J182" s="556" t="n"/>
      <c r="K182" s="556" t="n"/>
      <c r="L182" s="556" t="n"/>
      <c r="M182" s="559">
        <f>IF($A182="","",IFERROR($J182/$I182,""))</f>
        <v/>
      </c>
      <c r="N182" s="556" t="n"/>
      <c r="O182" s="556" t="n"/>
      <c r="P182" s="556" t="n"/>
      <c r="Q182" s="556" t="n"/>
      <c r="R182" s="556" t="n"/>
      <c r="S182" s="556" t="n"/>
      <c r="T182" s="559">
        <f>IF($A182="","",IFERROR($S182/$R182,""))</f>
        <v/>
      </c>
      <c r="U182" s="191" t="n"/>
    </row>
    <row r="183" ht="19" customHeight="1">
      <c r="A183" s="554" t="n"/>
      <c r="B183" s="94" t="n"/>
      <c r="C183" s="94" t="n"/>
      <c r="D183" s="94" t="n"/>
      <c r="E183" s="94" t="n"/>
      <c r="F183" s="556" t="n"/>
      <c r="G183" s="556" t="n"/>
      <c r="H183" s="556" t="n"/>
      <c r="I183" s="556" t="n"/>
      <c r="J183" s="556" t="n"/>
      <c r="K183" s="556" t="n"/>
      <c r="L183" s="556" t="n"/>
      <c r="M183" s="559">
        <f>IF($A183="","",IFERROR($J183/$I183,""))</f>
        <v/>
      </c>
      <c r="N183" s="556" t="n"/>
      <c r="O183" s="556" t="n"/>
      <c r="P183" s="556" t="n"/>
      <c r="Q183" s="556" t="n"/>
      <c r="R183" s="556" t="n"/>
      <c r="S183" s="556" t="n"/>
      <c r="T183" s="559">
        <f>IF($A183="","",IFERROR($S183/$R183,""))</f>
        <v/>
      </c>
      <c r="U183" s="191" t="n"/>
    </row>
    <row r="184" ht="19" customHeight="1">
      <c r="A184" s="554" t="n"/>
      <c r="B184" s="94" t="n"/>
      <c r="C184" s="94" t="n"/>
      <c r="D184" s="94" t="n"/>
      <c r="E184" s="94" t="n"/>
      <c r="F184" s="556" t="n"/>
      <c r="G184" s="556" t="n"/>
      <c r="H184" s="556" t="n"/>
      <c r="I184" s="556" t="n"/>
      <c r="J184" s="556" t="n"/>
      <c r="K184" s="556" t="n"/>
      <c r="L184" s="556" t="n"/>
      <c r="M184" s="559">
        <f>IF($A184="","",IFERROR($J184/$I184,""))</f>
        <v/>
      </c>
      <c r="N184" s="556" t="n"/>
      <c r="O184" s="556" t="n"/>
      <c r="P184" s="556" t="n"/>
      <c r="Q184" s="556" t="n"/>
      <c r="R184" s="556" t="n"/>
      <c r="S184" s="556" t="n"/>
      <c r="T184" s="559">
        <f>IF($A184="","",IFERROR($S184/$R184,""))</f>
        <v/>
      </c>
      <c r="U184" s="191" t="n"/>
    </row>
    <row r="185" ht="19" customHeight="1">
      <c r="A185" s="554" t="n"/>
      <c r="B185" s="94" t="n"/>
      <c r="C185" s="94" t="n"/>
      <c r="D185" s="94" t="n"/>
      <c r="E185" s="94" t="n"/>
      <c r="F185" s="556" t="n"/>
      <c r="G185" s="556" t="n"/>
      <c r="H185" s="556" t="n"/>
      <c r="I185" s="556" t="n"/>
      <c r="J185" s="556" t="n"/>
      <c r="K185" s="556" t="n"/>
      <c r="L185" s="556" t="n"/>
      <c r="M185" s="559">
        <f>IF($A185="","",IFERROR($J185/$I185,""))</f>
        <v/>
      </c>
      <c r="N185" s="556" t="n"/>
      <c r="O185" s="556" t="n"/>
      <c r="P185" s="556" t="n"/>
      <c r="Q185" s="556" t="n"/>
      <c r="R185" s="556" t="n"/>
      <c r="S185" s="556" t="n"/>
      <c r="T185" s="559">
        <f>IF($A185="","",IFERROR($S185/$R185,""))</f>
        <v/>
      </c>
      <c r="U185" s="191" t="n"/>
    </row>
    <row r="186" ht="19" customHeight="1">
      <c r="A186" s="554" t="n"/>
      <c r="B186" s="94" t="n"/>
      <c r="C186" s="94" t="n"/>
      <c r="D186" s="94" t="n"/>
      <c r="E186" s="94" t="n"/>
      <c r="F186" s="556" t="n"/>
      <c r="G186" s="556" t="n"/>
      <c r="H186" s="556" t="n"/>
      <c r="I186" s="556" t="n"/>
      <c r="J186" s="556" t="n"/>
      <c r="K186" s="556" t="n"/>
      <c r="L186" s="556" t="n"/>
      <c r="M186" s="559">
        <f>IF($A186="","",IFERROR($J186/$I186,""))</f>
        <v/>
      </c>
      <c r="N186" s="556" t="n"/>
      <c r="O186" s="556" t="n"/>
      <c r="P186" s="556" t="n"/>
      <c r="Q186" s="556" t="n"/>
      <c r="R186" s="556" t="n"/>
      <c r="S186" s="556" t="n"/>
      <c r="T186" s="559">
        <f>IF($A186="","",IFERROR($S186/$R186,""))</f>
        <v/>
      </c>
      <c r="U186" s="191" t="n"/>
    </row>
    <row r="187" ht="19" customHeight="1">
      <c r="A187" s="554" t="n"/>
      <c r="B187" s="94" t="n"/>
      <c r="C187" s="94" t="n"/>
      <c r="D187" s="94" t="n"/>
      <c r="E187" s="94" t="n"/>
      <c r="F187" s="556" t="n"/>
      <c r="G187" s="556" t="n"/>
      <c r="H187" s="556" t="n"/>
      <c r="I187" s="556" t="n"/>
      <c r="J187" s="556" t="n"/>
      <c r="K187" s="556" t="n"/>
      <c r="L187" s="556" t="n"/>
      <c r="M187" s="559">
        <f>IF($A187="","",IFERROR($J187/$I187,""))</f>
        <v/>
      </c>
      <c r="N187" s="556" t="n"/>
      <c r="O187" s="556" t="n"/>
      <c r="P187" s="556" t="n"/>
      <c r="Q187" s="556" t="n"/>
      <c r="R187" s="556" t="n"/>
      <c r="S187" s="556" t="n"/>
      <c r="T187" s="559">
        <f>IF($A187="","",IFERROR($S187/$R187,""))</f>
        <v/>
      </c>
      <c r="U187" s="191" t="n"/>
    </row>
    <row r="188" ht="19" customHeight="1">
      <c r="A188" s="554" t="n"/>
      <c r="B188" s="94" t="n"/>
      <c r="C188" s="94" t="n"/>
      <c r="D188" s="94" t="n"/>
      <c r="E188" s="94" t="n"/>
      <c r="F188" s="556" t="n"/>
      <c r="G188" s="556" t="n"/>
      <c r="H188" s="556" t="n"/>
      <c r="I188" s="556" t="n"/>
      <c r="J188" s="556" t="n"/>
      <c r="K188" s="556" t="n"/>
      <c r="L188" s="556" t="n"/>
      <c r="M188" s="559">
        <f>IF($A188="","",IFERROR($J188/$I188,""))</f>
        <v/>
      </c>
      <c r="N188" s="556" t="n"/>
      <c r="O188" s="556" t="n"/>
      <c r="P188" s="556" t="n"/>
      <c r="Q188" s="556" t="n"/>
      <c r="R188" s="556" t="n"/>
      <c r="S188" s="556" t="n"/>
      <c r="T188" s="559">
        <f>IF($A188="","",IFERROR($S188/$R188,""))</f>
        <v/>
      </c>
      <c r="U188" s="191" t="n"/>
    </row>
    <row r="189" ht="19" customHeight="1">
      <c r="A189" s="554" t="n"/>
      <c r="B189" s="94" t="n"/>
      <c r="C189" s="94" t="n"/>
      <c r="D189" s="94" t="n"/>
      <c r="E189" s="94" t="n"/>
      <c r="F189" s="556" t="n"/>
      <c r="G189" s="556" t="n"/>
      <c r="H189" s="556" t="n"/>
      <c r="I189" s="556" t="n"/>
      <c r="J189" s="556" t="n"/>
      <c r="K189" s="556" t="n"/>
      <c r="L189" s="556" t="n"/>
      <c r="M189" s="559">
        <f>IF($A189="","",IFERROR($J189/$I189,""))</f>
        <v/>
      </c>
      <c r="N189" s="556" t="n"/>
      <c r="O189" s="556" t="n"/>
      <c r="P189" s="556" t="n"/>
      <c r="Q189" s="556" t="n"/>
      <c r="R189" s="556" t="n"/>
      <c r="S189" s="556" t="n"/>
      <c r="T189" s="559">
        <f>IF($A189="","",IFERROR($S189/$R189,""))</f>
        <v/>
      </c>
      <c r="U189" s="191" t="n"/>
    </row>
    <row r="190" ht="19" customHeight="1">
      <c r="A190" s="554" t="n"/>
      <c r="B190" s="94" t="n"/>
      <c r="C190" s="94" t="n"/>
      <c r="D190" s="94" t="n"/>
      <c r="E190" s="94" t="n"/>
      <c r="F190" s="556" t="n"/>
      <c r="G190" s="556" t="n"/>
      <c r="H190" s="556" t="n"/>
      <c r="I190" s="556" t="n"/>
      <c r="J190" s="556" t="n"/>
      <c r="K190" s="556" t="n"/>
      <c r="L190" s="556" t="n"/>
      <c r="M190" s="559">
        <f>IF($A190="","",IFERROR($J190/$I190,""))</f>
        <v/>
      </c>
      <c r="N190" s="556" t="n"/>
      <c r="O190" s="556" t="n"/>
      <c r="P190" s="556" t="n"/>
      <c r="Q190" s="556" t="n"/>
      <c r="R190" s="556" t="n"/>
      <c r="S190" s="556" t="n"/>
      <c r="T190" s="559">
        <f>IF($A190="","",IFERROR($S190/$R190,""))</f>
        <v/>
      </c>
      <c r="U190" s="191" t="n"/>
    </row>
    <row r="191" ht="19" customHeight="1">
      <c r="A191" s="554" t="n"/>
      <c r="B191" s="94" t="n"/>
      <c r="C191" s="94" t="n"/>
      <c r="D191" s="94" t="n"/>
      <c r="E191" s="94" t="n"/>
      <c r="F191" s="556" t="n"/>
      <c r="G191" s="556" t="n"/>
      <c r="H191" s="556" t="n"/>
      <c r="I191" s="556" t="n"/>
      <c r="J191" s="556" t="n"/>
      <c r="K191" s="556" t="n"/>
      <c r="L191" s="556" t="n"/>
      <c r="M191" s="559">
        <f>IF($A191="","",IFERROR($J191/$I191,""))</f>
        <v/>
      </c>
      <c r="N191" s="556" t="n"/>
      <c r="O191" s="556" t="n"/>
      <c r="P191" s="556" t="n"/>
      <c r="Q191" s="556" t="n"/>
      <c r="R191" s="556" t="n"/>
      <c r="S191" s="556" t="n"/>
      <c r="T191" s="559">
        <f>IF($A191="","",IFERROR($S191/$R191,""))</f>
        <v/>
      </c>
      <c r="U191" s="191" t="n"/>
    </row>
    <row r="192" ht="19" customHeight="1">
      <c r="A192" s="554" t="n"/>
      <c r="B192" s="94" t="n"/>
      <c r="C192" s="94" t="n"/>
      <c r="D192" s="94" t="n"/>
      <c r="E192" s="94" t="n"/>
      <c r="F192" s="556" t="n"/>
      <c r="G192" s="556" t="n"/>
      <c r="H192" s="556" t="n"/>
      <c r="I192" s="556" t="n"/>
      <c r="J192" s="556" t="n"/>
      <c r="K192" s="556" t="n"/>
      <c r="L192" s="556" t="n"/>
      <c r="M192" s="559">
        <f>IF($A192="","",IFERROR($J192/$I192,""))</f>
        <v/>
      </c>
      <c r="N192" s="556" t="n"/>
      <c r="O192" s="556" t="n"/>
      <c r="P192" s="556" t="n"/>
      <c r="Q192" s="556" t="n"/>
      <c r="R192" s="556" t="n"/>
      <c r="S192" s="556" t="n"/>
      <c r="T192" s="559">
        <f>IF($A192="","",IFERROR($S192/$R192,""))</f>
        <v/>
      </c>
      <c r="U192" s="191" t="n"/>
    </row>
    <row r="193" ht="19" customHeight="1">
      <c r="A193" s="554" t="n"/>
      <c r="B193" s="94" t="n"/>
      <c r="C193" s="94" t="n"/>
      <c r="D193" s="94" t="n"/>
      <c r="E193" s="94" t="n"/>
      <c r="F193" s="556" t="n"/>
      <c r="G193" s="556" t="n"/>
      <c r="H193" s="556" t="n"/>
      <c r="I193" s="556" t="n"/>
      <c r="J193" s="556" t="n"/>
      <c r="K193" s="556" t="n"/>
      <c r="L193" s="556" t="n"/>
      <c r="M193" s="559">
        <f>IF($A193="","",IFERROR($J193/$I193,""))</f>
        <v/>
      </c>
      <c r="N193" s="556" t="n"/>
      <c r="O193" s="556" t="n"/>
      <c r="P193" s="556" t="n"/>
      <c r="Q193" s="556" t="n"/>
      <c r="R193" s="556" t="n"/>
      <c r="S193" s="556" t="n"/>
      <c r="T193" s="559">
        <f>IF($A193="","",IFERROR($S193/$R193,""))</f>
        <v/>
      </c>
      <c r="U193" s="191" t="n"/>
    </row>
    <row r="194" ht="19" customHeight="1">
      <c r="A194" s="554" t="n"/>
      <c r="B194" s="94" t="n"/>
      <c r="C194" s="94" t="n"/>
      <c r="D194" s="94" t="n"/>
      <c r="E194" s="94" t="n"/>
      <c r="F194" s="556" t="n"/>
      <c r="G194" s="556" t="n"/>
      <c r="H194" s="556" t="n"/>
      <c r="I194" s="556" t="n"/>
      <c r="J194" s="556" t="n"/>
      <c r="K194" s="556" t="n"/>
      <c r="L194" s="556" t="n"/>
      <c r="M194" s="559">
        <f>IF($A194="","",IFERROR($J194/$I194,""))</f>
        <v/>
      </c>
      <c r="N194" s="556" t="n"/>
      <c r="O194" s="556" t="n"/>
      <c r="P194" s="556" t="n"/>
      <c r="Q194" s="556" t="n"/>
      <c r="R194" s="556" t="n"/>
      <c r="S194" s="556" t="n"/>
      <c r="T194" s="559">
        <f>IF($A194="","",IFERROR($S194/$R194,""))</f>
        <v/>
      </c>
      <c r="U194" s="191" t="n"/>
    </row>
    <row r="195" ht="19" customHeight="1">
      <c r="A195" s="554" t="n"/>
      <c r="B195" s="94" t="n"/>
      <c r="C195" s="94" t="n"/>
      <c r="D195" s="94" t="n"/>
      <c r="E195" s="94" t="n"/>
      <c r="F195" s="556" t="n"/>
      <c r="G195" s="556" t="n"/>
      <c r="H195" s="556" t="n"/>
      <c r="I195" s="556" t="n"/>
      <c r="J195" s="556" t="n"/>
      <c r="K195" s="556" t="n"/>
      <c r="L195" s="556" t="n"/>
      <c r="M195" s="559">
        <f>IF($A195="","",IFERROR($J195/$I195,""))</f>
        <v/>
      </c>
      <c r="N195" s="556" t="n"/>
      <c r="O195" s="556" t="n"/>
      <c r="P195" s="556" t="n"/>
      <c r="Q195" s="556" t="n"/>
      <c r="R195" s="556" t="n"/>
      <c r="S195" s="556" t="n"/>
      <c r="T195" s="559">
        <f>IF($A195="","",IFERROR($S195/$R195,""))</f>
        <v/>
      </c>
      <c r="U195" s="191" t="n"/>
    </row>
    <row r="196" ht="19" customHeight="1">
      <c r="A196" s="554" t="n"/>
      <c r="B196" s="94" t="n"/>
      <c r="C196" s="94" t="n"/>
      <c r="D196" s="94" t="n"/>
      <c r="E196" s="94" t="n"/>
      <c r="F196" s="556" t="n"/>
      <c r="G196" s="556" t="n"/>
      <c r="H196" s="556" t="n"/>
      <c r="I196" s="556" t="n"/>
      <c r="J196" s="556" t="n"/>
      <c r="K196" s="556" t="n"/>
      <c r="L196" s="556" t="n"/>
      <c r="M196" s="559">
        <f>IF($A196="","",IFERROR($J196/$I196,""))</f>
        <v/>
      </c>
      <c r="N196" s="556" t="n"/>
      <c r="O196" s="556" t="n"/>
      <c r="P196" s="556" t="n"/>
      <c r="Q196" s="556" t="n"/>
      <c r="R196" s="556" t="n"/>
      <c r="S196" s="556" t="n"/>
      <c r="T196" s="559">
        <f>IF($A196="","",IFERROR($S196/$R196,""))</f>
        <v/>
      </c>
      <c r="U196" s="191" t="n"/>
    </row>
    <row r="197" ht="19" customHeight="1">
      <c r="A197" s="554" t="n"/>
      <c r="B197" s="94" t="n"/>
      <c r="C197" s="94" t="n"/>
      <c r="D197" s="94" t="n"/>
      <c r="E197" s="94" t="n"/>
      <c r="F197" s="556" t="n"/>
      <c r="G197" s="556" t="n"/>
      <c r="H197" s="556" t="n"/>
      <c r="I197" s="556" t="n"/>
      <c r="J197" s="556" t="n"/>
      <c r="K197" s="556" t="n"/>
      <c r="L197" s="556" t="n"/>
      <c r="M197" s="559">
        <f>IF($A197="","",IFERROR($J197/$I197,""))</f>
        <v/>
      </c>
      <c r="N197" s="556" t="n"/>
      <c r="O197" s="556" t="n"/>
      <c r="P197" s="556" t="n"/>
      <c r="Q197" s="556" t="n"/>
      <c r="R197" s="556" t="n"/>
      <c r="S197" s="556" t="n"/>
      <c r="T197" s="559">
        <f>IF($A197="","",IFERROR($S197/$R197,""))</f>
        <v/>
      </c>
      <c r="U197" s="191" t="n"/>
    </row>
    <row r="198" ht="19" customHeight="1">
      <c r="A198" s="554" t="n"/>
      <c r="B198" s="94" t="n"/>
      <c r="C198" s="94" t="n"/>
      <c r="D198" s="94" t="n"/>
      <c r="E198" s="94" t="n"/>
      <c r="F198" s="556" t="n"/>
      <c r="G198" s="556" t="n"/>
      <c r="H198" s="556" t="n"/>
      <c r="I198" s="556" t="n"/>
      <c r="J198" s="556" t="n"/>
      <c r="K198" s="556" t="n"/>
      <c r="L198" s="556" t="n"/>
      <c r="M198" s="559">
        <f>IF($A198="","",IFERROR($J198/$I198,""))</f>
        <v/>
      </c>
      <c r="N198" s="556" t="n"/>
      <c r="O198" s="556" t="n"/>
      <c r="P198" s="556" t="n"/>
      <c r="Q198" s="556" t="n"/>
      <c r="R198" s="556" t="n"/>
      <c r="S198" s="556" t="n"/>
      <c r="T198" s="559">
        <f>IF($A198="","",IFERROR($S198/$R198,""))</f>
        <v/>
      </c>
      <c r="U198" s="191" t="n"/>
    </row>
    <row r="199" ht="19" customHeight="1">
      <c r="A199" s="554" t="n"/>
      <c r="B199" s="94" t="n"/>
      <c r="C199" s="94" t="n"/>
      <c r="D199" s="94" t="n"/>
      <c r="E199" s="94" t="n"/>
      <c r="F199" s="556" t="n"/>
      <c r="G199" s="556" t="n"/>
      <c r="H199" s="556" t="n"/>
      <c r="I199" s="556" t="n"/>
      <c r="J199" s="556" t="n"/>
      <c r="K199" s="556" t="n"/>
      <c r="L199" s="556" t="n"/>
      <c r="M199" s="559">
        <f>IF($A199="","",IFERROR($J199/$I199,""))</f>
        <v/>
      </c>
      <c r="N199" s="556" t="n"/>
      <c r="O199" s="556" t="n"/>
      <c r="P199" s="556" t="n"/>
      <c r="Q199" s="556" t="n"/>
      <c r="R199" s="556" t="n"/>
      <c r="S199" s="556" t="n"/>
      <c r="T199" s="559">
        <f>IF($A199="","",IFERROR($S199/$R199,""))</f>
        <v/>
      </c>
      <c r="U199" s="191" t="n"/>
    </row>
    <row r="200" ht="19" customHeight="1">
      <c r="A200" s="554" t="n"/>
      <c r="B200" s="94" t="n"/>
      <c r="C200" s="94" t="n"/>
      <c r="D200" s="94" t="n"/>
      <c r="E200" s="94" t="n"/>
      <c r="F200" s="556" t="n"/>
      <c r="G200" s="556" t="n"/>
      <c r="H200" s="556" t="n"/>
      <c r="I200" s="556" t="n"/>
      <c r="J200" s="556" t="n"/>
      <c r="K200" s="556" t="n"/>
      <c r="L200" s="556" t="n"/>
      <c r="M200" s="559">
        <f>IF($A200="","",IFERROR($J200/$I200,""))</f>
        <v/>
      </c>
      <c r="N200" s="556" t="n"/>
      <c r="O200" s="556" t="n"/>
      <c r="P200" s="556" t="n"/>
      <c r="Q200" s="556" t="n"/>
      <c r="R200" s="556" t="n"/>
      <c r="S200" s="556" t="n"/>
      <c r="T200" s="559">
        <f>IF($A200="","",IFERROR($S200/$R200,""))</f>
        <v/>
      </c>
      <c r="U200" s="191" t="n"/>
    </row>
    <row r="201" ht="19" customHeight="1">
      <c r="A201" s="554" t="n"/>
      <c r="B201" s="94" t="n"/>
      <c r="C201" s="94" t="n"/>
      <c r="D201" s="94" t="n"/>
      <c r="E201" s="94" t="n"/>
      <c r="F201" s="556" t="n"/>
      <c r="G201" s="556" t="n"/>
      <c r="H201" s="556" t="n"/>
      <c r="I201" s="556" t="n"/>
      <c r="J201" s="556" t="n"/>
      <c r="K201" s="556" t="n"/>
      <c r="L201" s="556" t="n"/>
      <c r="M201" s="559">
        <f>IF($A201="","",IFERROR($J201/$I201,""))</f>
        <v/>
      </c>
      <c r="N201" s="556" t="n"/>
      <c r="O201" s="556" t="n"/>
      <c r="P201" s="556" t="n"/>
      <c r="Q201" s="556" t="n"/>
      <c r="R201" s="556" t="n"/>
      <c r="S201" s="556" t="n"/>
      <c r="T201" s="559">
        <f>IF($A201="","",IFERROR($S201/$R201,""))</f>
        <v/>
      </c>
      <c r="U201" s="191" t="n"/>
    </row>
    <row r="202" ht="19" customHeight="1">
      <c r="A202" s="554" t="n"/>
      <c r="B202" s="94" t="n"/>
      <c r="C202" s="94" t="n"/>
      <c r="D202" s="94" t="n"/>
      <c r="E202" s="94" t="n"/>
      <c r="F202" s="556" t="n"/>
      <c r="G202" s="556" t="n"/>
      <c r="H202" s="556" t="n"/>
      <c r="I202" s="556" t="n"/>
      <c r="J202" s="556" t="n"/>
      <c r="K202" s="556" t="n"/>
      <c r="L202" s="556" t="n"/>
      <c r="M202" s="559">
        <f>IF($A202="","",IFERROR($J202/$I202,""))</f>
        <v/>
      </c>
      <c r="N202" s="556" t="n"/>
      <c r="O202" s="556" t="n"/>
      <c r="P202" s="556" t="n"/>
      <c r="Q202" s="556" t="n"/>
      <c r="R202" s="556" t="n"/>
      <c r="S202" s="556" t="n"/>
      <c r="T202" s="559">
        <f>IF($A202="","",IFERROR($S202/$R202,""))</f>
        <v/>
      </c>
      <c r="U202" s="191" t="n"/>
    </row>
    <row r="203" ht="19" customHeight="1">
      <c r="A203" s="554" t="n"/>
      <c r="B203" s="94" t="n"/>
      <c r="C203" s="94" t="n"/>
      <c r="D203" s="94" t="n"/>
      <c r="E203" s="94" t="n"/>
      <c r="F203" s="556" t="n"/>
      <c r="G203" s="556" t="n"/>
      <c r="H203" s="556" t="n"/>
      <c r="I203" s="556" t="n"/>
      <c r="J203" s="556" t="n"/>
      <c r="K203" s="556" t="n"/>
      <c r="L203" s="556" t="n"/>
      <c r="M203" s="559">
        <f>IF($A203="","",IFERROR($J203/$I203,""))</f>
        <v/>
      </c>
      <c r="N203" s="556" t="n"/>
      <c r="O203" s="556" t="n"/>
      <c r="P203" s="556" t="n"/>
      <c r="Q203" s="556" t="n"/>
      <c r="R203" s="556" t="n"/>
      <c r="S203" s="556" t="n"/>
      <c r="T203" s="559">
        <f>IF($A203="","",IFERROR($S203/$R203,""))</f>
        <v/>
      </c>
      <c r="U203" s="191" t="n"/>
    </row>
    <row r="204" ht="19" customHeight="1">
      <c r="A204" s="561" t="n"/>
      <c r="B204" s="115" t="n"/>
      <c r="C204" s="115" t="n"/>
      <c r="D204" s="115" t="n"/>
      <c r="E204" s="115" t="n"/>
      <c r="F204" s="563" t="n"/>
      <c r="G204" s="563" t="n"/>
      <c r="H204" s="563" t="n"/>
      <c r="I204" s="563" t="n"/>
      <c r="J204" s="563" t="n"/>
      <c r="K204" s="563" t="n"/>
      <c r="L204" s="563" t="n"/>
      <c r="M204" s="566">
        <f>IF($A204="","",IFERROR($J204/$I204,""))</f>
        <v/>
      </c>
      <c r="N204" s="563" t="n"/>
      <c r="O204" s="563" t="n"/>
      <c r="P204" s="563" t="n"/>
      <c r="Q204" s="563" t="n"/>
      <c r="R204" s="563" t="n"/>
      <c r="S204" s="563" t="n"/>
      <c r="T204" s="566">
        <f>IF($A204="","",IFERROR($S204/$R204,""))</f>
        <v/>
      </c>
      <c r="U204" s="192" t="n"/>
    </row>
  </sheetData>
  <mergeCells count="2">
    <mergeCell ref="A1:U1"/>
    <mergeCell ref="A2:U2"/>
  </mergeCells>
  <conditionalFormatting sqref="M5:M204">
    <cfRule type="expression" priority="1" dxfId="2">
      <formula>AND($A5&lt;&gt;"",$M5&lt;'01_基本設定'!$B$15)</formula>
    </cfRule>
  </conditionalFormatting>
  <conditionalFormatting sqref="T5:T204">
    <cfRule type="expression" priority="2" dxfId="2">
      <formula>AND($A5&lt;&gt;"",$T5&gt;0.03)</formula>
    </cfRule>
  </conditionalFormatting>
  <dataValidations count="5">
    <dataValidation sqref="B5: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C5:C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D5:D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E5:E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F5:T204" showDropDown="0" showInputMessage="0" showErrorMessage="1" allowBlank="1" errorTitle="数值检查" error="建议录入大于或等于 0 的数字。" type="decimal" errorStyle="warning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P20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0" customWidth="1" min="5" max="5"/>
    <col width="12" customWidth="1" min="6" max="6"/>
    <col width="32" customWidth="1" min="7" max="7"/>
    <col width="12" customWidth="1" min="8" max="8"/>
    <col width="34" customWidth="1" min="9" max="9"/>
    <col width="12" customWidth="1" min="10" max="10"/>
    <col width="14" customWidth="1" min="11" max="11"/>
    <col width="14" customWidth="1" min="12" max="12"/>
    <col width="12" customWidth="1" min="13" max="13"/>
    <col width="14" customWidth="1" min="14" max="14"/>
    <col width="12" customWidth="1" min="15" max="15"/>
    <col width="32" customWidth="1" min="16" max="16"/>
  </cols>
  <sheetData>
    <row r="1" ht="30" customHeight="1">
      <c r="A1" s="11" t="inlineStr">
        <is>
          <t>引継ぎメモとアクション項目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24" customHeight="1">
      <c r="A2" s="17" t="inlineStr">
        <is>
          <t>次の班への注意事項、責任者、期限日、状態、エスカレーション、期限超過の通知を1枚にまとめ、班会で追跡しやすくします。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</row>
    <row r="4" ht="28" customHeight="1">
      <c r="A4" s="26" t="inlineStr">
        <is>
          <t>日付</t>
        </is>
      </c>
      <c r="B4" s="27" t="inlineStr">
        <is>
          <t>会社 / 工場</t>
        </is>
      </c>
      <c r="C4" s="27" t="inlineStr">
        <is>
          <t>エリア</t>
        </is>
      </c>
      <c r="D4" s="27" t="inlineStr">
        <is>
          <t>ライン</t>
        </is>
      </c>
      <c r="E4" s="27" t="inlineStr">
        <is>
          <t>シフト</t>
        </is>
      </c>
      <c r="F4" s="27" t="inlineStr">
        <is>
          <t>区分</t>
        </is>
      </c>
      <c r="G4" s="27" t="inlineStr">
        <is>
          <t>項目説明</t>
        </is>
      </c>
      <c r="H4" s="27" t="inlineStr">
        <is>
          <t>影響度</t>
        </is>
      </c>
      <c r="I4" s="27" t="inlineStr">
        <is>
          <t>次のアクション</t>
        </is>
      </c>
      <c r="J4" s="27" t="inlineStr">
        <is>
          <t>担当者</t>
        </is>
      </c>
      <c r="K4" s="27" t="inlineStr">
        <is>
          <t>協力部門</t>
        </is>
      </c>
      <c r="L4" s="27" t="inlineStr">
        <is>
          <t>期限日</t>
        </is>
      </c>
      <c r="M4" s="27" t="inlineStr">
        <is>
          <t>状態</t>
        </is>
      </c>
      <c r="N4" s="27" t="inlineStr">
        <is>
          <t>クローズ日</t>
        </is>
      </c>
      <c r="O4" s="27" t="inlineStr">
        <is>
          <t>エスカレーション/期限超過</t>
        </is>
      </c>
      <c r="P4" s="28" t="inlineStr">
        <is>
          <t>備考</t>
        </is>
      </c>
    </row>
    <row r="5" ht="19" customHeight="1">
      <c r="A5" s="547" t="n">
        <v>46130</v>
      </c>
      <c r="B5" s="114" t="inlineStr">
        <is>
          <t>青葉製造</t>
        </is>
      </c>
      <c r="C5" s="114" t="inlineStr">
        <is>
          <t>総組立エリア</t>
        </is>
      </c>
      <c r="D5" s="114" t="inlineStr">
        <is>
          <t>第3ライン</t>
        </is>
      </c>
      <c r="E5" s="114" t="inlineStr">
        <is>
          <t>早番</t>
        </is>
      </c>
      <c r="F5" s="114" t="inlineStr">
        <is>
          <t>引継ぎ</t>
        </is>
      </c>
      <c r="G5" s="166" t="inlineStr">
        <is>
          <t>締付工程の予備ガンは使用中です。元のガンのセンサーを確認してください。</t>
        </is>
      </c>
      <c r="H5" s="114" t="inlineStr">
        <is>
          <t>中</t>
        </is>
      </c>
      <c r="I5" s="166" t="inlineStr">
        <is>
          <t>設備側でセンサー寿命を確認し、予備品を補充してください。</t>
        </is>
      </c>
      <c r="J5" s="114" t="inlineStr">
        <is>
          <t>鈴木 健</t>
        </is>
      </c>
      <c r="K5" s="114" t="inlineStr">
        <is>
          <t>設備</t>
        </is>
      </c>
      <c r="L5" s="570" t="n">
        <v>46142</v>
      </c>
      <c r="M5" s="570" t="inlineStr">
        <is>
          <t>進行中</t>
        </is>
      </c>
      <c r="N5" s="570" t="n"/>
      <c r="O5" s="118" t="str"/>
      <c r="P5" s="190" t="inlineStr">
        <is>
          <t>次シフトではトルク推移に注意してください。</t>
        </is>
      </c>
    </row>
    <row r="6" ht="19" customHeight="1">
      <c r="A6" s="554" t="n">
        <v>46130</v>
      </c>
      <c r="B6" s="94" t="inlineStr">
        <is>
          <t>青葉製造</t>
        </is>
      </c>
      <c r="C6" s="94" t="inlineStr">
        <is>
          <t>総組立エリア</t>
        </is>
      </c>
      <c r="D6" s="94" t="inlineStr">
        <is>
          <t>第1ライン</t>
        </is>
      </c>
      <c r="E6" s="94" t="inlineStr">
        <is>
          <t>中番</t>
        </is>
      </c>
      <c r="F6" s="94" t="inlineStr">
        <is>
          <t>品質</t>
        </is>
      </c>
      <c r="G6" s="167" t="inlineStr">
        <is>
          <t>ICT テスト台は復旧済みですが、パラメータロックの再確認が必要です。</t>
        </is>
      </c>
      <c r="H6" s="94" t="inlineStr">
        <is>
          <t>中</t>
        </is>
      </c>
      <c r="I6" s="167" t="inlineStr">
        <is>
          <t>工程側でパラメータ版数を確認し、保管してください。</t>
        </is>
      </c>
      <c r="J6" s="94" t="inlineStr">
        <is>
          <t>田中 美咲</t>
        </is>
      </c>
      <c r="K6" s="94" t="inlineStr">
        <is>
          <t>工程</t>
        </is>
      </c>
      <c r="L6" s="573" t="n">
        <v>46132</v>
      </c>
      <c r="M6" s="573" t="inlineStr">
        <is>
          <t>クローズ済み</t>
        </is>
      </c>
      <c r="N6" s="573" t="n">
        <v>46130</v>
      </c>
      <c r="O6" s="119" t="str"/>
      <c r="P6" s="191" t="inlineStr">
        <is>
          <t>完了済みです。</t>
        </is>
      </c>
    </row>
    <row r="7" ht="19" customHeight="1">
      <c r="A7" s="554" t="n">
        <v>46129</v>
      </c>
      <c r="B7" s="94" t="inlineStr">
        <is>
          <t>青葉製造</t>
        </is>
      </c>
      <c r="C7" s="94" t="inlineStr">
        <is>
          <t>総組立エリア</t>
        </is>
      </c>
      <c r="D7" s="94" t="inlineStr">
        <is>
          <t>第3ライン</t>
        </is>
      </c>
      <c r="E7" s="94" t="inlineStr">
        <is>
          <t>早番</t>
        </is>
      </c>
      <c r="F7" s="94" t="inlineStr">
        <is>
          <t>資材</t>
        </is>
      </c>
      <c r="G7" s="167" t="inlineStr">
        <is>
          <t>包装パレットの到着が遅れているため、班前の材料準備を見直してください。</t>
        </is>
      </c>
      <c r="H7" s="94" t="inlineStr">
        <is>
          <t>低</t>
        </is>
      </c>
      <c r="I7" s="167" t="inlineStr">
        <is>
          <t>倉庫で班前配送リストを更新してください。</t>
        </is>
      </c>
      <c r="J7" s="94" t="inlineStr">
        <is>
          <t>伊藤 航</t>
        </is>
      </c>
      <c r="K7" s="94" t="inlineStr">
        <is>
          <t>倉庫</t>
        </is>
      </c>
      <c r="L7" s="573" t="n">
        <v>46142</v>
      </c>
      <c r="M7" s="573" t="inlineStr">
        <is>
          <t>進行中</t>
        </is>
      </c>
      <c r="N7" s="573" t="n"/>
      <c r="O7" s="119" t="str"/>
      <c r="P7" s="191" t="inlineStr">
        <is>
          <t>朝礼リストに追加済みです。</t>
        </is>
      </c>
    </row>
    <row r="8" ht="19" customHeight="1">
      <c r="A8" s="554" t="n"/>
      <c r="B8" s="94" t="n"/>
      <c r="C8" s="94" t="n"/>
      <c r="D8" s="94" t="n"/>
      <c r="E8" s="94" t="n"/>
      <c r="F8" s="94" t="n"/>
      <c r="G8" s="167" t="n"/>
      <c r="H8" s="94" t="n"/>
      <c r="I8" s="167" t="n"/>
      <c r="J8" s="94" t="n"/>
      <c r="K8" s="94" t="n"/>
      <c r="L8" s="573" t="n"/>
      <c r="M8" s="573" t="n"/>
      <c r="N8" s="573" t="n"/>
      <c r="O8" s="119">
        <f>IF($A8="","",IF(AND($M8&lt;&gt;"クローズ済み",$L8&lt;TODAY(),$L8&lt;&gt;""),"期限超過",IF(AND($H8="高",$M8&lt;&gt;"クローズ済み"),"升级","")))</f>
        <v/>
      </c>
      <c r="P8" s="191" t="n"/>
    </row>
    <row r="9" ht="19" customHeight="1">
      <c r="A9" s="554" t="n"/>
      <c r="B9" s="94" t="n"/>
      <c r="C9" s="94" t="n"/>
      <c r="D9" s="94" t="n"/>
      <c r="E9" s="94" t="n"/>
      <c r="F9" s="94" t="n"/>
      <c r="G9" s="167" t="n"/>
      <c r="H9" s="94" t="n"/>
      <c r="I9" s="167" t="n"/>
      <c r="J9" s="94" t="n"/>
      <c r="K9" s="94" t="n"/>
      <c r="L9" s="573" t="n"/>
      <c r="M9" s="573" t="n"/>
      <c r="N9" s="573" t="n"/>
      <c r="O9" s="119">
        <f>IF($A9="","",IF(AND($M9&lt;&gt;"クローズ済み",$L9&lt;TODAY(),$L9&lt;&gt;""),"期限超過",IF(AND($H9="高",$M9&lt;&gt;"クローズ済み"),"升级","")))</f>
        <v/>
      </c>
      <c r="P9" s="191" t="n"/>
    </row>
    <row r="10" ht="19" customHeight="1">
      <c r="A10" s="554" t="n"/>
      <c r="B10" s="94" t="n"/>
      <c r="C10" s="94" t="n"/>
      <c r="D10" s="94" t="n"/>
      <c r="E10" s="94" t="n"/>
      <c r="F10" s="94" t="n"/>
      <c r="G10" s="167" t="n"/>
      <c r="H10" s="94" t="n"/>
      <c r="I10" s="167" t="n"/>
      <c r="J10" s="94" t="n"/>
      <c r="K10" s="94" t="n"/>
      <c r="L10" s="573" t="n"/>
      <c r="M10" s="573" t="n"/>
      <c r="N10" s="573" t="n"/>
      <c r="O10" s="119">
        <f>IF($A10="","",IF(AND($M10&lt;&gt;"クローズ済み",$L10&lt;TODAY(),$L10&lt;&gt;""),"期限超過",IF(AND($H10="高",$M10&lt;&gt;"クローズ済み"),"升级","")))</f>
        <v/>
      </c>
      <c r="P10" s="191" t="n"/>
    </row>
    <row r="11" ht="19" customHeight="1">
      <c r="A11" s="554" t="n"/>
      <c r="B11" s="94" t="n"/>
      <c r="C11" s="94" t="n"/>
      <c r="D11" s="94" t="n"/>
      <c r="E11" s="94" t="n"/>
      <c r="F11" s="94" t="n"/>
      <c r="G11" s="167" t="n"/>
      <c r="H11" s="94" t="n"/>
      <c r="I11" s="167" t="n"/>
      <c r="J11" s="94" t="n"/>
      <c r="K11" s="94" t="n"/>
      <c r="L11" s="573" t="n"/>
      <c r="M11" s="573" t="n"/>
      <c r="N11" s="573" t="n"/>
      <c r="O11" s="119">
        <f>IF($A11="","",IF(AND($M11&lt;&gt;"クローズ済み",$L11&lt;TODAY(),$L11&lt;&gt;""),"期限超過",IF(AND($H11="高",$M11&lt;&gt;"クローズ済み"),"升级","")))</f>
        <v/>
      </c>
      <c r="P11" s="191" t="n"/>
    </row>
    <row r="12" ht="19" customHeight="1">
      <c r="A12" s="554" t="n"/>
      <c r="B12" s="94" t="n"/>
      <c r="C12" s="94" t="n"/>
      <c r="D12" s="94" t="n"/>
      <c r="E12" s="94" t="n"/>
      <c r="F12" s="94" t="n"/>
      <c r="G12" s="167" t="n"/>
      <c r="H12" s="94" t="n"/>
      <c r="I12" s="167" t="n"/>
      <c r="J12" s="94" t="n"/>
      <c r="K12" s="94" t="n"/>
      <c r="L12" s="573" t="n"/>
      <c r="M12" s="573" t="n"/>
      <c r="N12" s="573" t="n"/>
      <c r="O12" s="119">
        <f>IF($A12="","",IF(AND($M12&lt;&gt;"クローズ済み",$L12&lt;TODAY(),$L12&lt;&gt;""),"期限超過",IF(AND($H12="高",$M12&lt;&gt;"クローズ済み"),"升级","")))</f>
        <v/>
      </c>
      <c r="P12" s="191" t="n"/>
    </row>
    <row r="13" ht="19" customHeight="1">
      <c r="A13" s="554" t="n"/>
      <c r="B13" s="94" t="n"/>
      <c r="C13" s="94" t="n"/>
      <c r="D13" s="94" t="n"/>
      <c r="E13" s="94" t="n"/>
      <c r="F13" s="94" t="n"/>
      <c r="G13" s="167" t="n"/>
      <c r="H13" s="94" t="n"/>
      <c r="I13" s="167" t="n"/>
      <c r="J13" s="94" t="n"/>
      <c r="K13" s="94" t="n"/>
      <c r="L13" s="573" t="n"/>
      <c r="M13" s="573" t="n"/>
      <c r="N13" s="573" t="n"/>
      <c r="O13" s="119">
        <f>IF($A13="","",IF(AND($M13&lt;&gt;"クローズ済み",$L13&lt;TODAY(),$L13&lt;&gt;""),"期限超過",IF(AND($H13="高",$M13&lt;&gt;"クローズ済み"),"升级","")))</f>
        <v/>
      </c>
      <c r="P13" s="191" t="n"/>
    </row>
    <row r="14" ht="19" customHeight="1">
      <c r="A14" s="554" t="n"/>
      <c r="B14" s="94" t="n"/>
      <c r="C14" s="94" t="n"/>
      <c r="D14" s="94" t="n"/>
      <c r="E14" s="94" t="n"/>
      <c r="F14" s="94" t="n"/>
      <c r="G14" s="167" t="n"/>
      <c r="H14" s="94" t="n"/>
      <c r="I14" s="167" t="n"/>
      <c r="J14" s="94" t="n"/>
      <c r="K14" s="94" t="n"/>
      <c r="L14" s="573" t="n"/>
      <c r="M14" s="573" t="n"/>
      <c r="N14" s="573" t="n"/>
      <c r="O14" s="119">
        <f>IF($A14="","",IF(AND($M14&lt;&gt;"クローズ済み",$L14&lt;TODAY(),$L14&lt;&gt;""),"期限超過",IF(AND($H14="高",$M14&lt;&gt;"クローズ済み"),"升级","")))</f>
        <v/>
      </c>
      <c r="P14" s="191" t="n"/>
    </row>
    <row r="15" ht="19" customHeight="1">
      <c r="A15" s="554" t="n"/>
      <c r="B15" s="94" t="n"/>
      <c r="C15" s="94" t="n"/>
      <c r="D15" s="94" t="n"/>
      <c r="E15" s="94" t="n"/>
      <c r="F15" s="94" t="n"/>
      <c r="G15" s="167" t="n"/>
      <c r="H15" s="94" t="n"/>
      <c r="I15" s="167" t="n"/>
      <c r="J15" s="94" t="n"/>
      <c r="K15" s="94" t="n"/>
      <c r="L15" s="573" t="n"/>
      <c r="M15" s="573" t="n"/>
      <c r="N15" s="573" t="n"/>
      <c r="O15" s="119">
        <f>IF($A15="","",IF(AND($M15&lt;&gt;"クローズ済み",$L15&lt;TODAY(),$L15&lt;&gt;""),"期限超過",IF(AND($H15="高",$M15&lt;&gt;"クローズ済み"),"升级","")))</f>
        <v/>
      </c>
      <c r="P15" s="191" t="n"/>
    </row>
    <row r="16" ht="19" customHeight="1">
      <c r="A16" s="554" t="n"/>
      <c r="B16" s="94" t="n"/>
      <c r="C16" s="94" t="n"/>
      <c r="D16" s="94" t="n"/>
      <c r="E16" s="94" t="n"/>
      <c r="F16" s="94" t="n"/>
      <c r="G16" s="167" t="n"/>
      <c r="H16" s="94" t="n"/>
      <c r="I16" s="167" t="n"/>
      <c r="J16" s="94" t="n"/>
      <c r="K16" s="94" t="n"/>
      <c r="L16" s="573" t="n"/>
      <c r="M16" s="573" t="n"/>
      <c r="N16" s="573" t="n"/>
      <c r="O16" s="119">
        <f>IF($A16="","",IF(AND($M16&lt;&gt;"クローズ済み",$L16&lt;TODAY(),$L16&lt;&gt;""),"期限超過",IF(AND($H16="高",$M16&lt;&gt;"クローズ済み"),"升级","")))</f>
        <v/>
      </c>
      <c r="P16" s="191" t="n"/>
    </row>
    <row r="17" ht="19" customHeight="1">
      <c r="A17" s="554" t="n"/>
      <c r="B17" s="94" t="n"/>
      <c r="C17" s="94" t="n"/>
      <c r="D17" s="94" t="n"/>
      <c r="E17" s="94" t="n"/>
      <c r="F17" s="94" t="n"/>
      <c r="G17" s="167" t="n"/>
      <c r="H17" s="94" t="n"/>
      <c r="I17" s="167" t="n"/>
      <c r="J17" s="94" t="n"/>
      <c r="K17" s="94" t="n"/>
      <c r="L17" s="573" t="n"/>
      <c r="M17" s="573" t="n"/>
      <c r="N17" s="573" t="n"/>
      <c r="O17" s="119">
        <f>IF($A17="","",IF(AND($M17&lt;&gt;"クローズ済み",$L17&lt;TODAY(),$L17&lt;&gt;""),"期限超過",IF(AND($H17="高",$M17&lt;&gt;"クローズ済み"),"升级","")))</f>
        <v/>
      </c>
      <c r="P17" s="191" t="n"/>
    </row>
    <row r="18" ht="19" customHeight="1">
      <c r="A18" s="554" t="n"/>
      <c r="B18" s="94" t="n"/>
      <c r="C18" s="94" t="n"/>
      <c r="D18" s="94" t="n"/>
      <c r="E18" s="94" t="n"/>
      <c r="F18" s="94" t="n"/>
      <c r="G18" s="167" t="n"/>
      <c r="H18" s="94" t="n"/>
      <c r="I18" s="167" t="n"/>
      <c r="J18" s="94" t="n"/>
      <c r="K18" s="94" t="n"/>
      <c r="L18" s="573" t="n"/>
      <c r="M18" s="573" t="n"/>
      <c r="N18" s="573" t="n"/>
      <c r="O18" s="119">
        <f>IF($A18="","",IF(AND($M18&lt;&gt;"クローズ済み",$L18&lt;TODAY(),$L18&lt;&gt;""),"期限超過",IF(AND($H18="高",$M18&lt;&gt;"クローズ済み"),"升级","")))</f>
        <v/>
      </c>
      <c r="P18" s="191" t="n"/>
    </row>
    <row r="19" ht="19" customHeight="1">
      <c r="A19" s="554" t="n"/>
      <c r="B19" s="94" t="n"/>
      <c r="C19" s="94" t="n"/>
      <c r="D19" s="94" t="n"/>
      <c r="E19" s="94" t="n"/>
      <c r="F19" s="94" t="n"/>
      <c r="G19" s="167" t="n"/>
      <c r="H19" s="94" t="n"/>
      <c r="I19" s="167" t="n"/>
      <c r="J19" s="94" t="n"/>
      <c r="K19" s="94" t="n"/>
      <c r="L19" s="573" t="n"/>
      <c r="M19" s="573" t="n"/>
      <c r="N19" s="573" t="n"/>
      <c r="O19" s="119">
        <f>IF($A19="","",IF(AND($M19&lt;&gt;"クローズ済み",$L19&lt;TODAY(),$L19&lt;&gt;""),"期限超過",IF(AND($H19="高",$M19&lt;&gt;"クローズ済み"),"升级","")))</f>
        <v/>
      </c>
      <c r="P19" s="191" t="n"/>
    </row>
    <row r="20" ht="19" customHeight="1">
      <c r="A20" s="554" t="n"/>
      <c r="B20" s="94" t="n"/>
      <c r="C20" s="94" t="n"/>
      <c r="D20" s="94" t="n"/>
      <c r="E20" s="94" t="n"/>
      <c r="F20" s="94" t="n"/>
      <c r="G20" s="167" t="n"/>
      <c r="H20" s="94" t="n"/>
      <c r="I20" s="167" t="n"/>
      <c r="J20" s="94" t="n"/>
      <c r="K20" s="94" t="n"/>
      <c r="L20" s="573" t="n"/>
      <c r="M20" s="573" t="n"/>
      <c r="N20" s="573" t="n"/>
      <c r="O20" s="119">
        <f>IF($A20="","",IF(AND($M20&lt;&gt;"クローズ済み",$L20&lt;TODAY(),$L20&lt;&gt;""),"期限超過",IF(AND($H20="高",$M20&lt;&gt;"クローズ済み"),"升级","")))</f>
        <v/>
      </c>
      <c r="P20" s="191" t="n"/>
    </row>
    <row r="21" ht="19" customHeight="1">
      <c r="A21" s="554" t="n"/>
      <c r="B21" s="94" t="n"/>
      <c r="C21" s="94" t="n"/>
      <c r="D21" s="94" t="n"/>
      <c r="E21" s="94" t="n"/>
      <c r="F21" s="94" t="n"/>
      <c r="G21" s="167" t="n"/>
      <c r="H21" s="94" t="n"/>
      <c r="I21" s="167" t="n"/>
      <c r="J21" s="94" t="n"/>
      <c r="K21" s="94" t="n"/>
      <c r="L21" s="573" t="n"/>
      <c r="M21" s="573" t="n"/>
      <c r="N21" s="573" t="n"/>
      <c r="O21" s="119">
        <f>IF($A21="","",IF(AND($M21&lt;&gt;"クローズ済み",$L21&lt;TODAY(),$L21&lt;&gt;""),"期限超過",IF(AND($H21="高",$M21&lt;&gt;"クローズ済み"),"升级","")))</f>
        <v/>
      </c>
      <c r="P21" s="191" t="n"/>
    </row>
    <row r="22" ht="19" customHeight="1">
      <c r="A22" s="554" t="n"/>
      <c r="B22" s="94" t="n"/>
      <c r="C22" s="94" t="n"/>
      <c r="D22" s="94" t="n"/>
      <c r="E22" s="94" t="n"/>
      <c r="F22" s="94" t="n"/>
      <c r="G22" s="167" t="n"/>
      <c r="H22" s="94" t="n"/>
      <c r="I22" s="167" t="n"/>
      <c r="J22" s="94" t="n"/>
      <c r="K22" s="94" t="n"/>
      <c r="L22" s="573" t="n"/>
      <c r="M22" s="573" t="n"/>
      <c r="N22" s="573" t="n"/>
      <c r="O22" s="119">
        <f>IF($A22="","",IF(AND($M22&lt;&gt;"クローズ済み",$L22&lt;TODAY(),$L22&lt;&gt;""),"期限超過",IF(AND($H22="高",$M22&lt;&gt;"クローズ済み"),"升级","")))</f>
        <v/>
      </c>
      <c r="P22" s="191" t="n"/>
    </row>
    <row r="23" ht="19" customHeight="1">
      <c r="A23" s="554" t="n"/>
      <c r="B23" s="94" t="n"/>
      <c r="C23" s="94" t="n"/>
      <c r="D23" s="94" t="n"/>
      <c r="E23" s="94" t="n"/>
      <c r="F23" s="94" t="n"/>
      <c r="G23" s="167" t="n"/>
      <c r="H23" s="94" t="n"/>
      <c r="I23" s="167" t="n"/>
      <c r="J23" s="94" t="n"/>
      <c r="K23" s="94" t="n"/>
      <c r="L23" s="573" t="n"/>
      <c r="M23" s="573" t="n"/>
      <c r="N23" s="573" t="n"/>
      <c r="O23" s="119">
        <f>IF($A23="","",IF(AND($M23&lt;&gt;"クローズ済み",$L23&lt;TODAY(),$L23&lt;&gt;""),"期限超過",IF(AND($H23="高",$M23&lt;&gt;"クローズ済み"),"升级","")))</f>
        <v/>
      </c>
      <c r="P23" s="191" t="n"/>
    </row>
    <row r="24" ht="19" customHeight="1">
      <c r="A24" s="554" t="n"/>
      <c r="B24" s="94" t="n"/>
      <c r="C24" s="94" t="n"/>
      <c r="D24" s="94" t="n"/>
      <c r="E24" s="94" t="n"/>
      <c r="F24" s="94" t="n"/>
      <c r="G24" s="167" t="n"/>
      <c r="H24" s="94" t="n"/>
      <c r="I24" s="167" t="n"/>
      <c r="J24" s="94" t="n"/>
      <c r="K24" s="94" t="n"/>
      <c r="L24" s="573" t="n"/>
      <c r="M24" s="573" t="n"/>
      <c r="N24" s="573" t="n"/>
      <c r="O24" s="119">
        <f>IF($A24="","",IF(AND($M24&lt;&gt;"クローズ済み",$L24&lt;TODAY(),$L24&lt;&gt;""),"期限超過",IF(AND($H24="高",$M24&lt;&gt;"クローズ済み"),"升级","")))</f>
        <v/>
      </c>
      <c r="P24" s="191" t="n"/>
    </row>
    <row r="25" ht="19" customHeight="1">
      <c r="A25" s="554" t="n"/>
      <c r="B25" s="94" t="n"/>
      <c r="C25" s="94" t="n"/>
      <c r="D25" s="94" t="n"/>
      <c r="E25" s="94" t="n"/>
      <c r="F25" s="94" t="n"/>
      <c r="G25" s="167" t="n"/>
      <c r="H25" s="94" t="n"/>
      <c r="I25" s="167" t="n"/>
      <c r="J25" s="94" t="n"/>
      <c r="K25" s="94" t="n"/>
      <c r="L25" s="573" t="n"/>
      <c r="M25" s="573" t="n"/>
      <c r="N25" s="573" t="n"/>
      <c r="O25" s="119">
        <f>IF($A25="","",IF(AND($M25&lt;&gt;"クローズ済み",$L25&lt;TODAY(),$L25&lt;&gt;""),"期限超過",IF(AND($H25="高",$M25&lt;&gt;"クローズ済み"),"升级","")))</f>
        <v/>
      </c>
      <c r="P25" s="191" t="n"/>
    </row>
    <row r="26" ht="19" customHeight="1">
      <c r="A26" s="554" t="n"/>
      <c r="B26" s="94" t="n"/>
      <c r="C26" s="94" t="n"/>
      <c r="D26" s="94" t="n"/>
      <c r="E26" s="94" t="n"/>
      <c r="F26" s="94" t="n"/>
      <c r="G26" s="167" t="n"/>
      <c r="H26" s="94" t="n"/>
      <c r="I26" s="167" t="n"/>
      <c r="J26" s="94" t="n"/>
      <c r="K26" s="94" t="n"/>
      <c r="L26" s="573" t="n"/>
      <c r="M26" s="573" t="n"/>
      <c r="N26" s="573" t="n"/>
      <c r="O26" s="119">
        <f>IF($A26="","",IF(AND($M26&lt;&gt;"クローズ済み",$L26&lt;TODAY(),$L26&lt;&gt;""),"期限超過",IF(AND($H26="高",$M26&lt;&gt;"クローズ済み"),"升级","")))</f>
        <v/>
      </c>
      <c r="P26" s="191" t="n"/>
    </row>
    <row r="27" ht="19" customHeight="1">
      <c r="A27" s="554" t="n"/>
      <c r="B27" s="94" t="n"/>
      <c r="C27" s="94" t="n"/>
      <c r="D27" s="94" t="n"/>
      <c r="E27" s="94" t="n"/>
      <c r="F27" s="94" t="n"/>
      <c r="G27" s="167" t="n"/>
      <c r="H27" s="94" t="n"/>
      <c r="I27" s="167" t="n"/>
      <c r="J27" s="94" t="n"/>
      <c r="K27" s="94" t="n"/>
      <c r="L27" s="573" t="n"/>
      <c r="M27" s="573" t="n"/>
      <c r="N27" s="573" t="n"/>
      <c r="O27" s="119">
        <f>IF($A27="","",IF(AND($M27&lt;&gt;"クローズ済み",$L27&lt;TODAY(),$L27&lt;&gt;""),"期限超過",IF(AND($H27="高",$M27&lt;&gt;"クローズ済み"),"升级","")))</f>
        <v/>
      </c>
      <c r="P27" s="191" t="n"/>
    </row>
    <row r="28" ht="19" customHeight="1">
      <c r="A28" s="554" t="n"/>
      <c r="B28" s="94" t="n"/>
      <c r="C28" s="94" t="n"/>
      <c r="D28" s="94" t="n"/>
      <c r="E28" s="94" t="n"/>
      <c r="F28" s="94" t="n"/>
      <c r="G28" s="167" t="n"/>
      <c r="H28" s="94" t="n"/>
      <c r="I28" s="167" t="n"/>
      <c r="J28" s="94" t="n"/>
      <c r="K28" s="94" t="n"/>
      <c r="L28" s="573" t="n"/>
      <c r="M28" s="573" t="n"/>
      <c r="N28" s="573" t="n"/>
      <c r="O28" s="119">
        <f>IF($A28="","",IF(AND($M28&lt;&gt;"クローズ済み",$L28&lt;TODAY(),$L28&lt;&gt;""),"期限超過",IF(AND($H28="高",$M28&lt;&gt;"クローズ済み"),"升级","")))</f>
        <v/>
      </c>
      <c r="P28" s="191" t="n"/>
    </row>
    <row r="29" ht="19" customHeight="1">
      <c r="A29" s="554" t="n"/>
      <c r="B29" s="94" t="n"/>
      <c r="C29" s="94" t="n"/>
      <c r="D29" s="94" t="n"/>
      <c r="E29" s="94" t="n"/>
      <c r="F29" s="94" t="n"/>
      <c r="G29" s="167" t="n"/>
      <c r="H29" s="94" t="n"/>
      <c r="I29" s="167" t="n"/>
      <c r="J29" s="94" t="n"/>
      <c r="K29" s="94" t="n"/>
      <c r="L29" s="573" t="n"/>
      <c r="M29" s="573" t="n"/>
      <c r="N29" s="573" t="n"/>
      <c r="O29" s="119">
        <f>IF($A29="","",IF(AND($M29&lt;&gt;"クローズ済み",$L29&lt;TODAY(),$L29&lt;&gt;""),"期限超過",IF(AND($H29="高",$M29&lt;&gt;"クローズ済み"),"升级","")))</f>
        <v/>
      </c>
      <c r="P29" s="191" t="n"/>
    </row>
    <row r="30" ht="19" customHeight="1">
      <c r="A30" s="554" t="n"/>
      <c r="B30" s="94" t="n"/>
      <c r="C30" s="94" t="n"/>
      <c r="D30" s="94" t="n"/>
      <c r="E30" s="94" t="n"/>
      <c r="F30" s="94" t="n"/>
      <c r="G30" s="167" t="n"/>
      <c r="H30" s="94" t="n"/>
      <c r="I30" s="167" t="n"/>
      <c r="J30" s="94" t="n"/>
      <c r="K30" s="94" t="n"/>
      <c r="L30" s="573" t="n"/>
      <c r="M30" s="573" t="n"/>
      <c r="N30" s="573" t="n"/>
      <c r="O30" s="119">
        <f>IF($A30="","",IF(AND($M30&lt;&gt;"クローズ済み",$L30&lt;TODAY(),$L30&lt;&gt;""),"期限超過",IF(AND($H30="高",$M30&lt;&gt;"クローズ済み"),"升级","")))</f>
        <v/>
      </c>
      <c r="P30" s="191" t="n"/>
    </row>
    <row r="31" ht="19" customHeight="1">
      <c r="A31" s="554" t="n"/>
      <c r="B31" s="94" t="n"/>
      <c r="C31" s="94" t="n"/>
      <c r="D31" s="94" t="n"/>
      <c r="E31" s="94" t="n"/>
      <c r="F31" s="94" t="n"/>
      <c r="G31" s="167" t="n"/>
      <c r="H31" s="94" t="n"/>
      <c r="I31" s="167" t="n"/>
      <c r="J31" s="94" t="n"/>
      <c r="K31" s="94" t="n"/>
      <c r="L31" s="573" t="n"/>
      <c r="M31" s="573" t="n"/>
      <c r="N31" s="573" t="n"/>
      <c r="O31" s="119">
        <f>IF($A31="","",IF(AND($M31&lt;&gt;"クローズ済み",$L31&lt;TODAY(),$L31&lt;&gt;""),"期限超過",IF(AND($H31="高",$M31&lt;&gt;"クローズ済み"),"升级","")))</f>
        <v/>
      </c>
      <c r="P31" s="191" t="n"/>
    </row>
    <row r="32" ht="19" customHeight="1">
      <c r="A32" s="554" t="n"/>
      <c r="B32" s="94" t="n"/>
      <c r="C32" s="94" t="n"/>
      <c r="D32" s="94" t="n"/>
      <c r="E32" s="94" t="n"/>
      <c r="F32" s="94" t="n"/>
      <c r="G32" s="167" t="n"/>
      <c r="H32" s="94" t="n"/>
      <c r="I32" s="167" t="n"/>
      <c r="J32" s="94" t="n"/>
      <c r="K32" s="94" t="n"/>
      <c r="L32" s="573" t="n"/>
      <c r="M32" s="573" t="n"/>
      <c r="N32" s="573" t="n"/>
      <c r="O32" s="119">
        <f>IF($A32="","",IF(AND($M32&lt;&gt;"クローズ済み",$L32&lt;TODAY(),$L32&lt;&gt;""),"期限超過",IF(AND($H32="高",$M32&lt;&gt;"クローズ済み"),"升级","")))</f>
        <v/>
      </c>
      <c r="P32" s="191" t="n"/>
    </row>
    <row r="33" ht="19" customHeight="1">
      <c r="A33" s="554" t="n"/>
      <c r="B33" s="94" t="n"/>
      <c r="C33" s="94" t="n"/>
      <c r="D33" s="94" t="n"/>
      <c r="E33" s="94" t="n"/>
      <c r="F33" s="94" t="n"/>
      <c r="G33" s="167" t="n"/>
      <c r="H33" s="94" t="n"/>
      <c r="I33" s="167" t="n"/>
      <c r="J33" s="94" t="n"/>
      <c r="K33" s="94" t="n"/>
      <c r="L33" s="573" t="n"/>
      <c r="M33" s="573" t="n"/>
      <c r="N33" s="573" t="n"/>
      <c r="O33" s="119">
        <f>IF($A33="","",IF(AND($M33&lt;&gt;"クローズ済み",$L33&lt;TODAY(),$L33&lt;&gt;""),"期限超過",IF(AND($H33="高",$M33&lt;&gt;"クローズ済み"),"升级","")))</f>
        <v/>
      </c>
      <c r="P33" s="191" t="n"/>
    </row>
    <row r="34" ht="19" customHeight="1">
      <c r="A34" s="554" t="n"/>
      <c r="B34" s="94" t="n"/>
      <c r="C34" s="94" t="n"/>
      <c r="D34" s="94" t="n"/>
      <c r="E34" s="94" t="n"/>
      <c r="F34" s="94" t="n"/>
      <c r="G34" s="167" t="n"/>
      <c r="H34" s="94" t="n"/>
      <c r="I34" s="167" t="n"/>
      <c r="J34" s="94" t="n"/>
      <c r="K34" s="94" t="n"/>
      <c r="L34" s="573" t="n"/>
      <c r="M34" s="573" t="n"/>
      <c r="N34" s="573" t="n"/>
      <c r="O34" s="119">
        <f>IF($A34="","",IF(AND($M34&lt;&gt;"クローズ済み",$L34&lt;TODAY(),$L34&lt;&gt;""),"期限超過",IF(AND($H34="高",$M34&lt;&gt;"クローズ済み"),"升级","")))</f>
        <v/>
      </c>
      <c r="P34" s="191" t="n"/>
    </row>
    <row r="35" ht="19" customHeight="1">
      <c r="A35" s="554" t="n"/>
      <c r="B35" s="94" t="n"/>
      <c r="C35" s="94" t="n"/>
      <c r="D35" s="94" t="n"/>
      <c r="E35" s="94" t="n"/>
      <c r="F35" s="94" t="n"/>
      <c r="G35" s="167" t="n"/>
      <c r="H35" s="94" t="n"/>
      <c r="I35" s="167" t="n"/>
      <c r="J35" s="94" t="n"/>
      <c r="K35" s="94" t="n"/>
      <c r="L35" s="573" t="n"/>
      <c r="M35" s="573" t="n"/>
      <c r="N35" s="573" t="n"/>
      <c r="O35" s="119">
        <f>IF($A35="","",IF(AND($M35&lt;&gt;"クローズ済み",$L35&lt;TODAY(),$L35&lt;&gt;""),"期限超過",IF(AND($H35="高",$M35&lt;&gt;"クローズ済み"),"升级","")))</f>
        <v/>
      </c>
      <c r="P35" s="191" t="n"/>
    </row>
    <row r="36" ht="19" customHeight="1">
      <c r="A36" s="554" t="n"/>
      <c r="B36" s="94" t="n"/>
      <c r="C36" s="94" t="n"/>
      <c r="D36" s="94" t="n"/>
      <c r="E36" s="94" t="n"/>
      <c r="F36" s="94" t="n"/>
      <c r="G36" s="167" t="n"/>
      <c r="H36" s="94" t="n"/>
      <c r="I36" s="167" t="n"/>
      <c r="J36" s="94" t="n"/>
      <c r="K36" s="94" t="n"/>
      <c r="L36" s="573" t="n"/>
      <c r="M36" s="573" t="n"/>
      <c r="N36" s="573" t="n"/>
      <c r="O36" s="119">
        <f>IF($A36="","",IF(AND($M36&lt;&gt;"クローズ済み",$L36&lt;TODAY(),$L36&lt;&gt;""),"期限超過",IF(AND($H36="高",$M36&lt;&gt;"クローズ済み"),"升级","")))</f>
        <v/>
      </c>
      <c r="P36" s="191" t="n"/>
    </row>
    <row r="37" ht="19" customHeight="1">
      <c r="A37" s="554" t="n"/>
      <c r="B37" s="94" t="n"/>
      <c r="C37" s="94" t="n"/>
      <c r="D37" s="94" t="n"/>
      <c r="E37" s="94" t="n"/>
      <c r="F37" s="94" t="n"/>
      <c r="G37" s="167" t="n"/>
      <c r="H37" s="94" t="n"/>
      <c r="I37" s="167" t="n"/>
      <c r="J37" s="94" t="n"/>
      <c r="K37" s="94" t="n"/>
      <c r="L37" s="573" t="n"/>
      <c r="M37" s="573" t="n"/>
      <c r="N37" s="573" t="n"/>
      <c r="O37" s="119">
        <f>IF($A37="","",IF(AND($M37&lt;&gt;"クローズ済み",$L37&lt;TODAY(),$L37&lt;&gt;""),"期限超過",IF(AND($H37="高",$M37&lt;&gt;"クローズ済み"),"升级","")))</f>
        <v/>
      </c>
      <c r="P37" s="191" t="n"/>
    </row>
    <row r="38" ht="19" customHeight="1">
      <c r="A38" s="554" t="n"/>
      <c r="B38" s="94" t="n"/>
      <c r="C38" s="94" t="n"/>
      <c r="D38" s="94" t="n"/>
      <c r="E38" s="94" t="n"/>
      <c r="F38" s="94" t="n"/>
      <c r="G38" s="167" t="n"/>
      <c r="H38" s="94" t="n"/>
      <c r="I38" s="167" t="n"/>
      <c r="J38" s="94" t="n"/>
      <c r="K38" s="94" t="n"/>
      <c r="L38" s="573" t="n"/>
      <c r="M38" s="573" t="n"/>
      <c r="N38" s="573" t="n"/>
      <c r="O38" s="119">
        <f>IF($A38="","",IF(AND($M38&lt;&gt;"クローズ済み",$L38&lt;TODAY(),$L38&lt;&gt;""),"期限超過",IF(AND($H38="高",$M38&lt;&gt;"クローズ済み"),"升级","")))</f>
        <v/>
      </c>
      <c r="P38" s="191" t="n"/>
    </row>
    <row r="39" ht="19" customHeight="1">
      <c r="A39" s="554" t="n"/>
      <c r="B39" s="94" t="n"/>
      <c r="C39" s="94" t="n"/>
      <c r="D39" s="94" t="n"/>
      <c r="E39" s="94" t="n"/>
      <c r="F39" s="94" t="n"/>
      <c r="G39" s="167" t="n"/>
      <c r="H39" s="94" t="n"/>
      <c r="I39" s="167" t="n"/>
      <c r="J39" s="94" t="n"/>
      <c r="K39" s="94" t="n"/>
      <c r="L39" s="573" t="n"/>
      <c r="M39" s="573" t="n"/>
      <c r="N39" s="573" t="n"/>
      <c r="O39" s="119">
        <f>IF($A39="","",IF(AND($M39&lt;&gt;"クローズ済み",$L39&lt;TODAY(),$L39&lt;&gt;""),"期限超過",IF(AND($H39="高",$M39&lt;&gt;"クローズ済み"),"升级","")))</f>
        <v/>
      </c>
      <c r="P39" s="191" t="n"/>
    </row>
    <row r="40" ht="19" customHeight="1">
      <c r="A40" s="554" t="n"/>
      <c r="B40" s="94" t="n"/>
      <c r="C40" s="94" t="n"/>
      <c r="D40" s="94" t="n"/>
      <c r="E40" s="94" t="n"/>
      <c r="F40" s="94" t="n"/>
      <c r="G40" s="167" t="n"/>
      <c r="H40" s="94" t="n"/>
      <c r="I40" s="167" t="n"/>
      <c r="J40" s="94" t="n"/>
      <c r="K40" s="94" t="n"/>
      <c r="L40" s="573" t="n"/>
      <c r="M40" s="573" t="n"/>
      <c r="N40" s="573" t="n"/>
      <c r="O40" s="119">
        <f>IF($A40="","",IF(AND($M40&lt;&gt;"クローズ済み",$L40&lt;TODAY(),$L40&lt;&gt;""),"期限超過",IF(AND($H40="高",$M40&lt;&gt;"クローズ済み"),"升级","")))</f>
        <v/>
      </c>
      <c r="P40" s="191" t="n"/>
    </row>
    <row r="41" ht="19" customHeight="1">
      <c r="A41" s="554" t="n"/>
      <c r="B41" s="94" t="n"/>
      <c r="C41" s="94" t="n"/>
      <c r="D41" s="94" t="n"/>
      <c r="E41" s="94" t="n"/>
      <c r="F41" s="94" t="n"/>
      <c r="G41" s="167" t="n"/>
      <c r="H41" s="94" t="n"/>
      <c r="I41" s="167" t="n"/>
      <c r="J41" s="94" t="n"/>
      <c r="K41" s="94" t="n"/>
      <c r="L41" s="573" t="n"/>
      <c r="M41" s="573" t="n"/>
      <c r="N41" s="573" t="n"/>
      <c r="O41" s="119">
        <f>IF($A41="","",IF(AND($M41&lt;&gt;"クローズ済み",$L41&lt;TODAY(),$L41&lt;&gt;""),"期限超過",IF(AND($H41="高",$M41&lt;&gt;"クローズ済み"),"升级","")))</f>
        <v/>
      </c>
      <c r="P41" s="191" t="n"/>
    </row>
    <row r="42" ht="19" customHeight="1">
      <c r="A42" s="554" t="n"/>
      <c r="B42" s="94" t="n"/>
      <c r="C42" s="94" t="n"/>
      <c r="D42" s="94" t="n"/>
      <c r="E42" s="94" t="n"/>
      <c r="F42" s="94" t="n"/>
      <c r="G42" s="167" t="n"/>
      <c r="H42" s="94" t="n"/>
      <c r="I42" s="167" t="n"/>
      <c r="J42" s="94" t="n"/>
      <c r="K42" s="94" t="n"/>
      <c r="L42" s="573" t="n"/>
      <c r="M42" s="573" t="n"/>
      <c r="N42" s="573" t="n"/>
      <c r="O42" s="119">
        <f>IF($A42="","",IF(AND($M42&lt;&gt;"クローズ済み",$L42&lt;TODAY(),$L42&lt;&gt;""),"期限超過",IF(AND($H42="高",$M42&lt;&gt;"クローズ済み"),"升级","")))</f>
        <v/>
      </c>
      <c r="P42" s="191" t="n"/>
    </row>
    <row r="43" ht="19" customHeight="1">
      <c r="A43" s="554" t="n"/>
      <c r="B43" s="94" t="n"/>
      <c r="C43" s="94" t="n"/>
      <c r="D43" s="94" t="n"/>
      <c r="E43" s="94" t="n"/>
      <c r="F43" s="94" t="n"/>
      <c r="G43" s="167" t="n"/>
      <c r="H43" s="94" t="n"/>
      <c r="I43" s="167" t="n"/>
      <c r="J43" s="94" t="n"/>
      <c r="K43" s="94" t="n"/>
      <c r="L43" s="573" t="n"/>
      <c r="M43" s="573" t="n"/>
      <c r="N43" s="573" t="n"/>
      <c r="O43" s="119">
        <f>IF($A43="","",IF(AND($M43&lt;&gt;"クローズ済み",$L43&lt;TODAY(),$L43&lt;&gt;""),"期限超過",IF(AND($H43="高",$M43&lt;&gt;"クローズ済み"),"升级","")))</f>
        <v/>
      </c>
      <c r="P43" s="191" t="n"/>
    </row>
    <row r="44" ht="19" customHeight="1">
      <c r="A44" s="554" t="n"/>
      <c r="B44" s="94" t="n"/>
      <c r="C44" s="94" t="n"/>
      <c r="D44" s="94" t="n"/>
      <c r="E44" s="94" t="n"/>
      <c r="F44" s="94" t="n"/>
      <c r="G44" s="167" t="n"/>
      <c r="H44" s="94" t="n"/>
      <c r="I44" s="167" t="n"/>
      <c r="J44" s="94" t="n"/>
      <c r="K44" s="94" t="n"/>
      <c r="L44" s="573" t="n"/>
      <c r="M44" s="573" t="n"/>
      <c r="N44" s="573" t="n"/>
      <c r="O44" s="119">
        <f>IF($A44="","",IF(AND($M44&lt;&gt;"クローズ済み",$L44&lt;TODAY(),$L44&lt;&gt;""),"期限超過",IF(AND($H44="高",$M44&lt;&gt;"クローズ済み"),"升级","")))</f>
        <v/>
      </c>
      <c r="P44" s="191" t="n"/>
    </row>
    <row r="45" ht="19" customHeight="1">
      <c r="A45" s="554" t="n"/>
      <c r="B45" s="94" t="n"/>
      <c r="C45" s="94" t="n"/>
      <c r="D45" s="94" t="n"/>
      <c r="E45" s="94" t="n"/>
      <c r="F45" s="94" t="n"/>
      <c r="G45" s="167" t="n"/>
      <c r="H45" s="94" t="n"/>
      <c r="I45" s="167" t="n"/>
      <c r="J45" s="94" t="n"/>
      <c r="K45" s="94" t="n"/>
      <c r="L45" s="573" t="n"/>
      <c r="M45" s="573" t="n"/>
      <c r="N45" s="573" t="n"/>
      <c r="O45" s="119">
        <f>IF($A45="","",IF(AND($M45&lt;&gt;"クローズ済み",$L45&lt;TODAY(),$L45&lt;&gt;""),"期限超過",IF(AND($H45="高",$M45&lt;&gt;"クローズ済み"),"升级","")))</f>
        <v/>
      </c>
      <c r="P45" s="191" t="n"/>
    </row>
    <row r="46" ht="19" customHeight="1">
      <c r="A46" s="554" t="n"/>
      <c r="B46" s="94" t="n"/>
      <c r="C46" s="94" t="n"/>
      <c r="D46" s="94" t="n"/>
      <c r="E46" s="94" t="n"/>
      <c r="F46" s="94" t="n"/>
      <c r="G46" s="167" t="n"/>
      <c r="H46" s="94" t="n"/>
      <c r="I46" s="167" t="n"/>
      <c r="J46" s="94" t="n"/>
      <c r="K46" s="94" t="n"/>
      <c r="L46" s="573" t="n"/>
      <c r="M46" s="573" t="n"/>
      <c r="N46" s="573" t="n"/>
      <c r="O46" s="119">
        <f>IF($A46="","",IF(AND($M46&lt;&gt;"クローズ済み",$L46&lt;TODAY(),$L46&lt;&gt;""),"期限超過",IF(AND($H46="高",$M46&lt;&gt;"クローズ済み"),"升级","")))</f>
        <v/>
      </c>
      <c r="P46" s="191" t="n"/>
    </row>
    <row r="47" ht="19" customHeight="1">
      <c r="A47" s="554" t="n"/>
      <c r="B47" s="94" t="n"/>
      <c r="C47" s="94" t="n"/>
      <c r="D47" s="94" t="n"/>
      <c r="E47" s="94" t="n"/>
      <c r="F47" s="94" t="n"/>
      <c r="G47" s="167" t="n"/>
      <c r="H47" s="94" t="n"/>
      <c r="I47" s="167" t="n"/>
      <c r="J47" s="94" t="n"/>
      <c r="K47" s="94" t="n"/>
      <c r="L47" s="573" t="n"/>
      <c r="M47" s="573" t="n"/>
      <c r="N47" s="573" t="n"/>
      <c r="O47" s="119">
        <f>IF($A47="","",IF(AND($M47&lt;&gt;"クローズ済み",$L47&lt;TODAY(),$L47&lt;&gt;""),"期限超過",IF(AND($H47="高",$M47&lt;&gt;"クローズ済み"),"升级","")))</f>
        <v/>
      </c>
      <c r="P47" s="191" t="n"/>
    </row>
    <row r="48" ht="19" customHeight="1">
      <c r="A48" s="554" t="n"/>
      <c r="B48" s="94" t="n"/>
      <c r="C48" s="94" t="n"/>
      <c r="D48" s="94" t="n"/>
      <c r="E48" s="94" t="n"/>
      <c r="F48" s="94" t="n"/>
      <c r="G48" s="167" t="n"/>
      <c r="H48" s="94" t="n"/>
      <c r="I48" s="167" t="n"/>
      <c r="J48" s="94" t="n"/>
      <c r="K48" s="94" t="n"/>
      <c r="L48" s="573" t="n"/>
      <c r="M48" s="573" t="n"/>
      <c r="N48" s="573" t="n"/>
      <c r="O48" s="119">
        <f>IF($A48="","",IF(AND($M48&lt;&gt;"クローズ済み",$L48&lt;TODAY(),$L48&lt;&gt;""),"期限超過",IF(AND($H48="高",$M48&lt;&gt;"クローズ済み"),"升级","")))</f>
        <v/>
      </c>
      <c r="P48" s="191" t="n"/>
    </row>
    <row r="49" ht="19" customHeight="1">
      <c r="A49" s="554" t="n"/>
      <c r="B49" s="94" t="n"/>
      <c r="C49" s="94" t="n"/>
      <c r="D49" s="94" t="n"/>
      <c r="E49" s="94" t="n"/>
      <c r="F49" s="94" t="n"/>
      <c r="G49" s="167" t="n"/>
      <c r="H49" s="94" t="n"/>
      <c r="I49" s="167" t="n"/>
      <c r="J49" s="94" t="n"/>
      <c r="K49" s="94" t="n"/>
      <c r="L49" s="573" t="n"/>
      <c r="M49" s="573" t="n"/>
      <c r="N49" s="573" t="n"/>
      <c r="O49" s="119">
        <f>IF($A49="","",IF(AND($M49&lt;&gt;"クローズ済み",$L49&lt;TODAY(),$L49&lt;&gt;""),"期限超過",IF(AND($H49="高",$M49&lt;&gt;"クローズ済み"),"升级","")))</f>
        <v/>
      </c>
      <c r="P49" s="191" t="n"/>
    </row>
    <row r="50" ht="19" customHeight="1">
      <c r="A50" s="554" t="n"/>
      <c r="B50" s="94" t="n"/>
      <c r="C50" s="94" t="n"/>
      <c r="D50" s="94" t="n"/>
      <c r="E50" s="94" t="n"/>
      <c r="F50" s="94" t="n"/>
      <c r="G50" s="167" t="n"/>
      <c r="H50" s="94" t="n"/>
      <c r="I50" s="167" t="n"/>
      <c r="J50" s="94" t="n"/>
      <c r="K50" s="94" t="n"/>
      <c r="L50" s="573" t="n"/>
      <c r="M50" s="573" t="n"/>
      <c r="N50" s="573" t="n"/>
      <c r="O50" s="119">
        <f>IF($A50="","",IF(AND($M50&lt;&gt;"クローズ済み",$L50&lt;TODAY(),$L50&lt;&gt;""),"期限超過",IF(AND($H50="高",$M50&lt;&gt;"クローズ済み"),"升级","")))</f>
        <v/>
      </c>
      <c r="P50" s="191" t="n"/>
    </row>
    <row r="51" ht="19" customHeight="1">
      <c r="A51" s="554" t="n"/>
      <c r="B51" s="94" t="n"/>
      <c r="C51" s="94" t="n"/>
      <c r="D51" s="94" t="n"/>
      <c r="E51" s="94" t="n"/>
      <c r="F51" s="94" t="n"/>
      <c r="G51" s="167" t="n"/>
      <c r="H51" s="94" t="n"/>
      <c r="I51" s="167" t="n"/>
      <c r="J51" s="94" t="n"/>
      <c r="K51" s="94" t="n"/>
      <c r="L51" s="573" t="n"/>
      <c r="M51" s="573" t="n"/>
      <c r="N51" s="573" t="n"/>
      <c r="O51" s="119">
        <f>IF($A51="","",IF(AND($M51&lt;&gt;"クローズ済み",$L51&lt;TODAY(),$L51&lt;&gt;""),"期限超過",IF(AND($H51="高",$M51&lt;&gt;"クローズ済み"),"升级","")))</f>
        <v/>
      </c>
      <c r="P51" s="191" t="n"/>
    </row>
    <row r="52" ht="19" customHeight="1">
      <c r="A52" s="554" t="n"/>
      <c r="B52" s="94" t="n"/>
      <c r="C52" s="94" t="n"/>
      <c r="D52" s="94" t="n"/>
      <c r="E52" s="94" t="n"/>
      <c r="F52" s="94" t="n"/>
      <c r="G52" s="167" t="n"/>
      <c r="H52" s="94" t="n"/>
      <c r="I52" s="167" t="n"/>
      <c r="J52" s="94" t="n"/>
      <c r="K52" s="94" t="n"/>
      <c r="L52" s="573" t="n"/>
      <c r="M52" s="573" t="n"/>
      <c r="N52" s="573" t="n"/>
      <c r="O52" s="119">
        <f>IF($A52="","",IF(AND($M52&lt;&gt;"クローズ済み",$L52&lt;TODAY(),$L52&lt;&gt;""),"期限超過",IF(AND($H52="高",$M52&lt;&gt;"クローズ済み"),"升级","")))</f>
        <v/>
      </c>
      <c r="P52" s="191" t="n"/>
    </row>
    <row r="53" ht="19" customHeight="1">
      <c r="A53" s="554" t="n"/>
      <c r="B53" s="94" t="n"/>
      <c r="C53" s="94" t="n"/>
      <c r="D53" s="94" t="n"/>
      <c r="E53" s="94" t="n"/>
      <c r="F53" s="94" t="n"/>
      <c r="G53" s="167" t="n"/>
      <c r="H53" s="94" t="n"/>
      <c r="I53" s="167" t="n"/>
      <c r="J53" s="94" t="n"/>
      <c r="K53" s="94" t="n"/>
      <c r="L53" s="573" t="n"/>
      <c r="M53" s="573" t="n"/>
      <c r="N53" s="573" t="n"/>
      <c r="O53" s="119">
        <f>IF($A53="","",IF(AND($M53&lt;&gt;"クローズ済み",$L53&lt;TODAY(),$L53&lt;&gt;""),"期限超過",IF(AND($H53="高",$M53&lt;&gt;"クローズ済み"),"升级","")))</f>
        <v/>
      </c>
      <c r="P53" s="191" t="n"/>
    </row>
    <row r="54" ht="19" customHeight="1">
      <c r="A54" s="554" t="n"/>
      <c r="B54" s="94" t="n"/>
      <c r="C54" s="94" t="n"/>
      <c r="D54" s="94" t="n"/>
      <c r="E54" s="94" t="n"/>
      <c r="F54" s="94" t="n"/>
      <c r="G54" s="167" t="n"/>
      <c r="H54" s="94" t="n"/>
      <c r="I54" s="167" t="n"/>
      <c r="J54" s="94" t="n"/>
      <c r="K54" s="94" t="n"/>
      <c r="L54" s="573" t="n"/>
      <c r="M54" s="573" t="n"/>
      <c r="N54" s="573" t="n"/>
      <c r="O54" s="119">
        <f>IF($A54="","",IF(AND($M54&lt;&gt;"クローズ済み",$L54&lt;TODAY(),$L54&lt;&gt;""),"期限超過",IF(AND($H54="高",$M54&lt;&gt;"クローズ済み"),"升级","")))</f>
        <v/>
      </c>
      <c r="P54" s="191" t="n"/>
    </row>
    <row r="55" ht="19" customHeight="1">
      <c r="A55" s="554" t="n"/>
      <c r="B55" s="94" t="n"/>
      <c r="C55" s="94" t="n"/>
      <c r="D55" s="94" t="n"/>
      <c r="E55" s="94" t="n"/>
      <c r="F55" s="94" t="n"/>
      <c r="G55" s="167" t="n"/>
      <c r="H55" s="94" t="n"/>
      <c r="I55" s="167" t="n"/>
      <c r="J55" s="94" t="n"/>
      <c r="K55" s="94" t="n"/>
      <c r="L55" s="573" t="n"/>
      <c r="M55" s="573" t="n"/>
      <c r="N55" s="573" t="n"/>
      <c r="O55" s="119">
        <f>IF($A55="","",IF(AND($M55&lt;&gt;"クローズ済み",$L55&lt;TODAY(),$L55&lt;&gt;""),"期限超過",IF(AND($H55="高",$M55&lt;&gt;"クローズ済み"),"升级","")))</f>
        <v/>
      </c>
      <c r="P55" s="191" t="n"/>
    </row>
    <row r="56" ht="19" customHeight="1">
      <c r="A56" s="554" t="n"/>
      <c r="B56" s="94" t="n"/>
      <c r="C56" s="94" t="n"/>
      <c r="D56" s="94" t="n"/>
      <c r="E56" s="94" t="n"/>
      <c r="F56" s="94" t="n"/>
      <c r="G56" s="167" t="n"/>
      <c r="H56" s="94" t="n"/>
      <c r="I56" s="167" t="n"/>
      <c r="J56" s="94" t="n"/>
      <c r="K56" s="94" t="n"/>
      <c r="L56" s="573" t="n"/>
      <c r="M56" s="573" t="n"/>
      <c r="N56" s="573" t="n"/>
      <c r="O56" s="119">
        <f>IF($A56="","",IF(AND($M56&lt;&gt;"クローズ済み",$L56&lt;TODAY(),$L56&lt;&gt;""),"期限超過",IF(AND($H56="高",$M56&lt;&gt;"クローズ済み"),"升级","")))</f>
        <v/>
      </c>
      <c r="P56" s="191" t="n"/>
    </row>
    <row r="57" ht="19" customHeight="1">
      <c r="A57" s="554" t="n"/>
      <c r="B57" s="94" t="n"/>
      <c r="C57" s="94" t="n"/>
      <c r="D57" s="94" t="n"/>
      <c r="E57" s="94" t="n"/>
      <c r="F57" s="94" t="n"/>
      <c r="G57" s="167" t="n"/>
      <c r="H57" s="94" t="n"/>
      <c r="I57" s="167" t="n"/>
      <c r="J57" s="94" t="n"/>
      <c r="K57" s="94" t="n"/>
      <c r="L57" s="573" t="n"/>
      <c r="M57" s="573" t="n"/>
      <c r="N57" s="573" t="n"/>
      <c r="O57" s="119">
        <f>IF($A57="","",IF(AND($M57&lt;&gt;"クローズ済み",$L57&lt;TODAY(),$L57&lt;&gt;""),"期限超過",IF(AND($H57="高",$M57&lt;&gt;"クローズ済み"),"升级","")))</f>
        <v/>
      </c>
      <c r="P57" s="191" t="n"/>
    </row>
    <row r="58" ht="19" customHeight="1">
      <c r="A58" s="554" t="n"/>
      <c r="B58" s="94" t="n"/>
      <c r="C58" s="94" t="n"/>
      <c r="D58" s="94" t="n"/>
      <c r="E58" s="94" t="n"/>
      <c r="F58" s="94" t="n"/>
      <c r="G58" s="167" t="n"/>
      <c r="H58" s="94" t="n"/>
      <c r="I58" s="167" t="n"/>
      <c r="J58" s="94" t="n"/>
      <c r="K58" s="94" t="n"/>
      <c r="L58" s="573" t="n"/>
      <c r="M58" s="573" t="n"/>
      <c r="N58" s="573" t="n"/>
      <c r="O58" s="119">
        <f>IF($A58="","",IF(AND($M58&lt;&gt;"クローズ済み",$L58&lt;TODAY(),$L58&lt;&gt;""),"期限超過",IF(AND($H58="高",$M58&lt;&gt;"クローズ済み"),"升级","")))</f>
        <v/>
      </c>
      <c r="P58" s="191" t="n"/>
    </row>
    <row r="59" ht="19" customHeight="1">
      <c r="A59" s="554" t="n"/>
      <c r="B59" s="94" t="n"/>
      <c r="C59" s="94" t="n"/>
      <c r="D59" s="94" t="n"/>
      <c r="E59" s="94" t="n"/>
      <c r="F59" s="94" t="n"/>
      <c r="G59" s="167" t="n"/>
      <c r="H59" s="94" t="n"/>
      <c r="I59" s="167" t="n"/>
      <c r="J59" s="94" t="n"/>
      <c r="K59" s="94" t="n"/>
      <c r="L59" s="573" t="n"/>
      <c r="M59" s="573" t="n"/>
      <c r="N59" s="573" t="n"/>
      <c r="O59" s="119">
        <f>IF($A59="","",IF(AND($M59&lt;&gt;"クローズ済み",$L59&lt;TODAY(),$L59&lt;&gt;""),"期限超過",IF(AND($H59="高",$M59&lt;&gt;"クローズ済み"),"升级","")))</f>
        <v/>
      </c>
      <c r="P59" s="191" t="n"/>
    </row>
    <row r="60" ht="19" customHeight="1">
      <c r="A60" s="554" t="n"/>
      <c r="B60" s="94" t="n"/>
      <c r="C60" s="94" t="n"/>
      <c r="D60" s="94" t="n"/>
      <c r="E60" s="94" t="n"/>
      <c r="F60" s="94" t="n"/>
      <c r="G60" s="167" t="n"/>
      <c r="H60" s="94" t="n"/>
      <c r="I60" s="167" t="n"/>
      <c r="J60" s="94" t="n"/>
      <c r="K60" s="94" t="n"/>
      <c r="L60" s="573" t="n"/>
      <c r="M60" s="573" t="n"/>
      <c r="N60" s="573" t="n"/>
      <c r="O60" s="119">
        <f>IF($A60="","",IF(AND($M60&lt;&gt;"クローズ済み",$L60&lt;TODAY(),$L60&lt;&gt;""),"期限超過",IF(AND($H60="高",$M60&lt;&gt;"クローズ済み"),"升级","")))</f>
        <v/>
      </c>
      <c r="P60" s="191" t="n"/>
    </row>
    <row r="61" ht="19" customHeight="1">
      <c r="A61" s="554" t="n"/>
      <c r="B61" s="94" t="n"/>
      <c r="C61" s="94" t="n"/>
      <c r="D61" s="94" t="n"/>
      <c r="E61" s="94" t="n"/>
      <c r="F61" s="94" t="n"/>
      <c r="G61" s="167" t="n"/>
      <c r="H61" s="94" t="n"/>
      <c r="I61" s="167" t="n"/>
      <c r="J61" s="94" t="n"/>
      <c r="K61" s="94" t="n"/>
      <c r="L61" s="573" t="n"/>
      <c r="M61" s="573" t="n"/>
      <c r="N61" s="573" t="n"/>
      <c r="O61" s="119">
        <f>IF($A61="","",IF(AND($M61&lt;&gt;"クローズ済み",$L61&lt;TODAY(),$L61&lt;&gt;""),"期限超過",IF(AND($H61="高",$M61&lt;&gt;"クローズ済み"),"升级","")))</f>
        <v/>
      </c>
      <c r="P61" s="191" t="n"/>
    </row>
    <row r="62" ht="19" customHeight="1">
      <c r="A62" s="554" t="n"/>
      <c r="B62" s="94" t="n"/>
      <c r="C62" s="94" t="n"/>
      <c r="D62" s="94" t="n"/>
      <c r="E62" s="94" t="n"/>
      <c r="F62" s="94" t="n"/>
      <c r="G62" s="167" t="n"/>
      <c r="H62" s="94" t="n"/>
      <c r="I62" s="167" t="n"/>
      <c r="J62" s="94" t="n"/>
      <c r="K62" s="94" t="n"/>
      <c r="L62" s="573" t="n"/>
      <c r="M62" s="573" t="n"/>
      <c r="N62" s="573" t="n"/>
      <c r="O62" s="119">
        <f>IF($A62="","",IF(AND($M62&lt;&gt;"クローズ済み",$L62&lt;TODAY(),$L62&lt;&gt;""),"期限超過",IF(AND($H62="高",$M62&lt;&gt;"クローズ済み"),"升级","")))</f>
        <v/>
      </c>
      <c r="P62" s="191" t="n"/>
    </row>
    <row r="63" ht="19" customHeight="1">
      <c r="A63" s="554" t="n"/>
      <c r="B63" s="94" t="n"/>
      <c r="C63" s="94" t="n"/>
      <c r="D63" s="94" t="n"/>
      <c r="E63" s="94" t="n"/>
      <c r="F63" s="94" t="n"/>
      <c r="G63" s="167" t="n"/>
      <c r="H63" s="94" t="n"/>
      <c r="I63" s="167" t="n"/>
      <c r="J63" s="94" t="n"/>
      <c r="K63" s="94" t="n"/>
      <c r="L63" s="573" t="n"/>
      <c r="M63" s="573" t="n"/>
      <c r="N63" s="573" t="n"/>
      <c r="O63" s="119">
        <f>IF($A63="","",IF(AND($M63&lt;&gt;"クローズ済み",$L63&lt;TODAY(),$L63&lt;&gt;""),"期限超過",IF(AND($H63="高",$M63&lt;&gt;"クローズ済み"),"升级","")))</f>
        <v/>
      </c>
      <c r="P63" s="191" t="n"/>
    </row>
    <row r="64" ht="19" customHeight="1">
      <c r="A64" s="554" t="n"/>
      <c r="B64" s="94" t="n"/>
      <c r="C64" s="94" t="n"/>
      <c r="D64" s="94" t="n"/>
      <c r="E64" s="94" t="n"/>
      <c r="F64" s="94" t="n"/>
      <c r="G64" s="167" t="n"/>
      <c r="H64" s="94" t="n"/>
      <c r="I64" s="167" t="n"/>
      <c r="J64" s="94" t="n"/>
      <c r="K64" s="94" t="n"/>
      <c r="L64" s="573" t="n"/>
      <c r="M64" s="573" t="n"/>
      <c r="N64" s="573" t="n"/>
      <c r="O64" s="119">
        <f>IF($A64="","",IF(AND($M64&lt;&gt;"クローズ済み",$L64&lt;TODAY(),$L64&lt;&gt;""),"期限超過",IF(AND($H64="高",$M64&lt;&gt;"クローズ済み"),"升级","")))</f>
        <v/>
      </c>
      <c r="P64" s="191" t="n"/>
    </row>
    <row r="65" ht="19" customHeight="1">
      <c r="A65" s="554" t="n"/>
      <c r="B65" s="94" t="n"/>
      <c r="C65" s="94" t="n"/>
      <c r="D65" s="94" t="n"/>
      <c r="E65" s="94" t="n"/>
      <c r="F65" s="94" t="n"/>
      <c r="G65" s="167" t="n"/>
      <c r="H65" s="94" t="n"/>
      <c r="I65" s="167" t="n"/>
      <c r="J65" s="94" t="n"/>
      <c r="K65" s="94" t="n"/>
      <c r="L65" s="573" t="n"/>
      <c r="M65" s="573" t="n"/>
      <c r="N65" s="573" t="n"/>
      <c r="O65" s="119">
        <f>IF($A65="","",IF(AND($M65&lt;&gt;"クローズ済み",$L65&lt;TODAY(),$L65&lt;&gt;""),"期限超過",IF(AND($H65="高",$M65&lt;&gt;"クローズ済み"),"升级","")))</f>
        <v/>
      </c>
      <c r="P65" s="191" t="n"/>
    </row>
    <row r="66" ht="19" customHeight="1">
      <c r="A66" s="554" t="n"/>
      <c r="B66" s="94" t="n"/>
      <c r="C66" s="94" t="n"/>
      <c r="D66" s="94" t="n"/>
      <c r="E66" s="94" t="n"/>
      <c r="F66" s="94" t="n"/>
      <c r="G66" s="167" t="n"/>
      <c r="H66" s="94" t="n"/>
      <c r="I66" s="167" t="n"/>
      <c r="J66" s="94" t="n"/>
      <c r="K66" s="94" t="n"/>
      <c r="L66" s="573" t="n"/>
      <c r="M66" s="573" t="n"/>
      <c r="N66" s="573" t="n"/>
      <c r="O66" s="119">
        <f>IF($A66="","",IF(AND($M66&lt;&gt;"クローズ済み",$L66&lt;TODAY(),$L66&lt;&gt;""),"期限超過",IF(AND($H66="高",$M66&lt;&gt;"クローズ済み"),"升级","")))</f>
        <v/>
      </c>
      <c r="P66" s="191" t="n"/>
    </row>
    <row r="67" ht="19" customHeight="1">
      <c r="A67" s="554" t="n"/>
      <c r="B67" s="94" t="n"/>
      <c r="C67" s="94" t="n"/>
      <c r="D67" s="94" t="n"/>
      <c r="E67" s="94" t="n"/>
      <c r="F67" s="94" t="n"/>
      <c r="G67" s="167" t="n"/>
      <c r="H67" s="94" t="n"/>
      <c r="I67" s="167" t="n"/>
      <c r="J67" s="94" t="n"/>
      <c r="K67" s="94" t="n"/>
      <c r="L67" s="573" t="n"/>
      <c r="M67" s="573" t="n"/>
      <c r="N67" s="573" t="n"/>
      <c r="O67" s="119">
        <f>IF($A67="","",IF(AND($M67&lt;&gt;"クローズ済み",$L67&lt;TODAY(),$L67&lt;&gt;""),"期限超過",IF(AND($H67="高",$M67&lt;&gt;"クローズ済み"),"升级","")))</f>
        <v/>
      </c>
      <c r="P67" s="191" t="n"/>
    </row>
    <row r="68" ht="19" customHeight="1">
      <c r="A68" s="554" t="n"/>
      <c r="B68" s="94" t="n"/>
      <c r="C68" s="94" t="n"/>
      <c r="D68" s="94" t="n"/>
      <c r="E68" s="94" t="n"/>
      <c r="F68" s="94" t="n"/>
      <c r="G68" s="167" t="n"/>
      <c r="H68" s="94" t="n"/>
      <c r="I68" s="167" t="n"/>
      <c r="J68" s="94" t="n"/>
      <c r="K68" s="94" t="n"/>
      <c r="L68" s="573" t="n"/>
      <c r="M68" s="573" t="n"/>
      <c r="N68" s="573" t="n"/>
      <c r="O68" s="119">
        <f>IF($A68="","",IF(AND($M68&lt;&gt;"クローズ済み",$L68&lt;TODAY(),$L68&lt;&gt;""),"期限超過",IF(AND($H68="高",$M68&lt;&gt;"クローズ済み"),"升级","")))</f>
        <v/>
      </c>
      <c r="P68" s="191" t="n"/>
    </row>
    <row r="69" ht="19" customHeight="1">
      <c r="A69" s="554" t="n"/>
      <c r="B69" s="94" t="n"/>
      <c r="C69" s="94" t="n"/>
      <c r="D69" s="94" t="n"/>
      <c r="E69" s="94" t="n"/>
      <c r="F69" s="94" t="n"/>
      <c r="G69" s="167" t="n"/>
      <c r="H69" s="94" t="n"/>
      <c r="I69" s="167" t="n"/>
      <c r="J69" s="94" t="n"/>
      <c r="K69" s="94" t="n"/>
      <c r="L69" s="573" t="n"/>
      <c r="M69" s="573" t="n"/>
      <c r="N69" s="573" t="n"/>
      <c r="O69" s="119">
        <f>IF($A69="","",IF(AND($M69&lt;&gt;"クローズ済み",$L69&lt;TODAY(),$L69&lt;&gt;""),"期限超過",IF(AND($H69="高",$M69&lt;&gt;"クローズ済み"),"升级","")))</f>
        <v/>
      </c>
      <c r="P69" s="191" t="n"/>
    </row>
    <row r="70" ht="19" customHeight="1">
      <c r="A70" s="554" t="n"/>
      <c r="B70" s="94" t="n"/>
      <c r="C70" s="94" t="n"/>
      <c r="D70" s="94" t="n"/>
      <c r="E70" s="94" t="n"/>
      <c r="F70" s="94" t="n"/>
      <c r="G70" s="167" t="n"/>
      <c r="H70" s="94" t="n"/>
      <c r="I70" s="167" t="n"/>
      <c r="J70" s="94" t="n"/>
      <c r="K70" s="94" t="n"/>
      <c r="L70" s="573" t="n"/>
      <c r="M70" s="573" t="n"/>
      <c r="N70" s="573" t="n"/>
      <c r="O70" s="119">
        <f>IF($A70="","",IF(AND($M70&lt;&gt;"クローズ済み",$L70&lt;TODAY(),$L70&lt;&gt;""),"期限超過",IF(AND($H70="高",$M70&lt;&gt;"クローズ済み"),"升级","")))</f>
        <v/>
      </c>
      <c r="P70" s="191" t="n"/>
    </row>
    <row r="71" ht="19" customHeight="1">
      <c r="A71" s="554" t="n"/>
      <c r="B71" s="94" t="n"/>
      <c r="C71" s="94" t="n"/>
      <c r="D71" s="94" t="n"/>
      <c r="E71" s="94" t="n"/>
      <c r="F71" s="94" t="n"/>
      <c r="G71" s="167" t="n"/>
      <c r="H71" s="94" t="n"/>
      <c r="I71" s="167" t="n"/>
      <c r="J71" s="94" t="n"/>
      <c r="K71" s="94" t="n"/>
      <c r="L71" s="573" t="n"/>
      <c r="M71" s="573" t="n"/>
      <c r="N71" s="573" t="n"/>
      <c r="O71" s="119">
        <f>IF($A71="","",IF(AND($M71&lt;&gt;"クローズ済み",$L71&lt;TODAY(),$L71&lt;&gt;""),"期限超過",IF(AND($H71="高",$M71&lt;&gt;"クローズ済み"),"升级","")))</f>
        <v/>
      </c>
      <c r="P71" s="191" t="n"/>
    </row>
    <row r="72" ht="19" customHeight="1">
      <c r="A72" s="554" t="n"/>
      <c r="B72" s="94" t="n"/>
      <c r="C72" s="94" t="n"/>
      <c r="D72" s="94" t="n"/>
      <c r="E72" s="94" t="n"/>
      <c r="F72" s="94" t="n"/>
      <c r="G72" s="167" t="n"/>
      <c r="H72" s="94" t="n"/>
      <c r="I72" s="167" t="n"/>
      <c r="J72" s="94" t="n"/>
      <c r="K72" s="94" t="n"/>
      <c r="L72" s="573" t="n"/>
      <c r="M72" s="573" t="n"/>
      <c r="N72" s="573" t="n"/>
      <c r="O72" s="119">
        <f>IF($A72="","",IF(AND($M72&lt;&gt;"クローズ済み",$L72&lt;TODAY(),$L72&lt;&gt;""),"期限超過",IF(AND($H72="高",$M72&lt;&gt;"クローズ済み"),"升级","")))</f>
        <v/>
      </c>
      <c r="P72" s="191" t="n"/>
    </row>
    <row r="73" ht="19" customHeight="1">
      <c r="A73" s="554" t="n"/>
      <c r="B73" s="94" t="n"/>
      <c r="C73" s="94" t="n"/>
      <c r="D73" s="94" t="n"/>
      <c r="E73" s="94" t="n"/>
      <c r="F73" s="94" t="n"/>
      <c r="G73" s="167" t="n"/>
      <c r="H73" s="94" t="n"/>
      <c r="I73" s="167" t="n"/>
      <c r="J73" s="94" t="n"/>
      <c r="K73" s="94" t="n"/>
      <c r="L73" s="573" t="n"/>
      <c r="M73" s="573" t="n"/>
      <c r="N73" s="573" t="n"/>
      <c r="O73" s="119">
        <f>IF($A73="","",IF(AND($M73&lt;&gt;"クローズ済み",$L73&lt;TODAY(),$L73&lt;&gt;""),"期限超過",IF(AND($H73="高",$M73&lt;&gt;"クローズ済み"),"升级","")))</f>
        <v/>
      </c>
      <c r="P73" s="191" t="n"/>
    </row>
    <row r="74" ht="19" customHeight="1">
      <c r="A74" s="554" t="n"/>
      <c r="B74" s="94" t="n"/>
      <c r="C74" s="94" t="n"/>
      <c r="D74" s="94" t="n"/>
      <c r="E74" s="94" t="n"/>
      <c r="F74" s="94" t="n"/>
      <c r="G74" s="167" t="n"/>
      <c r="H74" s="94" t="n"/>
      <c r="I74" s="167" t="n"/>
      <c r="J74" s="94" t="n"/>
      <c r="K74" s="94" t="n"/>
      <c r="L74" s="573" t="n"/>
      <c r="M74" s="573" t="n"/>
      <c r="N74" s="573" t="n"/>
      <c r="O74" s="119">
        <f>IF($A74="","",IF(AND($M74&lt;&gt;"クローズ済み",$L74&lt;TODAY(),$L74&lt;&gt;""),"期限超過",IF(AND($H74="高",$M74&lt;&gt;"クローズ済み"),"升级","")))</f>
        <v/>
      </c>
      <c r="P74" s="191" t="n"/>
    </row>
    <row r="75" ht="19" customHeight="1">
      <c r="A75" s="554" t="n"/>
      <c r="B75" s="94" t="n"/>
      <c r="C75" s="94" t="n"/>
      <c r="D75" s="94" t="n"/>
      <c r="E75" s="94" t="n"/>
      <c r="F75" s="94" t="n"/>
      <c r="G75" s="167" t="n"/>
      <c r="H75" s="94" t="n"/>
      <c r="I75" s="167" t="n"/>
      <c r="J75" s="94" t="n"/>
      <c r="K75" s="94" t="n"/>
      <c r="L75" s="573" t="n"/>
      <c r="M75" s="573" t="n"/>
      <c r="N75" s="573" t="n"/>
      <c r="O75" s="119">
        <f>IF($A75="","",IF(AND($M75&lt;&gt;"クローズ済み",$L75&lt;TODAY(),$L75&lt;&gt;""),"期限超過",IF(AND($H75="高",$M75&lt;&gt;"クローズ済み"),"升级","")))</f>
        <v/>
      </c>
      <c r="P75" s="191" t="n"/>
    </row>
    <row r="76" ht="19" customHeight="1">
      <c r="A76" s="554" t="n"/>
      <c r="B76" s="94" t="n"/>
      <c r="C76" s="94" t="n"/>
      <c r="D76" s="94" t="n"/>
      <c r="E76" s="94" t="n"/>
      <c r="F76" s="94" t="n"/>
      <c r="G76" s="167" t="n"/>
      <c r="H76" s="94" t="n"/>
      <c r="I76" s="167" t="n"/>
      <c r="J76" s="94" t="n"/>
      <c r="K76" s="94" t="n"/>
      <c r="L76" s="573" t="n"/>
      <c r="M76" s="573" t="n"/>
      <c r="N76" s="573" t="n"/>
      <c r="O76" s="119">
        <f>IF($A76="","",IF(AND($M76&lt;&gt;"クローズ済み",$L76&lt;TODAY(),$L76&lt;&gt;""),"期限超過",IF(AND($H76="高",$M76&lt;&gt;"クローズ済み"),"升级","")))</f>
        <v/>
      </c>
      <c r="P76" s="191" t="n"/>
    </row>
    <row r="77" ht="19" customHeight="1">
      <c r="A77" s="554" t="n"/>
      <c r="B77" s="94" t="n"/>
      <c r="C77" s="94" t="n"/>
      <c r="D77" s="94" t="n"/>
      <c r="E77" s="94" t="n"/>
      <c r="F77" s="94" t="n"/>
      <c r="G77" s="167" t="n"/>
      <c r="H77" s="94" t="n"/>
      <c r="I77" s="167" t="n"/>
      <c r="J77" s="94" t="n"/>
      <c r="K77" s="94" t="n"/>
      <c r="L77" s="573" t="n"/>
      <c r="M77" s="573" t="n"/>
      <c r="N77" s="573" t="n"/>
      <c r="O77" s="119">
        <f>IF($A77="","",IF(AND($M77&lt;&gt;"クローズ済み",$L77&lt;TODAY(),$L77&lt;&gt;""),"期限超過",IF(AND($H77="高",$M77&lt;&gt;"クローズ済み"),"升级","")))</f>
        <v/>
      </c>
      <c r="P77" s="191" t="n"/>
    </row>
    <row r="78" ht="19" customHeight="1">
      <c r="A78" s="554" t="n"/>
      <c r="B78" s="94" t="n"/>
      <c r="C78" s="94" t="n"/>
      <c r="D78" s="94" t="n"/>
      <c r="E78" s="94" t="n"/>
      <c r="F78" s="94" t="n"/>
      <c r="G78" s="167" t="n"/>
      <c r="H78" s="94" t="n"/>
      <c r="I78" s="167" t="n"/>
      <c r="J78" s="94" t="n"/>
      <c r="K78" s="94" t="n"/>
      <c r="L78" s="573" t="n"/>
      <c r="M78" s="573" t="n"/>
      <c r="N78" s="573" t="n"/>
      <c r="O78" s="119">
        <f>IF($A78="","",IF(AND($M78&lt;&gt;"クローズ済み",$L78&lt;TODAY(),$L78&lt;&gt;""),"期限超過",IF(AND($H78="高",$M78&lt;&gt;"クローズ済み"),"升级","")))</f>
        <v/>
      </c>
      <c r="P78" s="191" t="n"/>
    </row>
    <row r="79" ht="19" customHeight="1">
      <c r="A79" s="554" t="n"/>
      <c r="B79" s="94" t="n"/>
      <c r="C79" s="94" t="n"/>
      <c r="D79" s="94" t="n"/>
      <c r="E79" s="94" t="n"/>
      <c r="F79" s="94" t="n"/>
      <c r="G79" s="167" t="n"/>
      <c r="H79" s="94" t="n"/>
      <c r="I79" s="167" t="n"/>
      <c r="J79" s="94" t="n"/>
      <c r="K79" s="94" t="n"/>
      <c r="L79" s="573" t="n"/>
      <c r="M79" s="573" t="n"/>
      <c r="N79" s="573" t="n"/>
      <c r="O79" s="119">
        <f>IF($A79="","",IF(AND($M79&lt;&gt;"クローズ済み",$L79&lt;TODAY(),$L79&lt;&gt;""),"期限超過",IF(AND($H79="高",$M79&lt;&gt;"クローズ済み"),"升级","")))</f>
        <v/>
      </c>
      <c r="P79" s="191" t="n"/>
    </row>
    <row r="80" ht="19" customHeight="1">
      <c r="A80" s="554" t="n"/>
      <c r="B80" s="94" t="n"/>
      <c r="C80" s="94" t="n"/>
      <c r="D80" s="94" t="n"/>
      <c r="E80" s="94" t="n"/>
      <c r="F80" s="94" t="n"/>
      <c r="G80" s="167" t="n"/>
      <c r="H80" s="94" t="n"/>
      <c r="I80" s="167" t="n"/>
      <c r="J80" s="94" t="n"/>
      <c r="K80" s="94" t="n"/>
      <c r="L80" s="573" t="n"/>
      <c r="M80" s="573" t="n"/>
      <c r="N80" s="573" t="n"/>
      <c r="O80" s="119">
        <f>IF($A80="","",IF(AND($M80&lt;&gt;"クローズ済み",$L80&lt;TODAY(),$L80&lt;&gt;""),"期限超過",IF(AND($H80="高",$M80&lt;&gt;"クローズ済み"),"升级","")))</f>
        <v/>
      </c>
      <c r="P80" s="191" t="n"/>
    </row>
    <row r="81" ht="19" customHeight="1">
      <c r="A81" s="554" t="n"/>
      <c r="B81" s="94" t="n"/>
      <c r="C81" s="94" t="n"/>
      <c r="D81" s="94" t="n"/>
      <c r="E81" s="94" t="n"/>
      <c r="F81" s="94" t="n"/>
      <c r="G81" s="167" t="n"/>
      <c r="H81" s="94" t="n"/>
      <c r="I81" s="167" t="n"/>
      <c r="J81" s="94" t="n"/>
      <c r="K81" s="94" t="n"/>
      <c r="L81" s="573" t="n"/>
      <c r="M81" s="573" t="n"/>
      <c r="N81" s="573" t="n"/>
      <c r="O81" s="119">
        <f>IF($A81="","",IF(AND($M81&lt;&gt;"クローズ済み",$L81&lt;TODAY(),$L81&lt;&gt;""),"期限超過",IF(AND($H81="高",$M81&lt;&gt;"クローズ済み"),"升级","")))</f>
        <v/>
      </c>
      <c r="P81" s="191" t="n"/>
    </row>
    <row r="82" ht="19" customHeight="1">
      <c r="A82" s="554" t="n"/>
      <c r="B82" s="94" t="n"/>
      <c r="C82" s="94" t="n"/>
      <c r="D82" s="94" t="n"/>
      <c r="E82" s="94" t="n"/>
      <c r="F82" s="94" t="n"/>
      <c r="G82" s="167" t="n"/>
      <c r="H82" s="94" t="n"/>
      <c r="I82" s="167" t="n"/>
      <c r="J82" s="94" t="n"/>
      <c r="K82" s="94" t="n"/>
      <c r="L82" s="573" t="n"/>
      <c r="M82" s="573" t="n"/>
      <c r="N82" s="573" t="n"/>
      <c r="O82" s="119">
        <f>IF($A82="","",IF(AND($M82&lt;&gt;"クローズ済み",$L82&lt;TODAY(),$L82&lt;&gt;""),"期限超過",IF(AND($H82="高",$M82&lt;&gt;"クローズ済み"),"升级","")))</f>
        <v/>
      </c>
      <c r="P82" s="191" t="n"/>
    </row>
    <row r="83" ht="19" customHeight="1">
      <c r="A83" s="554" t="n"/>
      <c r="B83" s="94" t="n"/>
      <c r="C83" s="94" t="n"/>
      <c r="D83" s="94" t="n"/>
      <c r="E83" s="94" t="n"/>
      <c r="F83" s="94" t="n"/>
      <c r="G83" s="167" t="n"/>
      <c r="H83" s="94" t="n"/>
      <c r="I83" s="167" t="n"/>
      <c r="J83" s="94" t="n"/>
      <c r="K83" s="94" t="n"/>
      <c r="L83" s="573" t="n"/>
      <c r="M83" s="573" t="n"/>
      <c r="N83" s="573" t="n"/>
      <c r="O83" s="119">
        <f>IF($A83="","",IF(AND($M83&lt;&gt;"クローズ済み",$L83&lt;TODAY(),$L83&lt;&gt;""),"期限超過",IF(AND($H83="高",$M83&lt;&gt;"クローズ済み"),"升级","")))</f>
        <v/>
      </c>
      <c r="P83" s="191" t="n"/>
    </row>
    <row r="84" ht="19" customHeight="1">
      <c r="A84" s="554" t="n"/>
      <c r="B84" s="94" t="n"/>
      <c r="C84" s="94" t="n"/>
      <c r="D84" s="94" t="n"/>
      <c r="E84" s="94" t="n"/>
      <c r="F84" s="94" t="n"/>
      <c r="G84" s="167" t="n"/>
      <c r="H84" s="94" t="n"/>
      <c r="I84" s="167" t="n"/>
      <c r="J84" s="94" t="n"/>
      <c r="K84" s="94" t="n"/>
      <c r="L84" s="573" t="n"/>
      <c r="M84" s="573" t="n"/>
      <c r="N84" s="573" t="n"/>
      <c r="O84" s="119">
        <f>IF($A84="","",IF(AND($M84&lt;&gt;"クローズ済み",$L84&lt;TODAY(),$L84&lt;&gt;""),"期限超過",IF(AND($H84="高",$M84&lt;&gt;"クローズ済み"),"升级","")))</f>
        <v/>
      </c>
      <c r="P84" s="191" t="n"/>
    </row>
    <row r="85" ht="19" customHeight="1">
      <c r="A85" s="554" t="n"/>
      <c r="B85" s="94" t="n"/>
      <c r="C85" s="94" t="n"/>
      <c r="D85" s="94" t="n"/>
      <c r="E85" s="94" t="n"/>
      <c r="F85" s="94" t="n"/>
      <c r="G85" s="167" t="n"/>
      <c r="H85" s="94" t="n"/>
      <c r="I85" s="167" t="n"/>
      <c r="J85" s="94" t="n"/>
      <c r="K85" s="94" t="n"/>
      <c r="L85" s="573" t="n"/>
      <c r="M85" s="573" t="n"/>
      <c r="N85" s="573" t="n"/>
      <c r="O85" s="119">
        <f>IF($A85="","",IF(AND($M85&lt;&gt;"クローズ済み",$L85&lt;TODAY(),$L85&lt;&gt;""),"期限超過",IF(AND($H85="高",$M85&lt;&gt;"クローズ済み"),"升级","")))</f>
        <v/>
      </c>
      <c r="P85" s="191" t="n"/>
    </row>
    <row r="86" ht="19" customHeight="1">
      <c r="A86" s="554" t="n"/>
      <c r="B86" s="94" t="n"/>
      <c r="C86" s="94" t="n"/>
      <c r="D86" s="94" t="n"/>
      <c r="E86" s="94" t="n"/>
      <c r="F86" s="94" t="n"/>
      <c r="G86" s="167" t="n"/>
      <c r="H86" s="94" t="n"/>
      <c r="I86" s="167" t="n"/>
      <c r="J86" s="94" t="n"/>
      <c r="K86" s="94" t="n"/>
      <c r="L86" s="573" t="n"/>
      <c r="M86" s="573" t="n"/>
      <c r="N86" s="573" t="n"/>
      <c r="O86" s="119">
        <f>IF($A86="","",IF(AND($M86&lt;&gt;"クローズ済み",$L86&lt;TODAY(),$L86&lt;&gt;""),"期限超過",IF(AND($H86="高",$M86&lt;&gt;"クローズ済み"),"升级","")))</f>
        <v/>
      </c>
      <c r="P86" s="191" t="n"/>
    </row>
    <row r="87" ht="19" customHeight="1">
      <c r="A87" s="554" t="n"/>
      <c r="B87" s="94" t="n"/>
      <c r="C87" s="94" t="n"/>
      <c r="D87" s="94" t="n"/>
      <c r="E87" s="94" t="n"/>
      <c r="F87" s="94" t="n"/>
      <c r="G87" s="167" t="n"/>
      <c r="H87" s="94" t="n"/>
      <c r="I87" s="167" t="n"/>
      <c r="J87" s="94" t="n"/>
      <c r="K87" s="94" t="n"/>
      <c r="L87" s="573" t="n"/>
      <c r="M87" s="573" t="n"/>
      <c r="N87" s="573" t="n"/>
      <c r="O87" s="119">
        <f>IF($A87="","",IF(AND($M87&lt;&gt;"クローズ済み",$L87&lt;TODAY(),$L87&lt;&gt;""),"期限超過",IF(AND($H87="高",$M87&lt;&gt;"クローズ済み"),"升级","")))</f>
        <v/>
      </c>
      <c r="P87" s="191" t="n"/>
    </row>
    <row r="88" ht="19" customHeight="1">
      <c r="A88" s="554" t="n"/>
      <c r="B88" s="94" t="n"/>
      <c r="C88" s="94" t="n"/>
      <c r="D88" s="94" t="n"/>
      <c r="E88" s="94" t="n"/>
      <c r="F88" s="94" t="n"/>
      <c r="G88" s="167" t="n"/>
      <c r="H88" s="94" t="n"/>
      <c r="I88" s="167" t="n"/>
      <c r="J88" s="94" t="n"/>
      <c r="K88" s="94" t="n"/>
      <c r="L88" s="573" t="n"/>
      <c r="M88" s="573" t="n"/>
      <c r="N88" s="573" t="n"/>
      <c r="O88" s="119">
        <f>IF($A88="","",IF(AND($M88&lt;&gt;"クローズ済み",$L88&lt;TODAY(),$L88&lt;&gt;""),"期限超過",IF(AND($H88="高",$M88&lt;&gt;"クローズ済み"),"升级","")))</f>
        <v/>
      </c>
      <c r="P88" s="191" t="n"/>
    </row>
    <row r="89" ht="19" customHeight="1">
      <c r="A89" s="554" t="n"/>
      <c r="B89" s="94" t="n"/>
      <c r="C89" s="94" t="n"/>
      <c r="D89" s="94" t="n"/>
      <c r="E89" s="94" t="n"/>
      <c r="F89" s="94" t="n"/>
      <c r="G89" s="167" t="n"/>
      <c r="H89" s="94" t="n"/>
      <c r="I89" s="167" t="n"/>
      <c r="J89" s="94" t="n"/>
      <c r="K89" s="94" t="n"/>
      <c r="L89" s="573" t="n"/>
      <c r="M89" s="573" t="n"/>
      <c r="N89" s="573" t="n"/>
      <c r="O89" s="119">
        <f>IF($A89="","",IF(AND($M89&lt;&gt;"クローズ済み",$L89&lt;TODAY(),$L89&lt;&gt;""),"期限超過",IF(AND($H89="高",$M89&lt;&gt;"クローズ済み"),"升级","")))</f>
        <v/>
      </c>
      <c r="P89" s="191" t="n"/>
    </row>
    <row r="90" ht="19" customHeight="1">
      <c r="A90" s="554" t="n"/>
      <c r="B90" s="94" t="n"/>
      <c r="C90" s="94" t="n"/>
      <c r="D90" s="94" t="n"/>
      <c r="E90" s="94" t="n"/>
      <c r="F90" s="94" t="n"/>
      <c r="G90" s="167" t="n"/>
      <c r="H90" s="94" t="n"/>
      <c r="I90" s="167" t="n"/>
      <c r="J90" s="94" t="n"/>
      <c r="K90" s="94" t="n"/>
      <c r="L90" s="573" t="n"/>
      <c r="M90" s="573" t="n"/>
      <c r="N90" s="573" t="n"/>
      <c r="O90" s="119">
        <f>IF($A90="","",IF(AND($M90&lt;&gt;"クローズ済み",$L90&lt;TODAY(),$L90&lt;&gt;""),"期限超過",IF(AND($H90="高",$M90&lt;&gt;"クローズ済み"),"升级","")))</f>
        <v/>
      </c>
      <c r="P90" s="191" t="n"/>
    </row>
    <row r="91" ht="19" customHeight="1">
      <c r="A91" s="554" t="n"/>
      <c r="B91" s="94" t="n"/>
      <c r="C91" s="94" t="n"/>
      <c r="D91" s="94" t="n"/>
      <c r="E91" s="94" t="n"/>
      <c r="F91" s="94" t="n"/>
      <c r="G91" s="167" t="n"/>
      <c r="H91" s="94" t="n"/>
      <c r="I91" s="167" t="n"/>
      <c r="J91" s="94" t="n"/>
      <c r="K91" s="94" t="n"/>
      <c r="L91" s="573" t="n"/>
      <c r="M91" s="573" t="n"/>
      <c r="N91" s="573" t="n"/>
      <c r="O91" s="119">
        <f>IF($A91="","",IF(AND($M91&lt;&gt;"クローズ済み",$L91&lt;TODAY(),$L91&lt;&gt;""),"期限超過",IF(AND($H91="高",$M91&lt;&gt;"クローズ済み"),"升级","")))</f>
        <v/>
      </c>
      <c r="P91" s="191" t="n"/>
    </row>
    <row r="92" ht="19" customHeight="1">
      <c r="A92" s="554" t="n"/>
      <c r="B92" s="94" t="n"/>
      <c r="C92" s="94" t="n"/>
      <c r="D92" s="94" t="n"/>
      <c r="E92" s="94" t="n"/>
      <c r="F92" s="94" t="n"/>
      <c r="G92" s="167" t="n"/>
      <c r="H92" s="94" t="n"/>
      <c r="I92" s="167" t="n"/>
      <c r="J92" s="94" t="n"/>
      <c r="K92" s="94" t="n"/>
      <c r="L92" s="573" t="n"/>
      <c r="M92" s="573" t="n"/>
      <c r="N92" s="573" t="n"/>
      <c r="O92" s="119">
        <f>IF($A92="","",IF(AND($M92&lt;&gt;"クローズ済み",$L92&lt;TODAY(),$L92&lt;&gt;""),"期限超過",IF(AND($H92="高",$M92&lt;&gt;"クローズ済み"),"升级","")))</f>
        <v/>
      </c>
      <c r="P92" s="191" t="n"/>
    </row>
    <row r="93" ht="19" customHeight="1">
      <c r="A93" s="554" t="n"/>
      <c r="B93" s="94" t="n"/>
      <c r="C93" s="94" t="n"/>
      <c r="D93" s="94" t="n"/>
      <c r="E93" s="94" t="n"/>
      <c r="F93" s="94" t="n"/>
      <c r="G93" s="167" t="n"/>
      <c r="H93" s="94" t="n"/>
      <c r="I93" s="167" t="n"/>
      <c r="J93" s="94" t="n"/>
      <c r="K93" s="94" t="n"/>
      <c r="L93" s="573" t="n"/>
      <c r="M93" s="573" t="n"/>
      <c r="N93" s="573" t="n"/>
      <c r="O93" s="119">
        <f>IF($A93="","",IF(AND($M93&lt;&gt;"クローズ済み",$L93&lt;TODAY(),$L93&lt;&gt;""),"期限超過",IF(AND($H93="高",$M93&lt;&gt;"クローズ済み"),"升级","")))</f>
        <v/>
      </c>
      <c r="P93" s="191" t="n"/>
    </row>
    <row r="94" ht="19" customHeight="1">
      <c r="A94" s="554" t="n"/>
      <c r="B94" s="94" t="n"/>
      <c r="C94" s="94" t="n"/>
      <c r="D94" s="94" t="n"/>
      <c r="E94" s="94" t="n"/>
      <c r="F94" s="94" t="n"/>
      <c r="G94" s="167" t="n"/>
      <c r="H94" s="94" t="n"/>
      <c r="I94" s="167" t="n"/>
      <c r="J94" s="94" t="n"/>
      <c r="K94" s="94" t="n"/>
      <c r="L94" s="573" t="n"/>
      <c r="M94" s="573" t="n"/>
      <c r="N94" s="573" t="n"/>
      <c r="O94" s="119">
        <f>IF($A94="","",IF(AND($M94&lt;&gt;"クローズ済み",$L94&lt;TODAY(),$L94&lt;&gt;""),"期限超過",IF(AND($H94="高",$M94&lt;&gt;"クローズ済み"),"升级","")))</f>
        <v/>
      </c>
      <c r="P94" s="191" t="n"/>
    </row>
    <row r="95" ht="19" customHeight="1">
      <c r="A95" s="554" t="n"/>
      <c r="B95" s="94" t="n"/>
      <c r="C95" s="94" t="n"/>
      <c r="D95" s="94" t="n"/>
      <c r="E95" s="94" t="n"/>
      <c r="F95" s="94" t="n"/>
      <c r="G95" s="167" t="n"/>
      <c r="H95" s="94" t="n"/>
      <c r="I95" s="167" t="n"/>
      <c r="J95" s="94" t="n"/>
      <c r="K95" s="94" t="n"/>
      <c r="L95" s="573" t="n"/>
      <c r="M95" s="573" t="n"/>
      <c r="N95" s="573" t="n"/>
      <c r="O95" s="119">
        <f>IF($A95="","",IF(AND($M95&lt;&gt;"クローズ済み",$L95&lt;TODAY(),$L95&lt;&gt;""),"期限超過",IF(AND($H95="高",$M95&lt;&gt;"クローズ済み"),"升级","")))</f>
        <v/>
      </c>
      <c r="P95" s="191" t="n"/>
    </row>
    <row r="96" ht="19" customHeight="1">
      <c r="A96" s="554" t="n"/>
      <c r="B96" s="94" t="n"/>
      <c r="C96" s="94" t="n"/>
      <c r="D96" s="94" t="n"/>
      <c r="E96" s="94" t="n"/>
      <c r="F96" s="94" t="n"/>
      <c r="G96" s="167" t="n"/>
      <c r="H96" s="94" t="n"/>
      <c r="I96" s="167" t="n"/>
      <c r="J96" s="94" t="n"/>
      <c r="K96" s="94" t="n"/>
      <c r="L96" s="573" t="n"/>
      <c r="M96" s="573" t="n"/>
      <c r="N96" s="573" t="n"/>
      <c r="O96" s="119">
        <f>IF($A96="","",IF(AND($M96&lt;&gt;"クローズ済み",$L96&lt;TODAY(),$L96&lt;&gt;""),"期限超過",IF(AND($H96="高",$M96&lt;&gt;"クローズ済み"),"升级","")))</f>
        <v/>
      </c>
      <c r="P96" s="191" t="n"/>
    </row>
    <row r="97" ht="19" customHeight="1">
      <c r="A97" s="554" t="n"/>
      <c r="B97" s="94" t="n"/>
      <c r="C97" s="94" t="n"/>
      <c r="D97" s="94" t="n"/>
      <c r="E97" s="94" t="n"/>
      <c r="F97" s="94" t="n"/>
      <c r="G97" s="167" t="n"/>
      <c r="H97" s="94" t="n"/>
      <c r="I97" s="167" t="n"/>
      <c r="J97" s="94" t="n"/>
      <c r="K97" s="94" t="n"/>
      <c r="L97" s="573" t="n"/>
      <c r="M97" s="573" t="n"/>
      <c r="N97" s="573" t="n"/>
      <c r="O97" s="119">
        <f>IF($A97="","",IF(AND($M97&lt;&gt;"クローズ済み",$L97&lt;TODAY(),$L97&lt;&gt;""),"期限超過",IF(AND($H97="高",$M97&lt;&gt;"クローズ済み"),"升级","")))</f>
        <v/>
      </c>
      <c r="P97" s="191" t="n"/>
    </row>
    <row r="98" ht="19" customHeight="1">
      <c r="A98" s="554" t="n"/>
      <c r="B98" s="94" t="n"/>
      <c r="C98" s="94" t="n"/>
      <c r="D98" s="94" t="n"/>
      <c r="E98" s="94" t="n"/>
      <c r="F98" s="94" t="n"/>
      <c r="G98" s="167" t="n"/>
      <c r="H98" s="94" t="n"/>
      <c r="I98" s="167" t="n"/>
      <c r="J98" s="94" t="n"/>
      <c r="K98" s="94" t="n"/>
      <c r="L98" s="573" t="n"/>
      <c r="M98" s="573" t="n"/>
      <c r="N98" s="573" t="n"/>
      <c r="O98" s="119">
        <f>IF($A98="","",IF(AND($M98&lt;&gt;"クローズ済み",$L98&lt;TODAY(),$L98&lt;&gt;""),"期限超過",IF(AND($H98="高",$M98&lt;&gt;"クローズ済み"),"升级","")))</f>
        <v/>
      </c>
      <c r="P98" s="191" t="n"/>
    </row>
    <row r="99" ht="19" customHeight="1">
      <c r="A99" s="554" t="n"/>
      <c r="B99" s="94" t="n"/>
      <c r="C99" s="94" t="n"/>
      <c r="D99" s="94" t="n"/>
      <c r="E99" s="94" t="n"/>
      <c r="F99" s="94" t="n"/>
      <c r="G99" s="167" t="n"/>
      <c r="H99" s="94" t="n"/>
      <c r="I99" s="167" t="n"/>
      <c r="J99" s="94" t="n"/>
      <c r="K99" s="94" t="n"/>
      <c r="L99" s="573" t="n"/>
      <c r="M99" s="573" t="n"/>
      <c r="N99" s="573" t="n"/>
      <c r="O99" s="119">
        <f>IF($A99="","",IF(AND($M99&lt;&gt;"クローズ済み",$L99&lt;TODAY(),$L99&lt;&gt;""),"期限超過",IF(AND($H99="高",$M99&lt;&gt;"クローズ済み"),"升级","")))</f>
        <v/>
      </c>
      <c r="P99" s="191" t="n"/>
    </row>
    <row r="100" ht="19" customHeight="1">
      <c r="A100" s="554" t="n"/>
      <c r="B100" s="94" t="n"/>
      <c r="C100" s="94" t="n"/>
      <c r="D100" s="94" t="n"/>
      <c r="E100" s="94" t="n"/>
      <c r="F100" s="94" t="n"/>
      <c r="G100" s="167" t="n"/>
      <c r="H100" s="94" t="n"/>
      <c r="I100" s="167" t="n"/>
      <c r="J100" s="94" t="n"/>
      <c r="K100" s="94" t="n"/>
      <c r="L100" s="573" t="n"/>
      <c r="M100" s="573" t="n"/>
      <c r="N100" s="573" t="n"/>
      <c r="O100" s="119">
        <f>IF($A100="","",IF(AND($M100&lt;&gt;"クローズ済み",$L100&lt;TODAY(),$L100&lt;&gt;""),"期限超過",IF(AND($H100="高",$M100&lt;&gt;"クローズ済み"),"升级","")))</f>
        <v/>
      </c>
      <c r="P100" s="191" t="n"/>
    </row>
    <row r="101" ht="19" customHeight="1">
      <c r="A101" s="554" t="n"/>
      <c r="B101" s="94" t="n"/>
      <c r="C101" s="94" t="n"/>
      <c r="D101" s="94" t="n"/>
      <c r="E101" s="94" t="n"/>
      <c r="F101" s="94" t="n"/>
      <c r="G101" s="167" t="n"/>
      <c r="H101" s="94" t="n"/>
      <c r="I101" s="167" t="n"/>
      <c r="J101" s="94" t="n"/>
      <c r="K101" s="94" t="n"/>
      <c r="L101" s="573" t="n"/>
      <c r="M101" s="573" t="n"/>
      <c r="N101" s="573" t="n"/>
      <c r="O101" s="119">
        <f>IF($A101="","",IF(AND($M101&lt;&gt;"クローズ済み",$L101&lt;TODAY(),$L101&lt;&gt;""),"期限超過",IF(AND($H101="高",$M101&lt;&gt;"クローズ済み"),"升级","")))</f>
        <v/>
      </c>
      <c r="P101" s="191" t="n"/>
    </row>
    <row r="102" ht="19" customHeight="1">
      <c r="A102" s="554" t="n"/>
      <c r="B102" s="94" t="n"/>
      <c r="C102" s="94" t="n"/>
      <c r="D102" s="94" t="n"/>
      <c r="E102" s="94" t="n"/>
      <c r="F102" s="94" t="n"/>
      <c r="G102" s="167" t="n"/>
      <c r="H102" s="94" t="n"/>
      <c r="I102" s="167" t="n"/>
      <c r="J102" s="94" t="n"/>
      <c r="K102" s="94" t="n"/>
      <c r="L102" s="573" t="n"/>
      <c r="M102" s="573" t="n"/>
      <c r="N102" s="573" t="n"/>
      <c r="O102" s="119">
        <f>IF($A102="","",IF(AND($M102&lt;&gt;"クローズ済み",$L102&lt;TODAY(),$L102&lt;&gt;""),"期限超過",IF(AND($H102="高",$M102&lt;&gt;"クローズ済み"),"升级","")))</f>
        <v/>
      </c>
      <c r="P102" s="191" t="n"/>
    </row>
    <row r="103" ht="19" customHeight="1">
      <c r="A103" s="554" t="n"/>
      <c r="B103" s="94" t="n"/>
      <c r="C103" s="94" t="n"/>
      <c r="D103" s="94" t="n"/>
      <c r="E103" s="94" t="n"/>
      <c r="F103" s="94" t="n"/>
      <c r="G103" s="167" t="n"/>
      <c r="H103" s="94" t="n"/>
      <c r="I103" s="167" t="n"/>
      <c r="J103" s="94" t="n"/>
      <c r="K103" s="94" t="n"/>
      <c r="L103" s="573" t="n"/>
      <c r="M103" s="573" t="n"/>
      <c r="N103" s="573" t="n"/>
      <c r="O103" s="119">
        <f>IF($A103="","",IF(AND($M103&lt;&gt;"クローズ済み",$L103&lt;TODAY(),$L103&lt;&gt;""),"期限超過",IF(AND($H103="高",$M103&lt;&gt;"クローズ済み"),"升级","")))</f>
        <v/>
      </c>
      <c r="P103" s="191" t="n"/>
    </row>
    <row r="104" ht="19" customHeight="1">
      <c r="A104" s="554" t="n"/>
      <c r="B104" s="94" t="n"/>
      <c r="C104" s="94" t="n"/>
      <c r="D104" s="94" t="n"/>
      <c r="E104" s="94" t="n"/>
      <c r="F104" s="94" t="n"/>
      <c r="G104" s="167" t="n"/>
      <c r="H104" s="94" t="n"/>
      <c r="I104" s="167" t="n"/>
      <c r="J104" s="94" t="n"/>
      <c r="K104" s="94" t="n"/>
      <c r="L104" s="573" t="n"/>
      <c r="M104" s="573" t="n"/>
      <c r="N104" s="573" t="n"/>
      <c r="O104" s="119">
        <f>IF($A104="","",IF(AND($M104&lt;&gt;"クローズ済み",$L104&lt;TODAY(),$L104&lt;&gt;""),"期限超過",IF(AND($H104="高",$M104&lt;&gt;"クローズ済み"),"升级","")))</f>
        <v/>
      </c>
      <c r="P104" s="191" t="n"/>
    </row>
    <row r="105" ht="19" customHeight="1">
      <c r="A105" s="554" t="n"/>
      <c r="B105" s="94" t="n"/>
      <c r="C105" s="94" t="n"/>
      <c r="D105" s="94" t="n"/>
      <c r="E105" s="94" t="n"/>
      <c r="F105" s="94" t="n"/>
      <c r="G105" s="167" t="n"/>
      <c r="H105" s="94" t="n"/>
      <c r="I105" s="167" t="n"/>
      <c r="J105" s="94" t="n"/>
      <c r="K105" s="94" t="n"/>
      <c r="L105" s="573" t="n"/>
      <c r="M105" s="573" t="n"/>
      <c r="N105" s="573" t="n"/>
      <c r="O105" s="119">
        <f>IF($A105="","",IF(AND($M105&lt;&gt;"クローズ済み",$L105&lt;TODAY(),$L105&lt;&gt;""),"期限超過",IF(AND($H105="高",$M105&lt;&gt;"クローズ済み"),"升级","")))</f>
        <v/>
      </c>
      <c r="P105" s="191" t="n"/>
    </row>
    <row r="106" ht="19" customHeight="1">
      <c r="A106" s="554" t="n"/>
      <c r="B106" s="94" t="n"/>
      <c r="C106" s="94" t="n"/>
      <c r="D106" s="94" t="n"/>
      <c r="E106" s="94" t="n"/>
      <c r="F106" s="94" t="n"/>
      <c r="G106" s="167" t="n"/>
      <c r="H106" s="94" t="n"/>
      <c r="I106" s="167" t="n"/>
      <c r="J106" s="94" t="n"/>
      <c r="K106" s="94" t="n"/>
      <c r="L106" s="573" t="n"/>
      <c r="M106" s="573" t="n"/>
      <c r="N106" s="573" t="n"/>
      <c r="O106" s="119">
        <f>IF($A106="","",IF(AND($M106&lt;&gt;"クローズ済み",$L106&lt;TODAY(),$L106&lt;&gt;""),"期限超過",IF(AND($H106="高",$M106&lt;&gt;"クローズ済み"),"升级","")))</f>
        <v/>
      </c>
      <c r="P106" s="191" t="n"/>
    </row>
    <row r="107" ht="19" customHeight="1">
      <c r="A107" s="554" t="n"/>
      <c r="B107" s="94" t="n"/>
      <c r="C107" s="94" t="n"/>
      <c r="D107" s="94" t="n"/>
      <c r="E107" s="94" t="n"/>
      <c r="F107" s="94" t="n"/>
      <c r="G107" s="167" t="n"/>
      <c r="H107" s="94" t="n"/>
      <c r="I107" s="167" t="n"/>
      <c r="J107" s="94" t="n"/>
      <c r="K107" s="94" t="n"/>
      <c r="L107" s="573" t="n"/>
      <c r="M107" s="573" t="n"/>
      <c r="N107" s="573" t="n"/>
      <c r="O107" s="119">
        <f>IF($A107="","",IF(AND($M107&lt;&gt;"クローズ済み",$L107&lt;TODAY(),$L107&lt;&gt;""),"期限超過",IF(AND($H107="高",$M107&lt;&gt;"クローズ済み"),"升级","")))</f>
        <v/>
      </c>
      <c r="P107" s="191" t="n"/>
    </row>
    <row r="108" ht="19" customHeight="1">
      <c r="A108" s="554" t="n"/>
      <c r="B108" s="94" t="n"/>
      <c r="C108" s="94" t="n"/>
      <c r="D108" s="94" t="n"/>
      <c r="E108" s="94" t="n"/>
      <c r="F108" s="94" t="n"/>
      <c r="G108" s="167" t="n"/>
      <c r="H108" s="94" t="n"/>
      <c r="I108" s="167" t="n"/>
      <c r="J108" s="94" t="n"/>
      <c r="K108" s="94" t="n"/>
      <c r="L108" s="573" t="n"/>
      <c r="M108" s="573" t="n"/>
      <c r="N108" s="573" t="n"/>
      <c r="O108" s="119">
        <f>IF($A108="","",IF(AND($M108&lt;&gt;"クローズ済み",$L108&lt;TODAY(),$L108&lt;&gt;""),"期限超過",IF(AND($H108="高",$M108&lt;&gt;"クローズ済み"),"升级","")))</f>
        <v/>
      </c>
      <c r="P108" s="191" t="n"/>
    </row>
    <row r="109" ht="19" customHeight="1">
      <c r="A109" s="554" t="n"/>
      <c r="B109" s="94" t="n"/>
      <c r="C109" s="94" t="n"/>
      <c r="D109" s="94" t="n"/>
      <c r="E109" s="94" t="n"/>
      <c r="F109" s="94" t="n"/>
      <c r="G109" s="167" t="n"/>
      <c r="H109" s="94" t="n"/>
      <c r="I109" s="167" t="n"/>
      <c r="J109" s="94" t="n"/>
      <c r="K109" s="94" t="n"/>
      <c r="L109" s="573" t="n"/>
      <c r="M109" s="573" t="n"/>
      <c r="N109" s="573" t="n"/>
      <c r="O109" s="119">
        <f>IF($A109="","",IF(AND($M109&lt;&gt;"クローズ済み",$L109&lt;TODAY(),$L109&lt;&gt;""),"期限超過",IF(AND($H109="高",$M109&lt;&gt;"クローズ済み"),"升级","")))</f>
        <v/>
      </c>
      <c r="P109" s="191" t="n"/>
    </row>
    <row r="110" ht="19" customHeight="1">
      <c r="A110" s="554" t="n"/>
      <c r="B110" s="94" t="n"/>
      <c r="C110" s="94" t="n"/>
      <c r="D110" s="94" t="n"/>
      <c r="E110" s="94" t="n"/>
      <c r="F110" s="94" t="n"/>
      <c r="G110" s="167" t="n"/>
      <c r="H110" s="94" t="n"/>
      <c r="I110" s="167" t="n"/>
      <c r="J110" s="94" t="n"/>
      <c r="K110" s="94" t="n"/>
      <c r="L110" s="573" t="n"/>
      <c r="M110" s="573" t="n"/>
      <c r="N110" s="573" t="n"/>
      <c r="O110" s="119">
        <f>IF($A110="","",IF(AND($M110&lt;&gt;"クローズ済み",$L110&lt;TODAY(),$L110&lt;&gt;""),"期限超過",IF(AND($H110="高",$M110&lt;&gt;"クローズ済み"),"升级","")))</f>
        <v/>
      </c>
      <c r="P110" s="191" t="n"/>
    </row>
    <row r="111" ht="19" customHeight="1">
      <c r="A111" s="554" t="n"/>
      <c r="B111" s="94" t="n"/>
      <c r="C111" s="94" t="n"/>
      <c r="D111" s="94" t="n"/>
      <c r="E111" s="94" t="n"/>
      <c r="F111" s="94" t="n"/>
      <c r="G111" s="167" t="n"/>
      <c r="H111" s="94" t="n"/>
      <c r="I111" s="167" t="n"/>
      <c r="J111" s="94" t="n"/>
      <c r="K111" s="94" t="n"/>
      <c r="L111" s="573" t="n"/>
      <c r="M111" s="573" t="n"/>
      <c r="N111" s="573" t="n"/>
      <c r="O111" s="119">
        <f>IF($A111="","",IF(AND($M111&lt;&gt;"クローズ済み",$L111&lt;TODAY(),$L111&lt;&gt;""),"期限超過",IF(AND($H111="高",$M111&lt;&gt;"クローズ済み"),"升级","")))</f>
        <v/>
      </c>
      <c r="P111" s="191" t="n"/>
    </row>
    <row r="112" ht="19" customHeight="1">
      <c r="A112" s="554" t="n"/>
      <c r="B112" s="94" t="n"/>
      <c r="C112" s="94" t="n"/>
      <c r="D112" s="94" t="n"/>
      <c r="E112" s="94" t="n"/>
      <c r="F112" s="94" t="n"/>
      <c r="G112" s="167" t="n"/>
      <c r="H112" s="94" t="n"/>
      <c r="I112" s="167" t="n"/>
      <c r="J112" s="94" t="n"/>
      <c r="K112" s="94" t="n"/>
      <c r="L112" s="573" t="n"/>
      <c r="M112" s="573" t="n"/>
      <c r="N112" s="573" t="n"/>
      <c r="O112" s="119">
        <f>IF($A112="","",IF(AND($M112&lt;&gt;"クローズ済み",$L112&lt;TODAY(),$L112&lt;&gt;""),"期限超過",IF(AND($H112="高",$M112&lt;&gt;"クローズ済み"),"升级","")))</f>
        <v/>
      </c>
      <c r="P112" s="191" t="n"/>
    </row>
    <row r="113" ht="19" customHeight="1">
      <c r="A113" s="554" t="n"/>
      <c r="B113" s="94" t="n"/>
      <c r="C113" s="94" t="n"/>
      <c r="D113" s="94" t="n"/>
      <c r="E113" s="94" t="n"/>
      <c r="F113" s="94" t="n"/>
      <c r="G113" s="167" t="n"/>
      <c r="H113" s="94" t="n"/>
      <c r="I113" s="167" t="n"/>
      <c r="J113" s="94" t="n"/>
      <c r="K113" s="94" t="n"/>
      <c r="L113" s="573" t="n"/>
      <c r="M113" s="573" t="n"/>
      <c r="N113" s="573" t="n"/>
      <c r="O113" s="119">
        <f>IF($A113="","",IF(AND($M113&lt;&gt;"クローズ済み",$L113&lt;TODAY(),$L113&lt;&gt;""),"期限超過",IF(AND($H113="高",$M113&lt;&gt;"クローズ済み"),"升级","")))</f>
        <v/>
      </c>
      <c r="P113" s="191" t="n"/>
    </row>
    <row r="114" ht="19" customHeight="1">
      <c r="A114" s="554" t="n"/>
      <c r="B114" s="94" t="n"/>
      <c r="C114" s="94" t="n"/>
      <c r="D114" s="94" t="n"/>
      <c r="E114" s="94" t="n"/>
      <c r="F114" s="94" t="n"/>
      <c r="G114" s="167" t="n"/>
      <c r="H114" s="94" t="n"/>
      <c r="I114" s="167" t="n"/>
      <c r="J114" s="94" t="n"/>
      <c r="K114" s="94" t="n"/>
      <c r="L114" s="573" t="n"/>
      <c r="M114" s="573" t="n"/>
      <c r="N114" s="573" t="n"/>
      <c r="O114" s="119">
        <f>IF($A114="","",IF(AND($M114&lt;&gt;"クローズ済み",$L114&lt;TODAY(),$L114&lt;&gt;""),"期限超過",IF(AND($H114="高",$M114&lt;&gt;"クローズ済み"),"升级","")))</f>
        <v/>
      </c>
      <c r="P114" s="191" t="n"/>
    </row>
    <row r="115" ht="19" customHeight="1">
      <c r="A115" s="554" t="n"/>
      <c r="B115" s="94" t="n"/>
      <c r="C115" s="94" t="n"/>
      <c r="D115" s="94" t="n"/>
      <c r="E115" s="94" t="n"/>
      <c r="F115" s="94" t="n"/>
      <c r="G115" s="167" t="n"/>
      <c r="H115" s="94" t="n"/>
      <c r="I115" s="167" t="n"/>
      <c r="J115" s="94" t="n"/>
      <c r="K115" s="94" t="n"/>
      <c r="L115" s="573" t="n"/>
      <c r="M115" s="573" t="n"/>
      <c r="N115" s="573" t="n"/>
      <c r="O115" s="119">
        <f>IF($A115="","",IF(AND($M115&lt;&gt;"クローズ済み",$L115&lt;TODAY(),$L115&lt;&gt;""),"期限超過",IF(AND($H115="高",$M115&lt;&gt;"クローズ済み"),"升级","")))</f>
        <v/>
      </c>
      <c r="P115" s="191" t="n"/>
    </row>
    <row r="116" ht="19" customHeight="1">
      <c r="A116" s="554" t="n"/>
      <c r="B116" s="94" t="n"/>
      <c r="C116" s="94" t="n"/>
      <c r="D116" s="94" t="n"/>
      <c r="E116" s="94" t="n"/>
      <c r="F116" s="94" t="n"/>
      <c r="G116" s="167" t="n"/>
      <c r="H116" s="94" t="n"/>
      <c r="I116" s="167" t="n"/>
      <c r="J116" s="94" t="n"/>
      <c r="K116" s="94" t="n"/>
      <c r="L116" s="573" t="n"/>
      <c r="M116" s="573" t="n"/>
      <c r="N116" s="573" t="n"/>
      <c r="O116" s="119">
        <f>IF($A116="","",IF(AND($M116&lt;&gt;"クローズ済み",$L116&lt;TODAY(),$L116&lt;&gt;""),"期限超過",IF(AND($H116="高",$M116&lt;&gt;"クローズ済み"),"升级","")))</f>
        <v/>
      </c>
      <c r="P116" s="191" t="n"/>
    </row>
    <row r="117" ht="19" customHeight="1">
      <c r="A117" s="554" t="n"/>
      <c r="B117" s="94" t="n"/>
      <c r="C117" s="94" t="n"/>
      <c r="D117" s="94" t="n"/>
      <c r="E117" s="94" t="n"/>
      <c r="F117" s="94" t="n"/>
      <c r="G117" s="167" t="n"/>
      <c r="H117" s="94" t="n"/>
      <c r="I117" s="167" t="n"/>
      <c r="J117" s="94" t="n"/>
      <c r="K117" s="94" t="n"/>
      <c r="L117" s="573" t="n"/>
      <c r="M117" s="573" t="n"/>
      <c r="N117" s="573" t="n"/>
      <c r="O117" s="119">
        <f>IF($A117="","",IF(AND($M117&lt;&gt;"クローズ済み",$L117&lt;TODAY(),$L117&lt;&gt;""),"期限超過",IF(AND($H117="高",$M117&lt;&gt;"クローズ済み"),"升级","")))</f>
        <v/>
      </c>
      <c r="P117" s="191" t="n"/>
    </row>
    <row r="118" ht="19" customHeight="1">
      <c r="A118" s="554" t="n"/>
      <c r="B118" s="94" t="n"/>
      <c r="C118" s="94" t="n"/>
      <c r="D118" s="94" t="n"/>
      <c r="E118" s="94" t="n"/>
      <c r="F118" s="94" t="n"/>
      <c r="G118" s="167" t="n"/>
      <c r="H118" s="94" t="n"/>
      <c r="I118" s="167" t="n"/>
      <c r="J118" s="94" t="n"/>
      <c r="K118" s="94" t="n"/>
      <c r="L118" s="573" t="n"/>
      <c r="M118" s="573" t="n"/>
      <c r="N118" s="573" t="n"/>
      <c r="O118" s="119">
        <f>IF($A118="","",IF(AND($M118&lt;&gt;"クローズ済み",$L118&lt;TODAY(),$L118&lt;&gt;""),"期限超過",IF(AND($H118="高",$M118&lt;&gt;"クローズ済み"),"升级","")))</f>
        <v/>
      </c>
      <c r="P118" s="191" t="n"/>
    </row>
    <row r="119" ht="19" customHeight="1">
      <c r="A119" s="554" t="n"/>
      <c r="B119" s="94" t="n"/>
      <c r="C119" s="94" t="n"/>
      <c r="D119" s="94" t="n"/>
      <c r="E119" s="94" t="n"/>
      <c r="F119" s="94" t="n"/>
      <c r="G119" s="167" t="n"/>
      <c r="H119" s="94" t="n"/>
      <c r="I119" s="167" t="n"/>
      <c r="J119" s="94" t="n"/>
      <c r="K119" s="94" t="n"/>
      <c r="L119" s="573" t="n"/>
      <c r="M119" s="573" t="n"/>
      <c r="N119" s="573" t="n"/>
      <c r="O119" s="119">
        <f>IF($A119="","",IF(AND($M119&lt;&gt;"クローズ済み",$L119&lt;TODAY(),$L119&lt;&gt;""),"期限超過",IF(AND($H119="高",$M119&lt;&gt;"クローズ済み"),"升级","")))</f>
        <v/>
      </c>
      <c r="P119" s="191" t="n"/>
    </row>
    <row r="120" ht="19" customHeight="1">
      <c r="A120" s="554" t="n"/>
      <c r="B120" s="94" t="n"/>
      <c r="C120" s="94" t="n"/>
      <c r="D120" s="94" t="n"/>
      <c r="E120" s="94" t="n"/>
      <c r="F120" s="94" t="n"/>
      <c r="G120" s="167" t="n"/>
      <c r="H120" s="94" t="n"/>
      <c r="I120" s="167" t="n"/>
      <c r="J120" s="94" t="n"/>
      <c r="K120" s="94" t="n"/>
      <c r="L120" s="573" t="n"/>
      <c r="M120" s="573" t="n"/>
      <c r="N120" s="573" t="n"/>
      <c r="O120" s="119">
        <f>IF($A120="","",IF(AND($M120&lt;&gt;"クローズ済み",$L120&lt;TODAY(),$L120&lt;&gt;""),"期限超過",IF(AND($H120="高",$M120&lt;&gt;"クローズ済み"),"升级","")))</f>
        <v/>
      </c>
      <c r="P120" s="191" t="n"/>
    </row>
    <row r="121" ht="19" customHeight="1">
      <c r="A121" s="554" t="n"/>
      <c r="B121" s="94" t="n"/>
      <c r="C121" s="94" t="n"/>
      <c r="D121" s="94" t="n"/>
      <c r="E121" s="94" t="n"/>
      <c r="F121" s="94" t="n"/>
      <c r="G121" s="167" t="n"/>
      <c r="H121" s="94" t="n"/>
      <c r="I121" s="167" t="n"/>
      <c r="J121" s="94" t="n"/>
      <c r="K121" s="94" t="n"/>
      <c r="L121" s="573" t="n"/>
      <c r="M121" s="573" t="n"/>
      <c r="N121" s="573" t="n"/>
      <c r="O121" s="119">
        <f>IF($A121="","",IF(AND($M121&lt;&gt;"クローズ済み",$L121&lt;TODAY(),$L121&lt;&gt;""),"期限超過",IF(AND($H121="高",$M121&lt;&gt;"クローズ済み"),"升级","")))</f>
        <v/>
      </c>
      <c r="P121" s="191" t="n"/>
    </row>
    <row r="122" ht="19" customHeight="1">
      <c r="A122" s="554" t="n"/>
      <c r="B122" s="94" t="n"/>
      <c r="C122" s="94" t="n"/>
      <c r="D122" s="94" t="n"/>
      <c r="E122" s="94" t="n"/>
      <c r="F122" s="94" t="n"/>
      <c r="G122" s="167" t="n"/>
      <c r="H122" s="94" t="n"/>
      <c r="I122" s="167" t="n"/>
      <c r="J122" s="94" t="n"/>
      <c r="K122" s="94" t="n"/>
      <c r="L122" s="573" t="n"/>
      <c r="M122" s="573" t="n"/>
      <c r="N122" s="573" t="n"/>
      <c r="O122" s="119">
        <f>IF($A122="","",IF(AND($M122&lt;&gt;"クローズ済み",$L122&lt;TODAY(),$L122&lt;&gt;""),"期限超過",IF(AND($H122="高",$M122&lt;&gt;"クローズ済み"),"升级","")))</f>
        <v/>
      </c>
      <c r="P122" s="191" t="n"/>
    </row>
    <row r="123" ht="19" customHeight="1">
      <c r="A123" s="554" t="n"/>
      <c r="B123" s="94" t="n"/>
      <c r="C123" s="94" t="n"/>
      <c r="D123" s="94" t="n"/>
      <c r="E123" s="94" t="n"/>
      <c r="F123" s="94" t="n"/>
      <c r="G123" s="167" t="n"/>
      <c r="H123" s="94" t="n"/>
      <c r="I123" s="167" t="n"/>
      <c r="J123" s="94" t="n"/>
      <c r="K123" s="94" t="n"/>
      <c r="L123" s="573" t="n"/>
      <c r="M123" s="573" t="n"/>
      <c r="N123" s="573" t="n"/>
      <c r="O123" s="119">
        <f>IF($A123="","",IF(AND($M123&lt;&gt;"クローズ済み",$L123&lt;TODAY(),$L123&lt;&gt;""),"期限超過",IF(AND($H123="高",$M123&lt;&gt;"クローズ済み"),"升级","")))</f>
        <v/>
      </c>
      <c r="P123" s="191" t="n"/>
    </row>
    <row r="124" ht="19" customHeight="1">
      <c r="A124" s="554" t="n"/>
      <c r="B124" s="94" t="n"/>
      <c r="C124" s="94" t="n"/>
      <c r="D124" s="94" t="n"/>
      <c r="E124" s="94" t="n"/>
      <c r="F124" s="94" t="n"/>
      <c r="G124" s="167" t="n"/>
      <c r="H124" s="94" t="n"/>
      <c r="I124" s="167" t="n"/>
      <c r="J124" s="94" t="n"/>
      <c r="K124" s="94" t="n"/>
      <c r="L124" s="573" t="n"/>
      <c r="M124" s="573" t="n"/>
      <c r="N124" s="573" t="n"/>
      <c r="O124" s="119">
        <f>IF($A124="","",IF(AND($M124&lt;&gt;"クローズ済み",$L124&lt;TODAY(),$L124&lt;&gt;""),"期限超過",IF(AND($H124="高",$M124&lt;&gt;"クローズ済み"),"升级","")))</f>
        <v/>
      </c>
      <c r="P124" s="191" t="n"/>
    </row>
    <row r="125" ht="19" customHeight="1">
      <c r="A125" s="554" t="n"/>
      <c r="B125" s="94" t="n"/>
      <c r="C125" s="94" t="n"/>
      <c r="D125" s="94" t="n"/>
      <c r="E125" s="94" t="n"/>
      <c r="F125" s="94" t="n"/>
      <c r="G125" s="167" t="n"/>
      <c r="H125" s="94" t="n"/>
      <c r="I125" s="167" t="n"/>
      <c r="J125" s="94" t="n"/>
      <c r="K125" s="94" t="n"/>
      <c r="L125" s="573" t="n"/>
      <c r="M125" s="573" t="n"/>
      <c r="N125" s="573" t="n"/>
      <c r="O125" s="119">
        <f>IF($A125="","",IF(AND($M125&lt;&gt;"クローズ済み",$L125&lt;TODAY(),$L125&lt;&gt;""),"期限超過",IF(AND($H125="高",$M125&lt;&gt;"クローズ済み"),"升级","")))</f>
        <v/>
      </c>
      <c r="P125" s="191" t="n"/>
    </row>
    <row r="126" ht="19" customHeight="1">
      <c r="A126" s="554" t="n"/>
      <c r="B126" s="94" t="n"/>
      <c r="C126" s="94" t="n"/>
      <c r="D126" s="94" t="n"/>
      <c r="E126" s="94" t="n"/>
      <c r="F126" s="94" t="n"/>
      <c r="G126" s="167" t="n"/>
      <c r="H126" s="94" t="n"/>
      <c r="I126" s="167" t="n"/>
      <c r="J126" s="94" t="n"/>
      <c r="K126" s="94" t="n"/>
      <c r="L126" s="573" t="n"/>
      <c r="M126" s="573" t="n"/>
      <c r="N126" s="573" t="n"/>
      <c r="O126" s="119">
        <f>IF($A126="","",IF(AND($M126&lt;&gt;"クローズ済み",$L126&lt;TODAY(),$L126&lt;&gt;""),"期限超過",IF(AND($H126="高",$M126&lt;&gt;"クローズ済み"),"升级","")))</f>
        <v/>
      </c>
      <c r="P126" s="191" t="n"/>
    </row>
    <row r="127" ht="19" customHeight="1">
      <c r="A127" s="554" t="n"/>
      <c r="B127" s="94" t="n"/>
      <c r="C127" s="94" t="n"/>
      <c r="D127" s="94" t="n"/>
      <c r="E127" s="94" t="n"/>
      <c r="F127" s="94" t="n"/>
      <c r="G127" s="167" t="n"/>
      <c r="H127" s="94" t="n"/>
      <c r="I127" s="167" t="n"/>
      <c r="J127" s="94" t="n"/>
      <c r="K127" s="94" t="n"/>
      <c r="L127" s="573" t="n"/>
      <c r="M127" s="573" t="n"/>
      <c r="N127" s="573" t="n"/>
      <c r="O127" s="119">
        <f>IF($A127="","",IF(AND($M127&lt;&gt;"クローズ済み",$L127&lt;TODAY(),$L127&lt;&gt;""),"期限超過",IF(AND($H127="高",$M127&lt;&gt;"クローズ済み"),"升级","")))</f>
        <v/>
      </c>
      <c r="P127" s="191" t="n"/>
    </row>
    <row r="128" ht="19" customHeight="1">
      <c r="A128" s="554" t="n"/>
      <c r="B128" s="94" t="n"/>
      <c r="C128" s="94" t="n"/>
      <c r="D128" s="94" t="n"/>
      <c r="E128" s="94" t="n"/>
      <c r="F128" s="94" t="n"/>
      <c r="G128" s="167" t="n"/>
      <c r="H128" s="94" t="n"/>
      <c r="I128" s="167" t="n"/>
      <c r="J128" s="94" t="n"/>
      <c r="K128" s="94" t="n"/>
      <c r="L128" s="573" t="n"/>
      <c r="M128" s="573" t="n"/>
      <c r="N128" s="573" t="n"/>
      <c r="O128" s="119">
        <f>IF($A128="","",IF(AND($M128&lt;&gt;"クローズ済み",$L128&lt;TODAY(),$L128&lt;&gt;""),"期限超過",IF(AND($H128="高",$M128&lt;&gt;"クローズ済み"),"升级","")))</f>
        <v/>
      </c>
      <c r="P128" s="191" t="n"/>
    </row>
    <row r="129" ht="19" customHeight="1">
      <c r="A129" s="554" t="n"/>
      <c r="B129" s="94" t="n"/>
      <c r="C129" s="94" t="n"/>
      <c r="D129" s="94" t="n"/>
      <c r="E129" s="94" t="n"/>
      <c r="F129" s="94" t="n"/>
      <c r="G129" s="167" t="n"/>
      <c r="H129" s="94" t="n"/>
      <c r="I129" s="167" t="n"/>
      <c r="J129" s="94" t="n"/>
      <c r="K129" s="94" t="n"/>
      <c r="L129" s="573" t="n"/>
      <c r="M129" s="573" t="n"/>
      <c r="N129" s="573" t="n"/>
      <c r="O129" s="119">
        <f>IF($A129="","",IF(AND($M129&lt;&gt;"クローズ済み",$L129&lt;TODAY(),$L129&lt;&gt;""),"期限超過",IF(AND($H129="高",$M129&lt;&gt;"クローズ済み"),"升级","")))</f>
        <v/>
      </c>
      <c r="P129" s="191" t="n"/>
    </row>
    <row r="130" ht="19" customHeight="1">
      <c r="A130" s="554" t="n"/>
      <c r="B130" s="94" t="n"/>
      <c r="C130" s="94" t="n"/>
      <c r="D130" s="94" t="n"/>
      <c r="E130" s="94" t="n"/>
      <c r="F130" s="94" t="n"/>
      <c r="G130" s="167" t="n"/>
      <c r="H130" s="94" t="n"/>
      <c r="I130" s="167" t="n"/>
      <c r="J130" s="94" t="n"/>
      <c r="K130" s="94" t="n"/>
      <c r="L130" s="573" t="n"/>
      <c r="M130" s="573" t="n"/>
      <c r="N130" s="573" t="n"/>
      <c r="O130" s="119">
        <f>IF($A130="","",IF(AND($M130&lt;&gt;"クローズ済み",$L130&lt;TODAY(),$L130&lt;&gt;""),"期限超過",IF(AND($H130="高",$M130&lt;&gt;"クローズ済み"),"升级","")))</f>
        <v/>
      </c>
      <c r="P130" s="191" t="n"/>
    </row>
    <row r="131" ht="19" customHeight="1">
      <c r="A131" s="554" t="n"/>
      <c r="B131" s="94" t="n"/>
      <c r="C131" s="94" t="n"/>
      <c r="D131" s="94" t="n"/>
      <c r="E131" s="94" t="n"/>
      <c r="F131" s="94" t="n"/>
      <c r="G131" s="167" t="n"/>
      <c r="H131" s="94" t="n"/>
      <c r="I131" s="167" t="n"/>
      <c r="J131" s="94" t="n"/>
      <c r="K131" s="94" t="n"/>
      <c r="L131" s="573" t="n"/>
      <c r="M131" s="573" t="n"/>
      <c r="N131" s="573" t="n"/>
      <c r="O131" s="119">
        <f>IF($A131="","",IF(AND($M131&lt;&gt;"クローズ済み",$L131&lt;TODAY(),$L131&lt;&gt;""),"期限超過",IF(AND($H131="高",$M131&lt;&gt;"クローズ済み"),"升级","")))</f>
        <v/>
      </c>
      <c r="P131" s="191" t="n"/>
    </row>
    <row r="132" ht="19" customHeight="1">
      <c r="A132" s="554" t="n"/>
      <c r="B132" s="94" t="n"/>
      <c r="C132" s="94" t="n"/>
      <c r="D132" s="94" t="n"/>
      <c r="E132" s="94" t="n"/>
      <c r="F132" s="94" t="n"/>
      <c r="G132" s="167" t="n"/>
      <c r="H132" s="94" t="n"/>
      <c r="I132" s="167" t="n"/>
      <c r="J132" s="94" t="n"/>
      <c r="K132" s="94" t="n"/>
      <c r="L132" s="573" t="n"/>
      <c r="M132" s="573" t="n"/>
      <c r="N132" s="573" t="n"/>
      <c r="O132" s="119">
        <f>IF($A132="","",IF(AND($M132&lt;&gt;"クローズ済み",$L132&lt;TODAY(),$L132&lt;&gt;""),"期限超過",IF(AND($H132="高",$M132&lt;&gt;"クローズ済み"),"升级","")))</f>
        <v/>
      </c>
      <c r="P132" s="191" t="n"/>
    </row>
    <row r="133" ht="19" customHeight="1">
      <c r="A133" s="554" t="n"/>
      <c r="B133" s="94" t="n"/>
      <c r="C133" s="94" t="n"/>
      <c r="D133" s="94" t="n"/>
      <c r="E133" s="94" t="n"/>
      <c r="F133" s="94" t="n"/>
      <c r="G133" s="167" t="n"/>
      <c r="H133" s="94" t="n"/>
      <c r="I133" s="167" t="n"/>
      <c r="J133" s="94" t="n"/>
      <c r="K133" s="94" t="n"/>
      <c r="L133" s="573" t="n"/>
      <c r="M133" s="573" t="n"/>
      <c r="N133" s="573" t="n"/>
      <c r="O133" s="119">
        <f>IF($A133="","",IF(AND($M133&lt;&gt;"クローズ済み",$L133&lt;TODAY(),$L133&lt;&gt;""),"期限超過",IF(AND($H133="高",$M133&lt;&gt;"クローズ済み"),"升级","")))</f>
        <v/>
      </c>
      <c r="P133" s="191" t="n"/>
    </row>
    <row r="134" ht="19" customHeight="1">
      <c r="A134" s="554" t="n"/>
      <c r="B134" s="94" t="n"/>
      <c r="C134" s="94" t="n"/>
      <c r="D134" s="94" t="n"/>
      <c r="E134" s="94" t="n"/>
      <c r="F134" s="94" t="n"/>
      <c r="G134" s="167" t="n"/>
      <c r="H134" s="94" t="n"/>
      <c r="I134" s="167" t="n"/>
      <c r="J134" s="94" t="n"/>
      <c r="K134" s="94" t="n"/>
      <c r="L134" s="573" t="n"/>
      <c r="M134" s="573" t="n"/>
      <c r="N134" s="573" t="n"/>
      <c r="O134" s="119">
        <f>IF($A134="","",IF(AND($M134&lt;&gt;"クローズ済み",$L134&lt;TODAY(),$L134&lt;&gt;""),"期限超過",IF(AND($H134="高",$M134&lt;&gt;"クローズ済み"),"升级","")))</f>
        <v/>
      </c>
      <c r="P134" s="191" t="n"/>
    </row>
    <row r="135" ht="19" customHeight="1">
      <c r="A135" s="554" t="n"/>
      <c r="B135" s="94" t="n"/>
      <c r="C135" s="94" t="n"/>
      <c r="D135" s="94" t="n"/>
      <c r="E135" s="94" t="n"/>
      <c r="F135" s="94" t="n"/>
      <c r="G135" s="167" t="n"/>
      <c r="H135" s="94" t="n"/>
      <c r="I135" s="167" t="n"/>
      <c r="J135" s="94" t="n"/>
      <c r="K135" s="94" t="n"/>
      <c r="L135" s="573" t="n"/>
      <c r="M135" s="573" t="n"/>
      <c r="N135" s="573" t="n"/>
      <c r="O135" s="119">
        <f>IF($A135="","",IF(AND($M135&lt;&gt;"クローズ済み",$L135&lt;TODAY(),$L135&lt;&gt;""),"期限超過",IF(AND($H135="高",$M135&lt;&gt;"クローズ済み"),"升级","")))</f>
        <v/>
      </c>
      <c r="P135" s="191" t="n"/>
    </row>
    <row r="136" ht="19" customHeight="1">
      <c r="A136" s="554" t="n"/>
      <c r="B136" s="94" t="n"/>
      <c r="C136" s="94" t="n"/>
      <c r="D136" s="94" t="n"/>
      <c r="E136" s="94" t="n"/>
      <c r="F136" s="94" t="n"/>
      <c r="G136" s="167" t="n"/>
      <c r="H136" s="94" t="n"/>
      <c r="I136" s="167" t="n"/>
      <c r="J136" s="94" t="n"/>
      <c r="K136" s="94" t="n"/>
      <c r="L136" s="573" t="n"/>
      <c r="M136" s="573" t="n"/>
      <c r="N136" s="573" t="n"/>
      <c r="O136" s="119">
        <f>IF($A136="","",IF(AND($M136&lt;&gt;"クローズ済み",$L136&lt;TODAY(),$L136&lt;&gt;""),"期限超過",IF(AND($H136="高",$M136&lt;&gt;"クローズ済み"),"升级","")))</f>
        <v/>
      </c>
      <c r="P136" s="191" t="n"/>
    </row>
    <row r="137" ht="19" customHeight="1">
      <c r="A137" s="554" t="n"/>
      <c r="B137" s="94" t="n"/>
      <c r="C137" s="94" t="n"/>
      <c r="D137" s="94" t="n"/>
      <c r="E137" s="94" t="n"/>
      <c r="F137" s="94" t="n"/>
      <c r="G137" s="167" t="n"/>
      <c r="H137" s="94" t="n"/>
      <c r="I137" s="167" t="n"/>
      <c r="J137" s="94" t="n"/>
      <c r="K137" s="94" t="n"/>
      <c r="L137" s="573" t="n"/>
      <c r="M137" s="573" t="n"/>
      <c r="N137" s="573" t="n"/>
      <c r="O137" s="119">
        <f>IF($A137="","",IF(AND($M137&lt;&gt;"クローズ済み",$L137&lt;TODAY(),$L137&lt;&gt;""),"期限超過",IF(AND($H137="高",$M137&lt;&gt;"クローズ済み"),"升级","")))</f>
        <v/>
      </c>
      <c r="P137" s="191" t="n"/>
    </row>
    <row r="138" ht="19" customHeight="1">
      <c r="A138" s="554" t="n"/>
      <c r="B138" s="94" t="n"/>
      <c r="C138" s="94" t="n"/>
      <c r="D138" s="94" t="n"/>
      <c r="E138" s="94" t="n"/>
      <c r="F138" s="94" t="n"/>
      <c r="G138" s="167" t="n"/>
      <c r="H138" s="94" t="n"/>
      <c r="I138" s="167" t="n"/>
      <c r="J138" s="94" t="n"/>
      <c r="K138" s="94" t="n"/>
      <c r="L138" s="573" t="n"/>
      <c r="M138" s="573" t="n"/>
      <c r="N138" s="573" t="n"/>
      <c r="O138" s="119">
        <f>IF($A138="","",IF(AND($M138&lt;&gt;"クローズ済み",$L138&lt;TODAY(),$L138&lt;&gt;""),"期限超過",IF(AND($H138="高",$M138&lt;&gt;"クローズ済み"),"升级","")))</f>
        <v/>
      </c>
      <c r="P138" s="191" t="n"/>
    </row>
    <row r="139" ht="19" customHeight="1">
      <c r="A139" s="554" t="n"/>
      <c r="B139" s="94" t="n"/>
      <c r="C139" s="94" t="n"/>
      <c r="D139" s="94" t="n"/>
      <c r="E139" s="94" t="n"/>
      <c r="F139" s="94" t="n"/>
      <c r="G139" s="167" t="n"/>
      <c r="H139" s="94" t="n"/>
      <c r="I139" s="167" t="n"/>
      <c r="J139" s="94" t="n"/>
      <c r="K139" s="94" t="n"/>
      <c r="L139" s="573" t="n"/>
      <c r="M139" s="573" t="n"/>
      <c r="N139" s="573" t="n"/>
      <c r="O139" s="119">
        <f>IF($A139="","",IF(AND($M139&lt;&gt;"クローズ済み",$L139&lt;TODAY(),$L139&lt;&gt;""),"期限超過",IF(AND($H139="高",$M139&lt;&gt;"クローズ済み"),"升级","")))</f>
        <v/>
      </c>
      <c r="P139" s="191" t="n"/>
    </row>
    <row r="140" ht="19" customHeight="1">
      <c r="A140" s="554" t="n"/>
      <c r="B140" s="94" t="n"/>
      <c r="C140" s="94" t="n"/>
      <c r="D140" s="94" t="n"/>
      <c r="E140" s="94" t="n"/>
      <c r="F140" s="94" t="n"/>
      <c r="G140" s="167" t="n"/>
      <c r="H140" s="94" t="n"/>
      <c r="I140" s="167" t="n"/>
      <c r="J140" s="94" t="n"/>
      <c r="K140" s="94" t="n"/>
      <c r="L140" s="573" t="n"/>
      <c r="M140" s="573" t="n"/>
      <c r="N140" s="573" t="n"/>
      <c r="O140" s="119">
        <f>IF($A140="","",IF(AND($M140&lt;&gt;"クローズ済み",$L140&lt;TODAY(),$L140&lt;&gt;""),"期限超過",IF(AND($H140="高",$M140&lt;&gt;"クローズ済み"),"升级","")))</f>
        <v/>
      </c>
      <c r="P140" s="191" t="n"/>
    </row>
    <row r="141" ht="19" customHeight="1">
      <c r="A141" s="554" t="n"/>
      <c r="B141" s="94" t="n"/>
      <c r="C141" s="94" t="n"/>
      <c r="D141" s="94" t="n"/>
      <c r="E141" s="94" t="n"/>
      <c r="F141" s="94" t="n"/>
      <c r="G141" s="167" t="n"/>
      <c r="H141" s="94" t="n"/>
      <c r="I141" s="167" t="n"/>
      <c r="J141" s="94" t="n"/>
      <c r="K141" s="94" t="n"/>
      <c r="L141" s="573" t="n"/>
      <c r="M141" s="573" t="n"/>
      <c r="N141" s="573" t="n"/>
      <c r="O141" s="119">
        <f>IF($A141="","",IF(AND($M141&lt;&gt;"クローズ済み",$L141&lt;TODAY(),$L141&lt;&gt;""),"期限超過",IF(AND($H141="高",$M141&lt;&gt;"クローズ済み"),"升级","")))</f>
        <v/>
      </c>
      <c r="P141" s="191" t="n"/>
    </row>
    <row r="142" ht="19" customHeight="1">
      <c r="A142" s="554" t="n"/>
      <c r="B142" s="94" t="n"/>
      <c r="C142" s="94" t="n"/>
      <c r="D142" s="94" t="n"/>
      <c r="E142" s="94" t="n"/>
      <c r="F142" s="94" t="n"/>
      <c r="G142" s="167" t="n"/>
      <c r="H142" s="94" t="n"/>
      <c r="I142" s="167" t="n"/>
      <c r="J142" s="94" t="n"/>
      <c r="K142" s="94" t="n"/>
      <c r="L142" s="573" t="n"/>
      <c r="M142" s="573" t="n"/>
      <c r="N142" s="573" t="n"/>
      <c r="O142" s="119">
        <f>IF($A142="","",IF(AND($M142&lt;&gt;"クローズ済み",$L142&lt;TODAY(),$L142&lt;&gt;""),"期限超過",IF(AND($H142="高",$M142&lt;&gt;"クローズ済み"),"升级","")))</f>
        <v/>
      </c>
      <c r="P142" s="191" t="n"/>
    </row>
    <row r="143" ht="19" customHeight="1">
      <c r="A143" s="554" t="n"/>
      <c r="B143" s="94" t="n"/>
      <c r="C143" s="94" t="n"/>
      <c r="D143" s="94" t="n"/>
      <c r="E143" s="94" t="n"/>
      <c r="F143" s="94" t="n"/>
      <c r="G143" s="167" t="n"/>
      <c r="H143" s="94" t="n"/>
      <c r="I143" s="167" t="n"/>
      <c r="J143" s="94" t="n"/>
      <c r="K143" s="94" t="n"/>
      <c r="L143" s="573" t="n"/>
      <c r="M143" s="573" t="n"/>
      <c r="N143" s="573" t="n"/>
      <c r="O143" s="119">
        <f>IF($A143="","",IF(AND($M143&lt;&gt;"クローズ済み",$L143&lt;TODAY(),$L143&lt;&gt;""),"期限超過",IF(AND($H143="高",$M143&lt;&gt;"クローズ済み"),"升级","")))</f>
        <v/>
      </c>
      <c r="P143" s="191" t="n"/>
    </row>
    <row r="144" ht="19" customHeight="1">
      <c r="A144" s="554" t="n"/>
      <c r="B144" s="94" t="n"/>
      <c r="C144" s="94" t="n"/>
      <c r="D144" s="94" t="n"/>
      <c r="E144" s="94" t="n"/>
      <c r="F144" s="94" t="n"/>
      <c r="G144" s="167" t="n"/>
      <c r="H144" s="94" t="n"/>
      <c r="I144" s="167" t="n"/>
      <c r="J144" s="94" t="n"/>
      <c r="K144" s="94" t="n"/>
      <c r="L144" s="573" t="n"/>
      <c r="M144" s="573" t="n"/>
      <c r="N144" s="573" t="n"/>
      <c r="O144" s="119">
        <f>IF($A144="","",IF(AND($M144&lt;&gt;"クローズ済み",$L144&lt;TODAY(),$L144&lt;&gt;""),"期限超過",IF(AND($H144="高",$M144&lt;&gt;"クローズ済み"),"升级","")))</f>
        <v/>
      </c>
      <c r="P144" s="191" t="n"/>
    </row>
    <row r="145" ht="19" customHeight="1">
      <c r="A145" s="554" t="n"/>
      <c r="B145" s="94" t="n"/>
      <c r="C145" s="94" t="n"/>
      <c r="D145" s="94" t="n"/>
      <c r="E145" s="94" t="n"/>
      <c r="F145" s="94" t="n"/>
      <c r="G145" s="167" t="n"/>
      <c r="H145" s="94" t="n"/>
      <c r="I145" s="167" t="n"/>
      <c r="J145" s="94" t="n"/>
      <c r="K145" s="94" t="n"/>
      <c r="L145" s="573" t="n"/>
      <c r="M145" s="573" t="n"/>
      <c r="N145" s="573" t="n"/>
      <c r="O145" s="119">
        <f>IF($A145="","",IF(AND($M145&lt;&gt;"クローズ済み",$L145&lt;TODAY(),$L145&lt;&gt;""),"期限超過",IF(AND($H145="高",$M145&lt;&gt;"クローズ済み"),"升级","")))</f>
        <v/>
      </c>
      <c r="P145" s="191" t="n"/>
    </row>
    <row r="146" ht="19" customHeight="1">
      <c r="A146" s="554" t="n"/>
      <c r="B146" s="94" t="n"/>
      <c r="C146" s="94" t="n"/>
      <c r="D146" s="94" t="n"/>
      <c r="E146" s="94" t="n"/>
      <c r="F146" s="94" t="n"/>
      <c r="G146" s="167" t="n"/>
      <c r="H146" s="94" t="n"/>
      <c r="I146" s="167" t="n"/>
      <c r="J146" s="94" t="n"/>
      <c r="K146" s="94" t="n"/>
      <c r="L146" s="573" t="n"/>
      <c r="M146" s="573" t="n"/>
      <c r="N146" s="573" t="n"/>
      <c r="O146" s="119">
        <f>IF($A146="","",IF(AND($M146&lt;&gt;"クローズ済み",$L146&lt;TODAY(),$L146&lt;&gt;""),"期限超過",IF(AND($H146="高",$M146&lt;&gt;"クローズ済み"),"升级","")))</f>
        <v/>
      </c>
      <c r="P146" s="191" t="n"/>
    </row>
    <row r="147" ht="19" customHeight="1">
      <c r="A147" s="554" t="n"/>
      <c r="B147" s="94" t="n"/>
      <c r="C147" s="94" t="n"/>
      <c r="D147" s="94" t="n"/>
      <c r="E147" s="94" t="n"/>
      <c r="F147" s="94" t="n"/>
      <c r="G147" s="167" t="n"/>
      <c r="H147" s="94" t="n"/>
      <c r="I147" s="167" t="n"/>
      <c r="J147" s="94" t="n"/>
      <c r="K147" s="94" t="n"/>
      <c r="L147" s="573" t="n"/>
      <c r="M147" s="573" t="n"/>
      <c r="N147" s="573" t="n"/>
      <c r="O147" s="119">
        <f>IF($A147="","",IF(AND($M147&lt;&gt;"クローズ済み",$L147&lt;TODAY(),$L147&lt;&gt;""),"期限超過",IF(AND($H147="高",$M147&lt;&gt;"クローズ済み"),"升级","")))</f>
        <v/>
      </c>
      <c r="P147" s="191" t="n"/>
    </row>
    <row r="148" ht="19" customHeight="1">
      <c r="A148" s="554" t="n"/>
      <c r="B148" s="94" t="n"/>
      <c r="C148" s="94" t="n"/>
      <c r="D148" s="94" t="n"/>
      <c r="E148" s="94" t="n"/>
      <c r="F148" s="94" t="n"/>
      <c r="G148" s="167" t="n"/>
      <c r="H148" s="94" t="n"/>
      <c r="I148" s="167" t="n"/>
      <c r="J148" s="94" t="n"/>
      <c r="K148" s="94" t="n"/>
      <c r="L148" s="573" t="n"/>
      <c r="M148" s="573" t="n"/>
      <c r="N148" s="573" t="n"/>
      <c r="O148" s="119">
        <f>IF($A148="","",IF(AND($M148&lt;&gt;"クローズ済み",$L148&lt;TODAY(),$L148&lt;&gt;""),"期限超過",IF(AND($H148="高",$M148&lt;&gt;"クローズ済み"),"升级","")))</f>
        <v/>
      </c>
      <c r="P148" s="191" t="n"/>
    </row>
    <row r="149" ht="19" customHeight="1">
      <c r="A149" s="554" t="n"/>
      <c r="B149" s="94" t="n"/>
      <c r="C149" s="94" t="n"/>
      <c r="D149" s="94" t="n"/>
      <c r="E149" s="94" t="n"/>
      <c r="F149" s="94" t="n"/>
      <c r="G149" s="167" t="n"/>
      <c r="H149" s="94" t="n"/>
      <c r="I149" s="167" t="n"/>
      <c r="J149" s="94" t="n"/>
      <c r="K149" s="94" t="n"/>
      <c r="L149" s="573" t="n"/>
      <c r="M149" s="573" t="n"/>
      <c r="N149" s="573" t="n"/>
      <c r="O149" s="119">
        <f>IF($A149="","",IF(AND($M149&lt;&gt;"クローズ済み",$L149&lt;TODAY(),$L149&lt;&gt;""),"期限超過",IF(AND($H149="高",$M149&lt;&gt;"クローズ済み"),"升级","")))</f>
        <v/>
      </c>
      <c r="P149" s="191" t="n"/>
    </row>
    <row r="150" ht="19" customHeight="1">
      <c r="A150" s="554" t="n"/>
      <c r="B150" s="94" t="n"/>
      <c r="C150" s="94" t="n"/>
      <c r="D150" s="94" t="n"/>
      <c r="E150" s="94" t="n"/>
      <c r="F150" s="94" t="n"/>
      <c r="G150" s="167" t="n"/>
      <c r="H150" s="94" t="n"/>
      <c r="I150" s="167" t="n"/>
      <c r="J150" s="94" t="n"/>
      <c r="K150" s="94" t="n"/>
      <c r="L150" s="573" t="n"/>
      <c r="M150" s="573" t="n"/>
      <c r="N150" s="573" t="n"/>
      <c r="O150" s="119">
        <f>IF($A150="","",IF(AND($M150&lt;&gt;"クローズ済み",$L150&lt;TODAY(),$L150&lt;&gt;""),"期限超過",IF(AND($H150="高",$M150&lt;&gt;"クローズ済み"),"升级","")))</f>
        <v/>
      </c>
      <c r="P150" s="191" t="n"/>
    </row>
    <row r="151" ht="19" customHeight="1">
      <c r="A151" s="554" t="n"/>
      <c r="B151" s="94" t="n"/>
      <c r="C151" s="94" t="n"/>
      <c r="D151" s="94" t="n"/>
      <c r="E151" s="94" t="n"/>
      <c r="F151" s="94" t="n"/>
      <c r="G151" s="167" t="n"/>
      <c r="H151" s="94" t="n"/>
      <c r="I151" s="167" t="n"/>
      <c r="J151" s="94" t="n"/>
      <c r="K151" s="94" t="n"/>
      <c r="L151" s="573" t="n"/>
      <c r="M151" s="573" t="n"/>
      <c r="N151" s="573" t="n"/>
      <c r="O151" s="119">
        <f>IF($A151="","",IF(AND($M151&lt;&gt;"クローズ済み",$L151&lt;TODAY(),$L151&lt;&gt;""),"期限超過",IF(AND($H151="高",$M151&lt;&gt;"クローズ済み"),"升级","")))</f>
        <v/>
      </c>
      <c r="P151" s="191" t="n"/>
    </row>
    <row r="152" ht="19" customHeight="1">
      <c r="A152" s="554" t="n"/>
      <c r="B152" s="94" t="n"/>
      <c r="C152" s="94" t="n"/>
      <c r="D152" s="94" t="n"/>
      <c r="E152" s="94" t="n"/>
      <c r="F152" s="94" t="n"/>
      <c r="G152" s="167" t="n"/>
      <c r="H152" s="94" t="n"/>
      <c r="I152" s="167" t="n"/>
      <c r="J152" s="94" t="n"/>
      <c r="K152" s="94" t="n"/>
      <c r="L152" s="573" t="n"/>
      <c r="M152" s="573" t="n"/>
      <c r="N152" s="573" t="n"/>
      <c r="O152" s="119">
        <f>IF($A152="","",IF(AND($M152&lt;&gt;"クローズ済み",$L152&lt;TODAY(),$L152&lt;&gt;""),"期限超過",IF(AND($H152="高",$M152&lt;&gt;"クローズ済み"),"升级","")))</f>
        <v/>
      </c>
      <c r="P152" s="191" t="n"/>
    </row>
    <row r="153" ht="19" customHeight="1">
      <c r="A153" s="554" t="n"/>
      <c r="B153" s="94" t="n"/>
      <c r="C153" s="94" t="n"/>
      <c r="D153" s="94" t="n"/>
      <c r="E153" s="94" t="n"/>
      <c r="F153" s="94" t="n"/>
      <c r="G153" s="167" t="n"/>
      <c r="H153" s="94" t="n"/>
      <c r="I153" s="167" t="n"/>
      <c r="J153" s="94" t="n"/>
      <c r="K153" s="94" t="n"/>
      <c r="L153" s="573" t="n"/>
      <c r="M153" s="573" t="n"/>
      <c r="N153" s="573" t="n"/>
      <c r="O153" s="119">
        <f>IF($A153="","",IF(AND($M153&lt;&gt;"クローズ済み",$L153&lt;TODAY(),$L153&lt;&gt;""),"期限超過",IF(AND($H153="高",$M153&lt;&gt;"クローズ済み"),"升级","")))</f>
        <v/>
      </c>
      <c r="P153" s="191" t="n"/>
    </row>
    <row r="154" ht="19" customHeight="1">
      <c r="A154" s="554" t="n"/>
      <c r="B154" s="94" t="n"/>
      <c r="C154" s="94" t="n"/>
      <c r="D154" s="94" t="n"/>
      <c r="E154" s="94" t="n"/>
      <c r="F154" s="94" t="n"/>
      <c r="G154" s="167" t="n"/>
      <c r="H154" s="94" t="n"/>
      <c r="I154" s="167" t="n"/>
      <c r="J154" s="94" t="n"/>
      <c r="K154" s="94" t="n"/>
      <c r="L154" s="573" t="n"/>
      <c r="M154" s="573" t="n"/>
      <c r="N154" s="573" t="n"/>
      <c r="O154" s="119">
        <f>IF($A154="","",IF(AND($M154&lt;&gt;"クローズ済み",$L154&lt;TODAY(),$L154&lt;&gt;""),"期限超過",IF(AND($H154="高",$M154&lt;&gt;"クローズ済み"),"升级","")))</f>
        <v/>
      </c>
      <c r="P154" s="191" t="n"/>
    </row>
    <row r="155" ht="19" customHeight="1">
      <c r="A155" s="554" t="n"/>
      <c r="B155" s="94" t="n"/>
      <c r="C155" s="94" t="n"/>
      <c r="D155" s="94" t="n"/>
      <c r="E155" s="94" t="n"/>
      <c r="F155" s="94" t="n"/>
      <c r="G155" s="167" t="n"/>
      <c r="H155" s="94" t="n"/>
      <c r="I155" s="167" t="n"/>
      <c r="J155" s="94" t="n"/>
      <c r="K155" s="94" t="n"/>
      <c r="L155" s="573" t="n"/>
      <c r="M155" s="573" t="n"/>
      <c r="N155" s="573" t="n"/>
      <c r="O155" s="119">
        <f>IF($A155="","",IF(AND($M155&lt;&gt;"クローズ済み",$L155&lt;TODAY(),$L155&lt;&gt;""),"期限超過",IF(AND($H155="高",$M155&lt;&gt;"クローズ済み"),"升级","")))</f>
        <v/>
      </c>
      <c r="P155" s="191" t="n"/>
    </row>
    <row r="156" ht="19" customHeight="1">
      <c r="A156" s="554" t="n"/>
      <c r="B156" s="94" t="n"/>
      <c r="C156" s="94" t="n"/>
      <c r="D156" s="94" t="n"/>
      <c r="E156" s="94" t="n"/>
      <c r="F156" s="94" t="n"/>
      <c r="G156" s="167" t="n"/>
      <c r="H156" s="94" t="n"/>
      <c r="I156" s="167" t="n"/>
      <c r="J156" s="94" t="n"/>
      <c r="K156" s="94" t="n"/>
      <c r="L156" s="573" t="n"/>
      <c r="M156" s="573" t="n"/>
      <c r="N156" s="573" t="n"/>
      <c r="O156" s="119">
        <f>IF($A156="","",IF(AND($M156&lt;&gt;"クローズ済み",$L156&lt;TODAY(),$L156&lt;&gt;""),"期限超過",IF(AND($H156="高",$M156&lt;&gt;"クローズ済み"),"升级","")))</f>
        <v/>
      </c>
      <c r="P156" s="191" t="n"/>
    </row>
    <row r="157" ht="19" customHeight="1">
      <c r="A157" s="554" t="n"/>
      <c r="B157" s="94" t="n"/>
      <c r="C157" s="94" t="n"/>
      <c r="D157" s="94" t="n"/>
      <c r="E157" s="94" t="n"/>
      <c r="F157" s="94" t="n"/>
      <c r="G157" s="167" t="n"/>
      <c r="H157" s="94" t="n"/>
      <c r="I157" s="167" t="n"/>
      <c r="J157" s="94" t="n"/>
      <c r="K157" s="94" t="n"/>
      <c r="L157" s="573" t="n"/>
      <c r="M157" s="573" t="n"/>
      <c r="N157" s="573" t="n"/>
      <c r="O157" s="119">
        <f>IF($A157="","",IF(AND($M157&lt;&gt;"クローズ済み",$L157&lt;TODAY(),$L157&lt;&gt;""),"期限超過",IF(AND($H157="高",$M157&lt;&gt;"クローズ済み"),"升级","")))</f>
        <v/>
      </c>
      <c r="P157" s="191" t="n"/>
    </row>
    <row r="158" ht="19" customHeight="1">
      <c r="A158" s="554" t="n"/>
      <c r="B158" s="94" t="n"/>
      <c r="C158" s="94" t="n"/>
      <c r="D158" s="94" t="n"/>
      <c r="E158" s="94" t="n"/>
      <c r="F158" s="94" t="n"/>
      <c r="G158" s="167" t="n"/>
      <c r="H158" s="94" t="n"/>
      <c r="I158" s="167" t="n"/>
      <c r="J158" s="94" t="n"/>
      <c r="K158" s="94" t="n"/>
      <c r="L158" s="573" t="n"/>
      <c r="M158" s="573" t="n"/>
      <c r="N158" s="573" t="n"/>
      <c r="O158" s="119">
        <f>IF($A158="","",IF(AND($M158&lt;&gt;"クローズ済み",$L158&lt;TODAY(),$L158&lt;&gt;""),"期限超過",IF(AND($H158="高",$M158&lt;&gt;"クローズ済み"),"升级","")))</f>
        <v/>
      </c>
      <c r="P158" s="191" t="n"/>
    </row>
    <row r="159" ht="19" customHeight="1">
      <c r="A159" s="554" t="n"/>
      <c r="B159" s="94" t="n"/>
      <c r="C159" s="94" t="n"/>
      <c r="D159" s="94" t="n"/>
      <c r="E159" s="94" t="n"/>
      <c r="F159" s="94" t="n"/>
      <c r="G159" s="167" t="n"/>
      <c r="H159" s="94" t="n"/>
      <c r="I159" s="167" t="n"/>
      <c r="J159" s="94" t="n"/>
      <c r="K159" s="94" t="n"/>
      <c r="L159" s="573" t="n"/>
      <c r="M159" s="573" t="n"/>
      <c r="N159" s="573" t="n"/>
      <c r="O159" s="119">
        <f>IF($A159="","",IF(AND($M159&lt;&gt;"クローズ済み",$L159&lt;TODAY(),$L159&lt;&gt;""),"期限超過",IF(AND($H159="高",$M159&lt;&gt;"クローズ済み"),"升级","")))</f>
        <v/>
      </c>
      <c r="P159" s="191" t="n"/>
    </row>
    <row r="160" ht="19" customHeight="1">
      <c r="A160" s="554" t="n"/>
      <c r="B160" s="94" t="n"/>
      <c r="C160" s="94" t="n"/>
      <c r="D160" s="94" t="n"/>
      <c r="E160" s="94" t="n"/>
      <c r="F160" s="94" t="n"/>
      <c r="G160" s="167" t="n"/>
      <c r="H160" s="94" t="n"/>
      <c r="I160" s="167" t="n"/>
      <c r="J160" s="94" t="n"/>
      <c r="K160" s="94" t="n"/>
      <c r="L160" s="573" t="n"/>
      <c r="M160" s="573" t="n"/>
      <c r="N160" s="573" t="n"/>
      <c r="O160" s="119">
        <f>IF($A160="","",IF(AND($M160&lt;&gt;"クローズ済み",$L160&lt;TODAY(),$L160&lt;&gt;""),"期限超過",IF(AND($H160="高",$M160&lt;&gt;"クローズ済み"),"升级","")))</f>
        <v/>
      </c>
      <c r="P160" s="191" t="n"/>
    </row>
    <row r="161" ht="19" customHeight="1">
      <c r="A161" s="554" t="n"/>
      <c r="B161" s="94" t="n"/>
      <c r="C161" s="94" t="n"/>
      <c r="D161" s="94" t="n"/>
      <c r="E161" s="94" t="n"/>
      <c r="F161" s="94" t="n"/>
      <c r="G161" s="167" t="n"/>
      <c r="H161" s="94" t="n"/>
      <c r="I161" s="167" t="n"/>
      <c r="J161" s="94" t="n"/>
      <c r="K161" s="94" t="n"/>
      <c r="L161" s="573" t="n"/>
      <c r="M161" s="573" t="n"/>
      <c r="N161" s="573" t="n"/>
      <c r="O161" s="119">
        <f>IF($A161="","",IF(AND($M161&lt;&gt;"クローズ済み",$L161&lt;TODAY(),$L161&lt;&gt;""),"期限超過",IF(AND($H161="高",$M161&lt;&gt;"クローズ済み"),"升级","")))</f>
        <v/>
      </c>
      <c r="P161" s="191" t="n"/>
    </row>
    <row r="162" ht="19" customHeight="1">
      <c r="A162" s="554" t="n"/>
      <c r="B162" s="94" t="n"/>
      <c r="C162" s="94" t="n"/>
      <c r="D162" s="94" t="n"/>
      <c r="E162" s="94" t="n"/>
      <c r="F162" s="94" t="n"/>
      <c r="G162" s="167" t="n"/>
      <c r="H162" s="94" t="n"/>
      <c r="I162" s="167" t="n"/>
      <c r="J162" s="94" t="n"/>
      <c r="K162" s="94" t="n"/>
      <c r="L162" s="573" t="n"/>
      <c r="M162" s="573" t="n"/>
      <c r="N162" s="573" t="n"/>
      <c r="O162" s="119">
        <f>IF($A162="","",IF(AND($M162&lt;&gt;"クローズ済み",$L162&lt;TODAY(),$L162&lt;&gt;""),"期限超過",IF(AND($H162="高",$M162&lt;&gt;"クローズ済み"),"升级","")))</f>
        <v/>
      </c>
      <c r="P162" s="191" t="n"/>
    </row>
    <row r="163" ht="19" customHeight="1">
      <c r="A163" s="554" t="n"/>
      <c r="B163" s="94" t="n"/>
      <c r="C163" s="94" t="n"/>
      <c r="D163" s="94" t="n"/>
      <c r="E163" s="94" t="n"/>
      <c r="F163" s="94" t="n"/>
      <c r="G163" s="167" t="n"/>
      <c r="H163" s="94" t="n"/>
      <c r="I163" s="167" t="n"/>
      <c r="J163" s="94" t="n"/>
      <c r="K163" s="94" t="n"/>
      <c r="L163" s="573" t="n"/>
      <c r="M163" s="573" t="n"/>
      <c r="N163" s="573" t="n"/>
      <c r="O163" s="119">
        <f>IF($A163="","",IF(AND($M163&lt;&gt;"クローズ済み",$L163&lt;TODAY(),$L163&lt;&gt;""),"期限超過",IF(AND($H163="高",$M163&lt;&gt;"クローズ済み"),"升级","")))</f>
        <v/>
      </c>
      <c r="P163" s="191" t="n"/>
    </row>
    <row r="164" ht="19" customHeight="1">
      <c r="A164" s="554" t="n"/>
      <c r="B164" s="94" t="n"/>
      <c r="C164" s="94" t="n"/>
      <c r="D164" s="94" t="n"/>
      <c r="E164" s="94" t="n"/>
      <c r="F164" s="94" t="n"/>
      <c r="G164" s="167" t="n"/>
      <c r="H164" s="94" t="n"/>
      <c r="I164" s="167" t="n"/>
      <c r="J164" s="94" t="n"/>
      <c r="K164" s="94" t="n"/>
      <c r="L164" s="573" t="n"/>
      <c r="M164" s="573" t="n"/>
      <c r="N164" s="573" t="n"/>
      <c r="O164" s="119">
        <f>IF($A164="","",IF(AND($M164&lt;&gt;"クローズ済み",$L164&lt;TODAY(),$L164&lt;&gt;""),"期限超過",IF(AND($H164="高",$M164&lt;&gt;"クローズ済み"),"升级","")))</f>
        <v/>
      </c>
      <c r="P164" s="191" t="n"/>
    </row>
    <row r="165" ht="19" customHeight="1">
      <c r="A165" s="554" t="n"/>
      <c r="B165" s="94" t="n"/>
      <c r="C165" s="94" t="n"/>
      <c r="D165" s="94" t="n"/>
      <c r="E165" s="94" t="n"/>
      <c r="F165" s="94" t="n"/>
      <c r="G165" s="167" t="n"/>
      <c r="H165" s="94" t="n"/>
      <c r="I165" s="167" t="n"/>
      <c r="J165" s="94" t="n"/>
      <c r="K165" s="94" t="n"/>
      <c r="L165" s="573" t="n"/>
      <c r="M165" s="573" t="n"/>
      <c r="N165" s="573" t="n"/>
      <c r="O165" s="119">
        <f>IF($A165="","",IF(AND($M165&lt;&gt;"クローズ済み",$L165&lt;TODAY(),$L165&lt;&gt;""),"期限超過",IF(AND($H165="高",$M165&lt;&gt;"クローズ済み"),"升级","")))</f>
        <v/>
      </c>
      <c r="P165" s="191" t="n"/>
    </row>
    <row r="166" ht="19" customHeight="1">
      <c r="A166" s="554" t="n"/>
      <c r="B166" s="94" t="n"/>
      <c r="C166" s="94" t="n"/>
      <c r="D166" s="94" t="n"/>
      <c r="E166" s="94" t="n"/>
      <c r="F166" s="94" t="n"/>
      <c r="G166" s="167" t="n"/>
      <c r="H166" s="94" t="n"/>
      <c r="I166" s="167" t="n"/>
      <c r="J166" s="94" t="n"/>
      <c r="K166" s="94" t="n"/>
      <c r="L166" s="573" t="n"/>
      <c r="M166" s="573" t="n"/>
      <c r="N166" s="573" t="n"/>
      <c r="O166" s="119">
        <f>IF($A166="","",IF(AND($M166&lt;&gt;"クローズ済み",$L166&lt;TODAY(),$L166&lt;&gt;""),"期限超過",IF(AND($H166="高",$M166&lt;&gt;"クローズ済み"),"升级","")))</f>
        <v/>
      </c>
      <c r="P166" s="191" t="n"/>
    </row>
    <row r="167" ht="19" customHeight="1">
      <c r="A167" s="554" t="n"/>
      <c r="B167" s="94" t="n"/>
      <c r="C167" s="94" t="n"/>
      <c r="D167" s="94" t="n"/>
      <c r="E167" s="94" t="n"/>
      <c r="F167" s="94" t="n"/>
      <c r="G167" s="167" t="n"/>
      <c r="H167" s="94" t="n"/>
      <c r="I167" s="167" t="n"/>
      <c r="J167" s="94" t="n"/>
      <c r="K167" s="94" t="n"/>
      <c r="L167" s="573" t="n"/>
      <c r="M167" s="573" t="n"/>
      <c r="N167" s="573" t="n"/>
      <c r="O167" s="119">
        <f>IF($A167="","",IF(AND($M167&lt;&gt;"クローズ済み",$L167&lt;TODAY(),$L167&lt;&gt;""),"期限超過",IF(AND($H167="高",$M167&lt;&gt;"クローズ済み"),"升级","")))</f>
        <v/>
      </c>
      <c r="P167" s="191" t="n"/>
    </row>
    <row r="168" ht="19" customHeight="1">
      <c r="A168" s="554" t="n"/>
      <c r="B168" s="94" t="n"/>
      <c r="C168" s="94" t="n"/>
      <c r="D168" s="94" t="n"/>
      <c r="E168" s="94" t="n"/>
      <c r="F168" s="94" t="n"/>
      <c r="G168" s="167" t="n"/>
      <c r="H168" s="94" t="n"/>
      <c r="I168" s="167" t="n"/>
      <c r="J168" s="94" t="n"/>
      <c r="K168" s="94" t="n"/>
      <c r="L168" s="573" t="n"/>
      <c r="M168" s="573" t="n"/>
      <c r="N168" s="573" t="n"/>
      <c r="O168" s="119">
        <f>IF($A168="","",IF(AND($M168&lt;&gt;"クローズ済み",$L168&lt;TODAY(),$L168&lt;&gt;""),"期限超過",IF(AND($H168="高",$M168&lt;&gt;"クローズ済み"),"升级","")))</f>
        <v/>
      </c>
      <c r="P168" s="191" t="n"/>
    </row>
    <row r="169" ht="19" customHeight="1">
      <c r="A169" s="554" t="n"/>
      <c r="B169" s="94" t="n"/>
      <c r="C169" s="94" t="n"/>
      <c r="D169" s="94" t="n"/>
      <c r="E169" s="94" t="n"/>
      <c r="F169" s="94" t="n"/>
      <c r="G169" s="167" t="n"/>
      <c r="H169" s="94" t="n"/>
      <c r="I169" s="167" t="n"/>
      <c r="J169" s="94" t="n"/>
      <c r="K169" s="94" t="n"/>
      <c r="L169" s="573" t="n"/>
      <c r="M169" s="573" t="n"/>
      <c r="N169" s="573" t="n"/>
      <c r="O169" s="119">
        <f>IF($A169="","",IF(AND($M169&lt;&gt;"クローズ済み",$L169&lt;TODAY(),$L169&lt;&gt;""),"期限超過",IF(AND($H169="高",$M169&lt;&gt;"クローズ済み"),"升级","")))</f>
        <v/>
      </c>
      <c r="P169" s="191" t="n"/>
    </row>
    <row r="170" ht="19" customHeight="1">
      <c r="A170" s="554" t="n"/>
      <c r="B170" s="94" t="n"/>
      <c r="C170" s="94" t="n"/>
      <c r="D170" s="94" t="n"/>
      <c r="E170" s="94" t="n"/>
      <c r="F170" s="94" t="n"/>
      <c r="G170" s="167" t="n"/>
      <c r="H170" s="94" t="n"/>
      <c r="I170" s="167" t="n"/>
      <c r="J170" s="94" t="n"/>
      <c r="K170" s="94" t="n"/>
      <c r="L170" s="573" t="n"/>
      <c r="M170" s="573" t="n"/>
      <c r="N170" s="573" t="n"/>
      <c r="O170" s="119">
        <f>IF($A170="","",IF(AND($M170&lt;&gt;"クローズ済み",$L170&lt;TODAY(),$L170&lt;&gt;""),"期限超過",IF(AND($H170="高",$M170&lt;&gt;"クローズ済み"),"升级","")))</f>
        <v/>
      </c>
      <c r="P170" s="191" t="n"/>
    </row>
    <row r="171" ht="19" customHeight="1">
      <c r="A171" s="554" t="n"/>
      <c r="B171" s="94" t="n"/>
      <c r="C171" s="94" t="n"/>
      <c r="D171" s="94" t="n"/>
      <c r="E171" s="94" t="n"/>
      <c r="F171" s="94" t="n"/>
      <c r="G171" s="167" t="n"/>
      <c r="H171" s="94" t="n"/>
      <c r="I171" s="167" t="n"/>
      <c r="J171" s="94" t="n"/>
      <c r="K171" s="94" t="n"/>
      <c r="L171" s="573" t="n"/>
      <c r="M171" s="573" t="n"/>
      <c r="N171" s="573" t="n"/>
      <c r="O171" s="119">
        <f>IF($A171="","",IF(AND($M171&lt;&gt;"クローズ済み",$L171&lt;TODAY(),$L171&lt;&gt;""),"期限超過",IF(AND($H171="高",$M171&lt;&gt;"クローズ済み"),"升级","")))</f>
        <v/>
      </c>
      <c r="P171" s="191" t="n"/>
    </row>
    <row r="172" ht="19" customHeight="1">
      <c r="A172" s="554" t="n"/>
      <c r="B172" s="94" t="n"/>
      <c r="C172" s="94" t="n"/>
      <c r="D172" s="94" t="n"/>
      <c r="E172" s="94" t="n"/>
      <c r="F172" s="94" t="n"/>
      <c r="G172" s="167" t="n"/>
      <c r="H172" s="94" t="n"/>
      <c r="I172" s="167" t="n"/>
      <c r="J172" s="94" t="n"/>
      <c r="K172" s="94" t="n"/>
      <c r="L172" s="573" t="n"/>
      <c r="M172" s="573" t="n"/>
      <c r="N172" s="573" t="n"/>
      <c r="O172" s="119">
        <f>IF($A172="","",IF(AND($M172&lt;&gt;"クローズ済み",$L172&lt;TODAY(),$L172&lt;&gt;""),"期限超過",IF(AND($H172="高",$M172&lt;&gt;"クローズ済み"),"升级","")))</f>
        <v/>
      </c>
      <c r="P172" s="191" t="n"/>
    </row>
    <row r="173" ht="19" customHeight="1">
      <c r="A173" s="554" t="n"/>
      <c r="B173" s="94" t="n"/>
      <c r="C173" s="94" t="n"/>
      <c r="D173" s="94" t="n"/>
      <c r="E173" s="94" t="n"/>
      <c r="F173" s="94" t="n"/>
      <c r="G173" s="167" t="n"/>
      <c r="H173" s="94" t="n"/>
      <c r="I173" s="167" t="n"/>
      <c r="J173" s="94" t="n"/>
      <c r="K173" s="94" t="n"/>
      <c r="L173" s="573" t="n"/>
      <c r="M173" s="573" t="n"/>
      <c r="N173" s="573" t="n"/>
      <c r="O173" s="119">
        <f>IF($A173="","",IF(AND($M173&lt;&gt;"クローズ済み",$L173&lt;TODAY(),$L173&lt;&gt;""),"期限超過",IF(AND($H173="高",$M173&lt;&gt;"クローズ済み"),"升级","")))</f>
        <v/>
      </c>
      <c r="P173" s="191" t="n"/>
    </row>
    <row r="174" ht="19" customHeight="1">
      <c r="A174" s="554" t="n"/>
      <c r="B174" s="94" t="n"/>
      <c r="C174" s="94" t="n"/>
      <c r="D174" s="94" t="n"/>
      <c r="E174" s="94" t="n"/>
      <c r="F174" s="94" t="n"/>
      <c r="G174" s="167" t="n"/>
      <c r="H174" s="94" t="n"/>
      <c r="I174" s="167" t="n"/>
      <c r="J174" s="94" t="n"/>
      <c r="K174" s="94" t="n"/>
      <c r="L174" s="573" t="n"/>
      <c r="M174" s="573" t="n"/>
      <c r="N174" s="573" t="n"/>
      <c r="O174" s="119">
        <f>IF($A174="","",IF(AND($M174&lt;&gt;"クローズ済み",$L174&lt;TODAY(),$L174&lt;&gt;""),"期限超過",IF(AND($H174="高",$M174&lt;&gt;"クローズ済み"),"升级","")))</f>
        <v/>
      </c>
      <c r="P174" s="191" t="n"/>
    </row>
    <row r="175" ht="19" customHeight="1">
      <c r="A175" s="554" t="n"/>
      <c r="B175" s="94" t="n"/>
      <c r="C175" s="94" t="n"/>
      <c r="D175" s="94" t="n"/>
      <c r="E175" s="94" t="n"/>
      <c r="F175" s="94" t="n"/>
      <c r="G175" s="167" t="n"/>
      <c r="H175" s="94" t="n"/>
      <c r="I175" s="167" t="n"/>
      <c r="J175" s="94" t="n"/>
      <c r="K175" s="94" t="n"/>
      <c r="L175" s="573" t="n"/>
      <c r="M175" s="573" t="n"/>
      <c r="N175" s="573" t="n"/>
      <c r="O175" s="119">
        <f>IF($A175="","",IF(AND($M175&lt;&gt;"クローズ済み",$L175&lt;TODAY(),$L175&lt;&gt;""),"期限超過",IF(AND($H175="高",$M175&lt;&gt;"クローズ済み"),"升级","")))</f>
        <v/>
      </c>
      <c r="P175" s="191" t="n"/>
    </row>
    <row r="176" ht="19" customHeight="1">
      <c r="A176" s="554" t="n"/>
      <c r="B176" s="94" t="n"/>
      <c r="C176" s="94" t="n"/>
      <c r="D176" s="94" t="n"/>
      <c r="E176" s="94" t="n"/>
      <c r="F176" s="94" t="n"/>
      <c r="G176" s="167" t="n"/>
      <c r="H176" s="94" t="n"/>
      <c r="I176" s="167" t="n"/>
      <c r="J176" s="94" t="n"/>
      <c r="K176" s="94" t="n"/>
      <c r="L176" s="573" t="n"/>
      <c r="M176" s="573" t="n"/>
      <c r="N176" s="573" t="n"/>
      <c r="O176" s="119">
        <f>IF($A176="","",IF(AND($M176&lt;&gt;"クローズ済み",$L176&lt;TODAY(),$L176&lt;&gt;""),"期限超過",IF(AND($H176="高",$M176&lt;&gt;"クローズ済み"),"升级","")))</f>
        <v/>
      </c>
      <c r="P176" s="191" t="n"/>
    </row>
    <row r="177" ht="19" customHeight="1">
      <c r="A177" s="554" t="n"/>
      <c r="B177" s="94" t="n"/>
      <c r="C177" s="94" t="n"/>
      <c r="D177" s="94" t="n"/>
      <c r="E177" s="94" t="n"/>
      <c r="F177" s="94" t="n"/>
      <c r="G177" s="167" t="n"/>
      <c r="H177" s="94" t="n"/>
      <c r="I177" s="167" t="n"/>
      <c r="J177" s="94" t="n"/>
      <c r="K177" s="94" t="n"/>
      <c r="L177" s="573" t="n"/>
      <c r="M177" s="573" t="n"/>
      <c r="N177" s="573" t="n"/>
      <c r="O177" s="119">
        <f>IF($A177="","",IF(AND($M177&lt;&gt;"クローズ済み",$L177&lt;TODAY(),$L177&lt;&gt;""),"期限超過",IF(AND($H177="高",$M177&lt;&gt;"クローズ済み"),"升级","")))</f>
        <v/>
      </c>
      <c r="P177" s="191" t="n"/>
    </row>
    <row r="178" ht="19" customHeight="1">
      <c r="A178" s="554" t="n"/>
      <c r="B178" s="94" t="n"/>
      <c r="C178" s="94" t="n"/>
      <c r="D178" s="94" t="n"/>
      <c r="E178" s="94" t="n"/>
      <c r="F178" s="94" t="n"/>
      <c r="G178" s="167" t="n"/>
      <c r="H178" s="94" t="n"/>
      <c r="I178" s="167" t="n"/>
      <c r="J178" s="94" t="n"/>
      <c r="K178" s="94" t="n"/>
      <c r="L178" s="573" t="n"/>
      <c r="M178" s="573" t="n"/>
      <c r="N178" s="573" t="n"/>
      <c r="O178" s="119">
        <f>IF($A178="","",IF(AND($M178&lt;&gt;"クローズ済み",$L178&lt;TODAY(),$L178&lt;&gt;""),"期限超過",IF(AND($H178="高",$M178&lt;&gt;"クローズ済み"),"升级","")))</f>
        <v/>
      </c>
      <c r="P178" s="191" t="n"/>
    </row>
    <row r="179" ht="19" customHeight="1">
      <c r="A179" s="554" t="n"/>
      <c r="B179" s="94" t="n"/>
      <c r="C179" s="94" t="n"/>
      <c r="D179" s="94" t="n"/>
      <c r="E179" s="94" t="n"/>
      <c r="F179" s="94" t="n"/>
      <c r="G179" s="167" t="n"/>
      <c r="H179" s="94" t="n"/>
      <c r="I179" s="167" t="n"/>
      <c r="J179" s="94" t="n"/>
      <c r="K179" s="94" t="n"/>
      <c r="L179" s="573" t="n"/>
      <c r="M179" s="573" t="n"/>
      <c r="N179" s="573" t="n"/>
      <c r="O179" s="119">
        <f>IF($A179="","",IF(AND($M179&lt;&gt;"クローズ済み",$L179&lt;TODAY(),$L179&lt;&gt;""),"期限超過",IF(AND($H179="高",$M179&lt;&gt;"クローズ済み"),"升级","")))</f>
        <v/>
      </c>
      <c r="P179" s="191" t="n"/>
    </row>
    <row r="180" ht="19" customHeight="1">
      <c r="A180" s="554" t="n"/>
      <c r="B180" s="94" t="n"/>
      <c r="C180" s="94" t="n"/>
      <c r="D180" s="94" t="n"/>
      <c r="E180" s="94" t="n"/>
      <c r="F180" s="94" t="n"/>
      <c r="G180" s="167" t="n"/>
      <c r="H180" s="94" t="n"/>
      <c r="I180" s="167" t="n"/>
      <c r="J180" s="94" t="n"/>
      <c r="K180" s="94" t="n"/>
      <c r="L180" s="573" t="n"/>
      <c r="M180" s="573" t="n"/>
      <c r="N180" s="573" t="n"/>
      <c r="O180" s="119">
        <f>IF($A180="","",IF(AND($M180&lt;&gt;"クローズ済み",$L180&lt;TODAY(),$L180&lt;&gt;""),"期限超過",IF(AND($H180="高",$M180&lt;&gt;"クローズ済み"),"升级","")))</f>
        <v/>
      </c>
      <c r="P180" s="191" t="n"/>
    </row>
    <row r="181" ht="19" customHeight="1">
      <c r="A181" s="554" t="n"/>
      <c r="B181" s="94" t="n"/>
      <c r="C181" s="94" t="n"/>
      <c r="D181" s="94" t="n"/>
      <c r="E181" s="94" t="n"/>
      <c r="F181" s="94" t="n"/>
      <c r="G181" s="167" t="n"/>
      <c r="H181" s="94" t="n"/>
      <c r="I181" s="167" t="n"/>
      <c r="J181" s="94" t="n"/>
      <c r="K181" s="94" t="n"/>
      <c r="L181" s="573" t="n"/>
      <c r="M181" s="573" t="n"/>
      <c r="N181" s="573" t="n"/>
      <c r="O181" s="119">
        <f>IF($A181="","",IF(AND($M181&lt;&gt;"クローズ済み",$L181&lt;TODAY(),$L181&lt;&gt;""),"期限超過",IF(AND($H181="高",$M181&lt;&gt;"クローズ済み"),"升级","")))</f>
        <v/>
      </c>
      <c r="P181" s="191" t="n"/>
    </row>
    <row r="182" ht="19" customHeight="1">
      <c r="A182" s="554" t="n"/>
      <c r="B182" s="94" t="n"/>
      <c r="C182" s="94" t="n"/>
      <c r="D182" s="94" t="n"/>
      <c r="E182" s="94" t="n"/>
      <c r="F182" s="94" t="n"/>
      <c r="G182" s="167" t="n"/>
      <c r="H182" s="94" t="n"/>
      <c r="I182" s="167" t="n"/>
      <c r="J182" s="94" t="n"/>
      <c r="K182" s="94" t="n"/>
      <c r="L182" s="573" t="n"/>
      <c r="M182" s="573" t="n"/>
      <c r="N182" s="573" t="n"/>
      <c r="O182" s="119">
        <f>IF($A182="","",IF(AND($M182&lt;&gt;"クローズ済み",$L182&lt;TODAY(),$L182&lt;&gt;""),"期限超過",IF(AND($H182="高",$M182&lt;&gt;"クローズ済み"),"升级","")))</f>
        <v/>
      </c>
      <c r="P182" s="191" t="n"/>
    </row>
    <row r="183" ht="19" customHeight="1">
      <c r="A183" s="554" t="n"/>
      <c r="B183" s="94" t="n"/>
      <c r="C183" s="94" t="n"/>
      <c r="D183" s="94" t="n"/>
      <c r="E183" s="94" t="n"/>
      <c r="F183" s="94" t="n"/>
      <c r="G183" s="167" t="n"/>
      <c r="H183" s="94" t="n"/>
      <c r="I183" s="167" t="n"/>
      <c r="J183" s="94" t="n"/>
      <c r="K183" s="94" t="n"/>
      <c r="L183" s="573" t="n"/>
      <c r="M183" s="573" t="n"/>
      <c r="N183" s="573" t="n"/>
      <c r="O183" s="119">
        <f>IF($A183="","",IF(AND($M183&lt;&gt;"クローズ済み",$L183&lt;TODAY(),$L183&lt;&gt;""),"期限超過",IF(AND($H183="高",$M183&lt;&gt;"クローズ済み"),"升级","")))</f>
        <v/>
      </c>
      <c r="P183" s="191" t="n"/>
    </row>
    <row r="184" ht="19" customHeight="1">
      <c r="A184" s="554" t="n"/>
      <c r="B184" s="94" t="n"/>
      <c r="C184" s="94" t="n"/>
      <c r="D184" s="94" t="n"/>
      <c r="E184" s="94" t="n"/>
      <c r="F184" s="94" t="n"/>
      <c r="G184" s="167" t="n"/>
      <c r="H184" s="94" t="n"/>
      <c r="I184" s="167" t="n"/>
      <c r="J184" s="94" t="n"/>
      <c r="K184" s="94" t="n"/>
      <c r="L184" s="573" t="n"/>
      <c r="M184" s="573" t="n"/>
      <c r="N184" s="573" t="n"/>
      <c r="O184" s="119">
        <f>IF($A184="","",IF(AND($M184&lt;&gt;"クローズ済み",$L184&lt;TODAY(),$L184&lt;&gt;""),"期限超過",IF(AND($H184="高",$M184&lt;&gt;"クローズ済み"),"升级","")))</f>
        <v/>
      </c>
      <c r="P184" s="191" t="n"/>
    </row>
    <row r="185" ht="19" customHeight="1">
      <c r="A185" s="554" t="n"/>
      <c r="B185" s="94" t="n"/>
      <c r="C185" s="94" t="n"/>
      <c r="D185" s="94" t="n"/>
      <c r="E185" s="94" t="n"/>
      <c r="F185" s="94" t="n"/>
      <c r="G185" s="167" t="n"/>
      <c r="H185" s="94" t="n"/>
      <c r="I185" s="167" t="n"/>
      <c r="J185" s="94" t="n"/>
      <c r="K185" s="94" t="n"/>
      <c r="L185" s="573" t="n"/>
      <c r="M185" s="573" t="n"/>
      <c r="N185" s="573" t="n"/>
      <c r="O185" s="119">
        <f>IF($A185="","",IF(AND($M185&lt;&gt;"クローズ済み",$L185&lt;TODAY(),$L185&lt;&gt;""),"期限超過",IF(AND($H185="高",$M185&lt;&gt;"クローズ済み"),"升级","")))</f>
        <v/>
      </c>
      <c r="P185" s="191" t="n"/>
    </row>
    <row r="186" ht="19" customHeight="1">
      <c r="A186" s="554" t="n"/>
      <c r="B186" s="94" t="n"/>
      <c r="C186" s="94" t="n"/>
      <c r="D186" s="94" t="n"/>
      <c r="E186" s="94" t="n"/>
      <c r="F186" s="94" t="n"/>
      <c r="G186" s="167" t="n"/>
      <c r="H186" s="94" t="n"/>
      <c r="I186" s="167" t="n"/>
      <c r="J186" s="94" t="n"/>
      <c r="K186" s="94" t="n"/>
      <c r="L186" s="573" t="n"/>
      <c r="M186" s="573" t="n"/>
      <c r="N186" s="573" t="n"/>
      <c r="O186" s="119">
        <f>IF($A186="","",IF(AND($M186&lt;&gt;"クローズ済み",$L186&lt;TODAY(),$L186&lt;&gt;""),"期限超過",IF(AND($H186="高",$M186&lt;&gt;"クローズ済み"),"升级","")))</f>
        <v/>
      </c>
      <c r="P186" s="191" t="n"/>
    </row>
    <row r="187" ht="19" customHeight="1">
      <c r="A187" s="554" t="n"/>
      <c r="B187" s="94" t="n"/>
      <c r="C187" s="94" t="n"/>
      <c r="D187" s="94" t="n"/>
      <c r="E187" s="94" t="n"/>
      <c r="F187" s="94" t="n"/>
      <c r="G187" s="167" t="n"/>
      <c r="H187" s="94" t="n"/>
      <c r="I187" s="167" t="n"/>
      <c r="J187" s="94" t="n"/>
      <c r="K187" s="94" t="n"/>
      <c r="L187" s="573" t="n"/>
      <c r="M187" s="573" t="n"/>
      <c r="N187" s="573" t="n"/>
      <c r="O187" s="119">
        <f>IF($A187="","",IF(AND($M187&lt;&gt;"クローズ済み",$L187&lt;TODAY(),$L187&lt;&gt;""),"期限超過",IF(AND($H187="高",$M187&lt;&gt;"クローズ済み"),"升级","")))</f>
        <v/>
      </c>
      <c r="P187" s="191" t="n"/>
    </row>
    <row r="188" ht="19" customHeight="1">
      <c r="A188" s="554" t="n"/>
      <c r="B188" s="94" t="n"/>
      <c r="C188" s="94" t="n"/>
      <c r="D188" s="94" t="n"/>
      <c r="E188" s="94" t="n"/>
      <c r="F188" s="94" t="n"/>
      <c r="G188" s="167" t="n"/>
      <c r="H188" s="94" t="n"/>
      <c r="I188" s="167" t="n"/>
      <c r="J188" s="94" t="n"/>
      <c r="K188" s="94" t="n"/>
      <c r="L188" s="573" t="n"/>
      <c r="M188" s="573" t="n"/>
      <c r="N188" s="573" t="n"/>
      <c r="O188" s="119">
        <f>IF($A188="","",IF(AND($M188&lt;&gt;"クローズ済み",$L188&lt;TODAY(),$L188&lt;&gt;""),"期限超過",IF(AND($H188="高",$M188&lt;&gt;"クローズ済み"),"升级","")))</f>
        <v/>
      </c>
      <c r="P188" s="191" t="n"/>
    </row>
    <row r="189" ht="19" customHeight="1">
      <c r="A189" s="554" t="n"/>
      <c r="B189" s="94" t="n"/>
      <c r="C189" s="94" t="n"/>
      <c r="D189" s="94" t="n"/>
      <c r="E189" s="94" t="n"/>
      <c r="F189" s="94" t="n"/>
      <c r="G189" s="167" t="n"/>
      <c r="H189" s="94" t="n"/>
      <c r="I189" s="167" t="n"/>
      <c r="J189" s="94" t="n"/>
      <c r="K189" s="94" t="n"/>
      <c r="L189" s="573" t="n"/>
      <c r="M189" s="573" t="n"/>
      <c r="N189" s="573" t="n"/>
      <c r="O189" s="119">
        <f>IF($A189="","",IF(AND($M189&lt;&gt;"クローズ済み",$L189&lt;TODAY(),$L189&lt;&gt;""),"期限超過",IF(AND($H189="高",$M189&lt;&gt;"クローズ済み"),"升级","")))</f>
        <v/>
      </c>
      <c r="P189" s="191" t="n"/>
    </row>
    <row r="190" ht="19" customHeight="1">
      <c r="A190" s="554" t="n"/>
      <c r="B190" s="94" t="n"/>
      <c r="C190" s="94" t="n"/>
      <c r="D190" s="94" t="n"/>
      <c r="E190" s="94" t="n"/>
      <c r="F190" s="94" t="n"/>
      <c r="G190" s="167" t="n"/>
      <c r="H190" s="94" t="n"/>
      <c r="I190" s="167" t="n"/>
      <c r="J190" s="94" t="n"/>
      <c r="K190" s="94" t="n"/>
      <c r="L190" s="573" t="n"/>
      <c r="M190" s="573" t="n"/>
      <c r="N190" s="573" t="n"/>
      <c r="O190" s="119">
        <f>IF($A190="","",IF(AND($M190&lt;&gt;"クローズ済み",$L190&lt;TODAY(),$L190&lt;&gt;""),"期限超過",IF(AND($H190="高",$M190&lt;&gt;"クローズ済み"),"升级","")))</f>
        <v/>
      </c>
      <c r="P190" s="191" t="n"/>
    </row>
    <row r="191" ht="19" customHeight="1">
      <c r="A191" s="554" t="n"/>
      <c r="B191" s="94" t="n"/>
      <c r="C191" s="94" t="n"/>
      <c r="D191" s="94" t="n"/>
      <c r="E191" s="94" t="n"/>
      <c r="F191" s="94" t="n"/>
      <c r="G191" s="167" t="n"/>
      <c r="H191" s="94" t="n"/>
      <c r="I191" s="167" t="n"/>
      <c r="J191" s="94" t="n"/>
      <c r="K191" s="94" t="n"/>
      <c r="L191" s="573" t="n"/>
      <c r="M191" s="573" t="n"/>
      <c r="N191" s="573" t="n"/>
      <c r="O191" s="119">
        <f>IF($A191="","",IF(AND($M191&lt;&gt;"クローズ済み",$L191&lt;TODAY(),$L191&lt;&gt;""),"期限超過",IF(AND($H191="高",$M191&lt;&gt;"クローズ済み"),"升级","")))</f>
        <v/>
      </c>
      <c r="P191" s="191" t="n"/>
    </row>
    <row r="192" ht="19" customHeight="1">
      <c r="A192" s="554" t="n"/>
      <c r="B192" s="94" t="n"/>
      <c r="C192" s="94" t="n"/>
      <c r="D192" s="94" t="n"/>
      <c r="E192" s="94" t="n"/>
      <c r="F192" s="94" t="n"/>
      <c r="G192" s="167" t="n"/>
      <c r="H192" s="94" t="n"/>
      <c r="I192" s="167" t="n"/>
      <c r="J192" s="94" t="n"/>
      <c r="K192" s="94" t="n"/>
      <c r="L192" s="573" t="n"/>
      <c r="M192" s="573" t="n"/>
      <c r="N192" s="573" t="n"/>
      <c r="O192" s="119">
        <f>IF($A192="","",IF(AND($M192&lt;&gt;"クローズ済み",$L192&lt;TODAY(),$L192&lt;&gt;""),"期限超過",IF(AND($H192="高",$M192&lt;&gt;"クローズ済み"),"升级","")))</f>
        <v/>
      </c>
      <c r="P192" s="191" t="n"/>
    </row>
    <row r="193" ht="19" customHeight="1">
      <c r="A193" s="554" t="n"/>
      <c r="B193" s="94" t="n"/>
      <c r="C193" s="94" t="n"/>
      <c r="D193" s="94" t="n"/>
      <c r="E193" s="94" t="n"/>
      <c r="F193" s="94" t="n"/>
      <c r="G193" s="167" t="n"/>
      <c r="H193" s="94" t="n"/>
      <c r="I193" s="167" t="n"/>
      <c r="J193" s="94" t="n"/>
      <c r="K193" s="94" t="n"/>
      <c r="L193" s="573" t="n"/>
      <c r="M193" s="573" t="n"/>
      <c r="N193" s="573" t="n"/>
      <c r="O193" s="119">
        <f>IF($A193="","",IF(AND($M193&lt;&gt;"クローズ済み",$L193&lt;TODAY(),$L193&lt;&gt;""),"期限超過",IF(AND($H193="高",$M193&lt;&gt;"クローズ済み"),"升级","")))</f>
        <v/>
      </c>
      <c r="P193" s="191" t="n"/>
    </row>
    <row r="194" ht="19" customHeight="1">
      <c r="A194" s="554" t="n"/>
      <c r="B194" s="94" t="n"/>
      <c r="C194" s="94" t="n"/>
      <c r="D194" s="94" t="n"/>
      <c r="E194" s="94" t="n"/>
      <c r="F194" s="94" t="n"/>
      <c r="G194" s="167" t="n"/>
      <c r="H194" s="94" t="n"/>
      <c r="I194" s="167" t="n"/>
      <c r="J194" s="94" t="n"/>
      <c r="K194" s="94" t="n"/>
      <c r="L194" s="573" t="n"/>
      <c r="M194" s="573" t="n"/>
      <c r="N194" s="573" t="n"/>
      <c r="O194" s="119">
        <f>IF($A194="","",IF(AND($M194&lt;&gt;"クローズ済み",$L194&lt;TODAY(),$L194&lt;&gt;""),"期限超過",IF(AND($H194="高",$M194&lt;&gt;"クローズ済み"),"升级","")))</f>
        <v/>
      </c>
      <c r="P194" s="191" t="n"/>
    </row>
    <row r="195" ht="19" customHeight="1">
      <c r="A195" s="554" t="n"/>
      <c r="B195" s="94" t="n"/>
      <c r="C195" s="94" t="n"/>
      <c r="D195" s="94" t="n"/>
      <c r="E195" s="94" t="n"/>
      <c r="F195" s="94" t="n"/>
      <c r="G195" s="167" t="n"/>
      <c r="H195" s="94" t="n"/>
      <c r="I195" s="167" t="n"/>
      <c r="J195" s="94" t="n"/>
      <c r="K195" s="94" t="n"/>
      <c r="L195" s="573" t="n"/>
      <c r="M195" s="573" t="n"/>
      <c r="N195" s="573" t="n"/>
      <c r="O195" s="119">
        <f>IF($A195="","",IF(AND($M195&lt;&gt;"クローズ済み",$L195&lt;TODAY(),$L195&lt;&gt;""),"期限超過",IF(AND($H195="高",$M195&lt;&gt;"クローズ済み"),"升级","")))</f>
        <v/>
      </c>
      <c r="P195" s="191" t="n"/>
    </row>
    <row r="196" ht="19" customHeight="1">
      <c r="A196" s="554" t="n"/>
      <c r="B196" s="94" t="n"/>
      <c r="C196" s="94" t="n"/>
      <c r="D196" s="94" t="n"/>
      <c r="E196" s="94" t="n"/>
      <c r="F196" s="94" t="n"/>
      <c r="G196" s="167" t="n"/>
      <c r="H196" s="94" t="n"/>
      <c r="I196" s="167" t="n"/>
      <c r="J196" s="94" t="n"/>
      <c r="K196" s="94" t="n"/>
      <c r="L196" s="573" t="n"/>
      <c r="M196" s="573" t="n"/>
      <c r="N196" s="573" t="n"/>
      <c r="O196" s="119">
        <f>IF($A196="","",IF(AND($M196&lt;&gt;"クローズ済み",$L196&lt;TODAY(),$L196&lt;&gt;""),"期限超過",IF(AND($H196="高",$M196&lt;&gt;"クローズ済み"),"升级","")))</f>
        <v/>
      </c>
      <c r="P196" s="191" t="n"/>
    </row>
    <row r="197" ht="19" customHeight="1">
      <c r="A197" s="554" t="n"/>
      <c r="B197" s="94" t="n"/>
      <c r="C197" s="94" t="n"/>
      <c r="D197" s="94" t="n"/>
      <c r="E197" s="94" t="n"/>
      <c r="F197" s="94" t="n"/>
      <c r="G197" s="167" t="n"/>
      <c r="H197" s="94" t="n"/>
      <c r="I197" s="167" t="n"/>
      <c r="J197" s="94" t="n"/>
      <c r="K197" s="94" t="n"/>
      <c r="L197" s="573" t="n"/>
      <c r="M197" s="573" t="n"/>
      <c r="N197" s="573" t="n"/>
      <c r="O197" s="119">
        <f>IF($A197="","",IF(AND($M197&lt;&gt;"クローズ済み",$L197&lt;TODAY(),$L197&lt;&gt;""),"期限超過",IF(AND($H197="高",$M197&lt;&gt;"クローズ済み"),"升级","")))</f>
        <v/>
      </c>
      <c r="P197" s="191" t="n"/>
    </row>
    <row r="198" ht="19" customHeight="1">
      <c r="A198" s="554" t="n"/>
      <c r="B198" s="94" t="n"/>
      <c r="C198" s="94" t="n"/>
      <c r="D198" s="94" t="n"/>
      <c r="E198" s="94" t="n"/>
      <c r="F198" s="94" t="n"/>
      <c r="G198" s="167" t="n"/>
      <c r="H198" s="94" t="n"/>
      <c r="I198" s="167" t="n"/>
      <c r="J198" s="94" t="n"/>
      <c r="K198" s="94" t="n"/>
      <c r="L198" s="573" t="n"/>
      <c r="M198" s="573" t="n"/>
      <c r="N198" s="573" t="n"/>
      <c r="O198" s="119">
        <f>IF($A198="","",IF(AND($M198&lt;&gt;"クローズ済み",$L198&lt;TODAY(),$L198&lt;&gt;""),"期限超過",IF(AND($H198="高",$M198&lt;&gt;"クローズ済み"),"升级","")))</f>
        <v/>
      </c>
      <c r="P198" s="191" t="n"/>
    </row>
    <row r="199" ht="19" customHeight="1">
      <c r="A199" s="554" t="n"/>
      <c r="B199" s="94" t="n"/>
      <c r="C199" s="94" t="n"/>
      <c r="D199" s="94" t="n"/>
      <c r="E199" s="94" t="n"/>
      <c r="F199" s="94" t="n"/>
      <c r="G199" s="167" t="n"/>
      <c r="H199" s="94" t="n"/>
      <c r="I199" s="167" t="n"/>
      <c r="J199" s="94" t="n"/>
      <c r="K199" s="94" t="n"/>
      <c r="L199" s="573" t="n"/>
      <c r="M199" s="573" t="n"/>
      <c r="N199" s="573" t="n"/>
      <c r="O199" s="119">
        <f>IF($A199="","",IF(AND($M199&lt;&gt;"クローズ済み",$L199&lt;TODAY(),$L199&lt;&gt;""),"期限超過",IF(AND($H199="高",$M199&lt;&gt;"クローズ済み"),"升级","")))</f>
        <v/>
      </c>
      <c r="P199" s="191" t="n"/>
    </row>
    <row r="200" ht="19" customHeight="1">
      <c r="A200" s="554" t="n"/>
      <c r="B200" s="94" t="n"/>
      <c r="C200" s="94" t="n"/>
      <c r="D200" s="94" t="n"/>
      <c r="E200" s="94" t="n"/>
      <c r="F200" s="94" t="n"/>
      <c r="G200" s="167" t="n"/>
      <c r="H200" s="94" t="n"/>
      <c r="I200" s="167" t="n"/>
      <c r="J200" s="94" t="n"/>
      <c r="K200" s="94" t="n"/>
      <c r="L200" s="573" t="n"/>
      <c r="M200" s="573" t="n"/>
      <c r="N200" s="573" t="n"/>
      <c r="O200" s="119">
        <f>IF($A200="","",IF(AND($M200&lt;&gt;"クローズ済み",$L200&lt;TODAY(),$L200&lt;&gt;""),"期限超過",IF(AND($H200="高",$M200&lt;&gt;"クローズ済み"),"升级","")))</f>
        <v/>
      </c>
      <c r="P200" s="191" t="n"/>
    </row>
    <row r="201" ht="19" customHeight="1">
      <c r="A201" s="554" t="n"/>
      <c r="B201" s="94" t="n"/>
      <c r="C201" s="94" t="n"/>
      <c r="D201" s="94" t="n"/>
      <c r="E201" s="94" t="n"/>
      <c r="F201" s="94" t="n"/>
      <c r="G201" s="167" t="n"/>
      <c r="H201" s="94" t="n"/>
      <c r="I201" s="167" t="n"/>
      <c r="J201" s="94" t="n"/>
      <c r="K201" s="94" t="n"/>
      <c r="L201" s="573" t="n"/>
      <c r="M201" s="573" t="n"/>
      <c r="N201" s="573" t="n"/>
      <c r="O201" s="119">
        <f>IF($A201="","",IF(AND($M201&lt;&gt;"クローズ済み",$L201&lt;TODAY(),$L201&lt;&gt;""),"期限超過",IF(AND($H201="高",$M201&lt;&gt;"クローズ済み"),"升级","")))</f>
        <v/>
      </c>
      <c r="P201" s="191" t="n"/>
    </row>
    <row r="202" ht="19" customHeight="1">
      <c r="A202" s="554" t="n"/>
      <c r="B202" s="94" t="n"/>
      <c r="C202" s="94" t="n"/>
      <c r="D202" s="94" t="n"/>
      <c r="E202" s="94" t="n"/>
      <c r="F202" s="94" t="n"/>
      <c r="G202" s="167" t="n"/>
      <c r="H202" s="94" t="n"/>
      <c r="I202" s="167" t="n"/>
      <c r="J202" s="94" t="n"/>
      <c r="K202" s="94" t="n"/>
      <c r="L202" s="573" t="n"/>
      <c r="M202" s="573" t="n"/>
      <c r="N202" s="573" t="n"/>
      <c r="O202" s="119">
        <f>IF($A202="","",IF(AND($M202&lt;&gt;"クローズ済み",$L202&lt;TODAY(),$L202&lt;&gt;""),"期限超過",IF(AND($H202="高",$M202&lt;&gt;"クローズ済み"),"升级","")))</f>
        <v/>
      </c>
      <c r="P202" s="191" t="n"/>
    </row>
    <row r="203" ht="19" customHeight="1">
      <c r="A203" s="554" t="n"/>
      <c r="B203" s="94" t="n"/>
      <c r="C203" s="94" t="n"/>
      <c r="D203" s="94" t="n"/>
      <c r="E203" s="94" t="n"/>
      <c r="F203" s="94" t="n"/>
      <c r="G203" s="167" t="n"/>
      <c r="H203" s="94" t="n"/>
      <c r="I203" s="167" t="n"/>
      <c r="J203" s="94" t="n"/>
      <c r="K203" s="94" t="n"/>
      <c r="L203" s="573" t="n"/>
      <c r="M203" s="573" t="n"/>
      <c r="N203" s="573" t="n"/>
      <c r="O203" s="119">
        <f>IF($A203="","",IF(AND($M203&lt;&gt;"クローズ済み",$L203&lt;TODAY(),$L203&lt;&gt;""),"期限超過",IF(AND($H203="高",$M203&lt;&gt;"クローズ済み"),"升级","")))</f>
        <v/>
      </c>
      <c r="P203" s="191" t="n"/>
    </row>
    <row r="204" ht="19" customHeight="1">
      <c r="A204" s="561" t="n"/>
      <c r="B204" s="115" t="n"/>
      <c r="C204" s="115" t="n"/>
      <c r="D204" s="115" t="n"/>
      <c r="E204" s="115" t="n"/>
      <c r="F204" s="115" t="n"/>
      <c r="G204" s="168" t="n"/>
      <c r="H204" s="115" t="n"/>
      <c r="I204" s="168" t="n"/>
      <c r="J204" s="115" t="n"/>
      <c r="K204" s="115" t="n"/>
      <c r="L204" s="576" t="n"/>
      <c r="M204" s="576" t="n"/>
      <c r="N204" s="576" t="n"/>
      <c r="O204" s="120">
        <f>IF($A204="","",IF(AND($M204&lt;&gt;"クローズ済み",$L204&lt;TODAY(),$L204&lt;&gt;""),"期限超過",IF(AND($H204="高",$M204&lt;&gt;"クローズ済み"),"升级","")))</f>
        <v/>
      </c>
      <c r="P204" s="192" t="n"/>
    </row>
  </sheetData>
  <mergeCells count="2">
    <mergeCell ref="A1:P1"/>
    <mergeCell ref="A2:P2"/>
  </mergeCells>
  <conditionalFormatting sqref="O5:O204">
    <cfRule type="containsText" priority="1" operator="containsText" dxfId="0" text="期限超過"/>
    <cfRule type="containsText" priority="2" operator="containsText" dxfId="2" text="升级"/>
  </conditionalFormatting>
  <dataValidations count="8">
    <dataValidation sqref="B5:B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C5:C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D5:D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E5:E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F5:F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H5:H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K5:K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  <dataValidation sqref="M5:M204" showDropDown="0" showInputMessage="0" showErrorMessage="1" allowBlank="0" errorTitle="リスト値を選択してください" error="プルダウンの標準値を使用してください。追加が必要な場合は「01_基本設定」も更新してください。" errorStyle="warning"/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S6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28" customWidth="1" min="10" max="10"/>
    <col width="2" customWidth="1" min="11" max="11"/>
    <col width="2" customWidth="1" min="12" max="12"/>
    <col width="2" customWidth="1" min="13" max="13"/>
    <col width="2" customWidth="1" min="14" max="14"/>
    <col width="2" customWidth="1" min="15" max="15"/>
    <col width="2" customWidth="1" min="16" max="16"/>
    <col width="2" customWidth="1" min="17" max="17"/>
    <col width="2" customWidth="1" min="18" max="18"/>
    <col width="2" customWidth="1" min="19" max="19"/>
  </cols>
  <sheetData>
    <row r="1" ht="30" customHeight="1">
      <c r="A1" s="11" t="inlineStr">
        <is>
          <t>履歴トレンドと月次集計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4" customHeight="1">
      <c r="A2" s="17" t="inlineStr">
        <is>
          <t>「02_日報ダッシュボード」の絞り込み条件を基準に、選択月の日別生産量、品質、停止、アクション項目のトレンドを自動生成します。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</row>
    <row r="4" ht="28" customHeight="1">
      <c r="A4" s="26" t="inlineStr">
        <is>
          <t>日付</t>
        </is>
      </c>
      <c r="B4" s="27" t="inlineStr">
        <is>
          <t>計画数量</t>
        </is>
      </c>
      <c r="C4" s="27" t="inlineStr">
        <is>
          <t>実績数量</t>
        </is>
      </c>
      <c r="D4" s="27" t="inlineStr">
        <is>
          <t>生産達成率</t>
        </is>
      </c>
      <c r="E4" s="27" t="inlineStr">
        <is>
          <t>良品数</t>
        </is>
      </c>
      <c r="F4" s="27" t="inlineStr">
        <is>
          <t>不良数</t>
        </is>
      </c>
      <c r="G4" s="27" t="inlineStr">
        <is>
          <t>不良品率</t>
        </is>
      </c>
      <c r="H4" s="27" t="inlineStr">
        <is>
          <t>停止分</t>
        </is>
      </c>
      <c r="I4" s="27" t="inlineStr">
        <is>
          <t>未クローズのアクション</t>
        </is>
      </c>
      <c r="J4" s="28" t="inlineStr">
        <is>
          <t>当日の備考</t>
        </is>
      </c>
      <c r="K4" s="4" t="n"/>
      <c r="L4" s="4" t="n"/>
      <c r="M4" s="4" t="n"/>
      <c r="N4" s="4" t="n"/>
      <c r="O4" s="4" t="n"/>
      <c r="P4" s="4" t="n"/>
      <c r="Q4" s="4" t="n"/>
      <c r="R4" s="4" t="n"/>
      <c r="S4" s="4" t="n"/>
    </row>
    <row r="5">
      <c r="A5" s="577" t="n">
        <v>46113</v>
      </c>
      <c r="B5" s="537" t="n">
        <v>0</v>
      </c>
      <c r="C5" s="537" t="n">
        <v>0</v>
      </c>
      <c r="D5" s="578" t="str"/>
      <c r="E5" s="537" t="n">
        <v>0</v>
      </c>
      <c r="F5" s="537" t="n">
        <v>0</v>
      </c>
      <c r="G5" s="578" t="str"/>
      <c r="H5" s="537" t="n">
        <v>0</v>
      </c>
      <c r="I5" s="537" t="n">
        <v>0</v>
      </c>
      <c r="J5" s="96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</row>
    <row r="6">
      <c r="A6" s="579" t="n">
        <v>46114</v>
      </c>
      <c r="B6" s="539" t="n">
        <v>0</v>
      </c>
      <c r="C6" s="539" t="n">
        <v>0</v>
      </c>
      <c r="D6" s="580" t="str"/>
      <c r="E6" s="539" t="n">
        <v>0</v>
      </c>
      <c r="F6" s="539" t="n">
        <v>0</v>
      </c>
      <c r="G6" s="580" t="str"/>
      <c r="H6" s="539" t="n">
        <v>0</v>
      </c>
      <c r="I6" s="539" t="n">
        <v>0</v>
      </c>
      <c r="J6" s="98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</row>
    <row r="7">
      <c r="A7" s="579" t="n">
        <v>46115</v>
      </c>
      <c r="B7" s="539" t="n">
        <v>0</v>
      </c>
      <c r="C7" s="539" t="n">
        <v>0</v>
      </c>
      <c r="D7" s="580" t="str"/>
      <c r="E7" s="539" t="n">
        <v>0</v>
      </c>
      <c r="F7" s="539" t="n">
        <v>0</v>
      </c>
      <c r="G7" s="580" t="str"/>
      <c r="H7" s="539" t="n">
        <v>0</v>
      </c>
      <c r="I7" s="539" t="n">
        <v>0</v>
      </c>
      <c r="J7" s="98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</row>
    <row r="8">
      <c r="A8" s="579" t="n">
        <v>46116</v>
      </c>
      <c r="B8" s="539" t="n">
        <v>0</v>
      </c>
      <c r="C8" s="539" t="n">
        <v>0</v>
      </c>
      <c r="D8" s="580" t="str"/>
      <c r="E8" s="539" t="n">
        <v>0</v>
      </c>
      <c r="F8" s="539" t="n">
        <v>0</v>
      </c>
      <c r="G8" s="580" t="str"/>
      <c r="H8" s="539" t="n">
        <v>0</v>
      </c>
      <c r="I8" s="539" t="n">
        <v>0</v>
      </c>
      <c r="J8" s="98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</row>
    <row r="9">
      <c r="A9" s="579" t="n">
        <v>46117</v>
      </c>
      <c r="B9" s="539" t="n">
        <v>0</v>
      </c>
      <c r="C9" s="539" t="n">
        <v>0</v>
      </c>
      <c r="D9" s="580" t="str"/>
      <c r="E9" s="539" t="n">
        <v>0</v>
      </c>
      <c r="F9" s="539" t="n">
        <v>0</v>
      </c>
      <c r="G9" s="580" t="str"/>
      <c r="H9" s="539" t="n">
        <v>0</v>
      </c>
      <c r="I9" s="539" t="n">
        <v>0</v>
      </c>
      <c r="J9" s="98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</row>
    <row r="10">
      <c r="A10" s="579" t="n">
        <v>46118</v>
      </c>
      <c r="B10" s="539" t="n">
        <v>0</v>
      </c>
      <c r="C10" s="539" t="n">
        <v>0</v>
      </c>
      <c r="D10" s="580" t="str"/>
      <c r="E10" s="539" t="n">
        <v>0</v>
      </c>
      <c r="F10" s="539" t="n">
        <v>0</v>
      </c>
      <c r="G10" s="580" t="str"/>
      <c r="H10" s="539" t="n">
        <v>0</v>
      </c>
      <c r="I10" s="539" t="n">
        <v>0</v>
      </c>
      <c r="J10" s="98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</row>
    <row r="11">
      <c r="A11" s="579" t="n">
        <v>46119</v>
      </c>
      <c r="B11" s="539" t="n">
        <v>0</v>
      </c>
      <c r="C11" s="539" t="n">
        <v>0</v>
      </c>
      <c r="D11" s="580" t="str"/>
      <c r="E11" s="539" t="n">
        <v>0</v>
      </c>
      <c r="F11" s="539" t="n">
        <v>0</v>
      </c>
      <c r="G11" s="580" t="str"/>
      <c r="H11" s="539" t="n">
        <v>0</v>
      </c>
      <c r="I11" s="539" t="n">
        <v>0</v>
      </c>
      <c r="J11" s="98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</row>
    <row r="12">
      <c r="A12" s="579" t="n">
        <v>46120</v>
      </c>
      <c r="B12" s="539" t="n">
        <v>0</v>
      </c>
      <c r="C12" s="539" t="n">
        <v>0</v>
      </c>
      <c r="D12" s="580" t="str"/>
      <c r="E12" s="539" t="n">
        <v>0</v>
      </c>
      <c r="F12" s="539" t="n">
        <v>0</v>
      </c>
      <c r="G12" s="580" t="str"/>
      <c r="H12" s="539" t="n">
        <v>0</v>
      </c>
      <c r="I12" s="539" t="n">
        <v>0</v>
      </c>
      <c r="J12" s="98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</row>
    <row r="13">
      <c r="A13" s="579" t="n">
        <v>46121</v>
      </c>
      <c r="B13" s="539" t="n">
        <v>0</v>
      </c>
      <c r="C13" s="539" t="n">
        <v>0</v>
      </c>
      <c r="D13" s="580" t="str"/>
      <c r="E13" s="539" t="n">
        <v>0</v>
      </c>
      <c r="F13" s="539" t="n">
        <v>0</v>
      </c>
      <c r="G13" s="580" t="str"/>
      <c r="H13" s="539" t="n">
        <v>0</v>
      </c>
      <c r="I13" s="539" t="n">
        <v>0</v>
      </c>
      <c r="J13" s="98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</row>
    <row r="14">
      <c r="A14" s="579" t="n">
        <v>46122</v>
      </c>
      <c r="B14" s="539" t="n">
        <v>0</v>
      </c>
      <c r="C14" s="539" t="n">
        <v>0</v>
      </c>
      <c r="D14" s="580" t="str"/>
      <c r="E14" s="539" t="n">
        <v>0</v>
      </c>
      <c r="F14" s="539" t="n">
        <v>0</v>
      </c>
      <c r="G14" s="580" t="str"/>
      <c r="H14" s="539" t="n">
        <v>0</v>
      </c>
      <c r="I14" s="539" t="n">
        <v>0</v>
      </c>
      <c r="J14" s="98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</row>
    <row r="15">
      <c r="A15" s="579" t="n">
        <v>46123</v>
      </c>
      <c r="B15" s="539" t="n">
        <v>0</v>
      </c>
      <c r="C15" s="539" t="n">
        <v>0</v>
      </c>
      <c r="D15" s="580" t="str"/>
      <c r="E15" s="539" t="n">
        <v>0</v>
      </c>
      <c r="F15" s="539" t="n">
        <v>0</v>
      </c>
      <c r="G15" s="580" t="str"/>
      <c r="H15" s="539" t="n">
        <v>0</v>
      </c>
      <c r="I15" s="539" t="n">
        <v>0</v>
      </c>
      <c r="J15" s="98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</row>
    <row r="16">
      <c r="A16" s="579" t="n">
        <v>46124</v>
      </c>
      <c r="B16" s="539" t="n">
        <v>0</v>
      </c>
      <c r="C16" s="539" t="n">
        <v>0</v>
      </c>
      <c r="D16" s="580" t="str"/>
      <c r="E16" s="539" t="n">
        <v>0</v>
      </c>
      <c r="F16" s="539" t="n">
        <v>0</v>
      </c>
      <c r="G16" s="580" t="str"/>
      <c r="H16" s="539" t="n">
        <v>0</v>
      </c>
      <c r="I16" s="539" t="n">
        <v>0</v>
      </c>
      <c r="J16" s="98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</row>
    <row r="17">
      <c r="A17" s="579" t="n">
        <v>46125</v>
      </c>
      <c r="B17" s="539" t="n">
        <v>0</v>
      </c>
      <c r="C17" s="539" t="n">
        <v>0</v>
      </c>
      <c r="D17" s="580" t="str"/>
      <c r="E17" s="539" t="n">
        <v>0</v>
      </c>
      <c r="F17" s="539" t="n">
        <v>0</v>
      </c>
      <c r="G17" s="580" t="str"/>
      <c r="H17" s="539" t="n">
        <v>0</v>
      </c>
      <c r="I17" s="539" t="n">
        <v>0</v>
      </c>
      <c r="J17" s="98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</row>
    <row r="18">
      <c r="A18" s="579" t="n">
        <v>46126</v>
      </c>
      <c r="B18" s="539" t="n">
        <v>0</v>
      </c>
      <c r="C18" s="539" t="n">
        <v>0</v>
      </c>
      <c r="D18" s="580" t="str"/>
      <c r="E18" s="539" t="n">
        <v>0</v>
      </c>
      <c r="F18" s="539" t="n">
        <v>0</v>
      </c>
      <c r="G18" s="580" t="str"/>
      <c r="H18" s="539" t="n">
        <v>0</v>
      </c>
      <c r="I18" s="539" t="n">
        <v>0</v>
      </c>
      <c r="J18" s="98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</row>
    <row r="19">
      <c r="A19" s="579" t="n">
        <v>46127</v>
      </c>
      <c r="B19" s="539" t="n">
        <v>0</v>
      </c>
      <c r="C19" s="539" t="n">
        <v>0</v>
      </c>
      <c r="D19" s="580" t="str"/>
      <c r="E19" s="539" t="n">
        <v>0</v>
      </c>
      <c r="F19" s="539" t="n">
        <v>0</v>
      </c>
      <c r="G19" s="580" t="str"/>
      <c r="H19" s="539" t="n">
        <v>0</v>
      </c>
      <c r="I19" s="539" t="n">
        <v>0</v>
      </c>
      <c r="J19" s="98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</row>
    <row r="20">
      <c r="A20" s="579" t="n">
        <v>46128</v>
      </c>
      <c r="B20" s="539" t="n">
        <v>0</v>
      </c>
      <c r="C20" s="539" t="n">
        <v>0</v>
      </c>
      <c r="D20" s="580" t="str"/>
      <c r="E20" s="539" t="n">
        <v>0</v>
      </c>
      <c r="F20" s="539" t="n">
        <v>0</v>
      </c>
      <c r="G20" s="580" t="str"/>
      <c r="H20" s="539" t="n">
        <v>0</v>
      </c>
      <c r="I20" s="539" t="n">
        <v>0</v>
      </c>
      <c r="J20" s="98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</row>
    <row r="21">
      <c r="A21" s="579" t="n">
        <v>46129</v>
      </c>
      <c r="B21" s="539" t="n">
        <v>0</v>
      </c>
      <c r="C21" s="539" t="n">
        <v>0</v>
      </c>
      <c r="D21" s="580" t="str"/>
      <c r="E21" s="539" t="n">
        <v>0</v>
      </c>
      <c r="F21" s="539" t="n">
        <v>0</v>
      </c>
      <c r="G21" s="580" t="str"/>
      <c r="H21" s="539" t="n">
        <v>0</v>
      </c>
      <c r="I21" s="539" t="n">
        <v>0</v>
      </c>
      <c r="J21" s="98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</row>
    <row r="22">
      <c r="A22" s="579" t="n">
        <v>46130</v>
      </c>
      <c r="B22" s="539" t="n">
        <v>0</v>
      </c>
      <c r="C22" s="539" t="n">
        <v>0</v>
      </c>
      <c r="D22" s="580" t="str"/>
      <c r="E22" s="539" t="n">
        <v>0</v>
      </c>
      <c r="F22" s="539" t="n">
        <v>0</v>
      </c>
      <c r="G22" s="580" t="str"/>
      <c r="H22" s="539" t="n">
        <v>0</v>
      </c>
      <c r="I22" s="539" t="n">
        <v>0</v>
      </c>
      <c r="J22" s="98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</row>
    <row r="23">
      <c r="A23" s="579" t="n">
        <v>46131</v>
      </c>
      <c r="B23" s="539" t="n">
        <v>0</v>
      </c>
      <c r="C23" s="539" t="n">
        <v>0</v>
      </c>
      <c r="D23" s="580" t="str"/>
      <c r="E23" s="539" t="n">
        <v>0</v>
      </c>
      <c r="F23" s="539" t="n">
        <v>0</v>
      </c>
      <c r="G23" s="580" t="str"/>
      <c r="H23" s="539" t="n">
        <v>0</v>
      </c>
      <c r="I23" s="539" t="n">
        <v>0</v>
      </c>
      <c r="J23" s="98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</row>
    <row r="24">
      <c r="A24" s="579" t="n">
        <v>46132</v>
      </c>
      <c r="B24" s="539" t="n">
        <v>0</v>
      </c>
      <c r="C24" s="539" t="n">
        <v>0</v>
      </c>
      <c r="D24" s="580" t="str"/>
      <c r="E24" s="539" t="n">
        <v>0</v>
      </c>
      <c r="F24" s="539" t="n">
        <v>0</v>
      </c>
      <c r="G24" s="580" t="str"/>
      <c r="H24" s="539" t="n">
        <v>0</v>
      </c>
      <c r="I24" s="539" t="n">
        <v>0</v>
      </c>
      <c r="J24" s="98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</row>
    <row r="25">
      <c r="A25" s="579" t="n">
        <v>46133</v>
      </c>
      <c r="B25" s="539" t="n">
        <v>0</v>
      </c>
      <c r="C25" s="539" t="n">
        <v>0</v>
      </c>
      <c r="D25" s="580" t="str"/>
      <c r="E25" s="539" t="n">
        <v>0</v>
      </c>
      <c r="F25" s="539" t="n">
        <v>0</v>
      </c>
      <c r="G25" s="580" t="str"/>
      <c r="H25" s="539" t="n">
        <v>0</v>
      </c>
      <c r="I25" s="539" t="n">
        <v>0</v>
      </c>
      <c r="J25" s="98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</row>
    <row r="26">
      <c r="A26" s="579" t="n">
        <v>46134</v>
      </c>
      <c r="B26" s="539" t="n">
        <v>0</v>
      </c>
      <c r="C26" s="539" t="n">
        <v>0</v>
      </c>
      <c r="D26" s="580" t="str"/>
      <c r="E26" s="539" t="n">
        <v>0</v>
      </c>
      <c r="F26" s="539" t="n">
        <v>0</v>
      </c>
      <c r="G26" s="580" t="str"/>
      <c r="H26" s="539" t="n">
        <v>0</v>
      </c>
      <c r="I26" s="539" t="n">
        <v>0</v>
      </c>
      <c r="J26" s="98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</row>
    <row r="27">
      <c r="A27" s="579" t="n">
        <v>46135</v>
      </c>
      <c r="B27" s="539" t="n">
        <v>0</v>
      </c>
      <c r="C27" s="539" t="n">
        <v>0</v>
      </c>
      <c r="D27" s="580" t="str"/>
      <c r="E27" s="539" t="n">
        <v>0</v>
      </c>
      <c r="F27" s="539" t="n">
        <v>0</v>
      </c>
      <c r="G27" s="580" t="str"/>
      <c r="H27" s="539" t="n">
        <v>0</v>
      </c>
      <c r="I27" s="539" t="n">
        <v>0</v>
      </c>
      <c r="J27" s="98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</row>
    <row r="28">
      <c r="A28" s="579" t="n">
        <v>46136</v>
      </c>
      <c r="B28" s="539" t="n">
        <v>0</v>
      </c>
      <c r="C28" s="539" t="n">
        <v>0</v>
      </c>
      <c r="D28" s="580" t="str"/>
      <c r="E28" s="539" t="n">
        <v>0</v>
      </c>
      <c r="F28" s="539" t="n">
        <v>0</v>
      </c>
      <c r="G28" s="580" t="str"/>
      <c r="H28" s="539" t="n">
        <v>0</v>
      </c>
      <c r="I28" s="539" t="n">
        <v>0</v>
      </c>
      <c r="J28" s="98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</row>
    <row r="29">
      <c r="A29" s="579" t="n">
        <v>46137</v>
      </c>
      <c r="B29" s="539" t="n">
        <v>0</v>
      </c>
      <c r="C29" s="539" t="n">
        <v>0</v>
      </c>
      <c r="D29" s="580" t="str"/>
      <c r="E29" s="539" t="n">
        <v>0</v>
      </c>
      <c r="F29" s="539" t="n">
        <v>0</v>
      </c>
      <c r="G29" s="580" t="str"/>
      <c r="H29" s="539" t="n">
        <v>0</v>
      </c>
      <c r="I29" s="539" t="n">
        <v>0</v>
      </c>
      <c r="J29" s="98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</row>
    <row r="30">
      <c r="A30" s="579" t="n">
        <v>46138</v>
      </c>
      <c r="B30" s="539" t="n">
        <v>0</v>
      </c>
      <c r="C30" s="539" t="n">
        <v>0</v>
      </c>
      <c r="D30" s="580" t="str"/>
      <c r="E30" s="539" t="n">
        <v>0</v>
      </c>
      <c r="F30" s="539" t="n">
        <v>0</v>
      </c>
      <c r="G30" s="580" t="str"/>
      <c r="H30" s="539" t="n">
        <v>0</v>
      </c>
      <c r="I30" s="539" t="n">
        <v>0</v>
      </c>
      <c r="J30" s="98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</row>
    <row r="31">
      <c r="A31" s="579" t="n">
        <v>46139</v>
      </c>
      <c r="B31" s="539" t="n">
        <v>0</v>
      </c>
      <c r="C31" s="539" t="n">
        <v>0</v>
      </c>
      <c r="D31" s="580" t="str"/>
      <c r="E31" s="539" t="n">
        <v>0</v>
      </c>
      <c r="F31" s="539" t="n">
        <v>0</v>
      </c>
      <c r="G31" s="580" t="str"/>
      <c r="H31" s="539" t="n">
        <v>0</v>
      </c>
      <c r="I31" s="539" t="n">
        <v>0</v>
      </c>
      <c r="J31" s="98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</row>
    <row r="32">
      <c r="A32" s="579" t="n">
        <v>46140</v>
      </c>
      <c r="B32" s="539" t="n">
        <v>0</v>
      </c>
      <c r="C32" s="539" t="n">
        <v>0</v>
      </c>
      <c r="D32" s="580" t="str"/>
      <c r="E32" s="539" t="n">
        <v>0</v>
      </c>
      <c r="F32" s="539" t="n">
        <v>0</v>
      </c>
      <c r="G32" s="580" t="str"/>
      <c r="H32" s="539" t="n">
        <v>0</v>
      </c>
      <c r="I32" s="539" t="n">
        <v>0</v>
      </c>
      <c r="J32" s="98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</row>
    <row r="33">
      <c r="A33" s="579" t="n">
        <v>46141</v>
      </c>
      <c r="B33" s="539" t="n">
        <v>0</v>
      </c>
      <c r="C33" s="539" t="n">
        <v>0</v>
      </c>
      <c r="D33" s="580" t="str"/>
      <c r="E33" s="539" t="n">
        <v>0</v>
      </c>
      <c r="F33" s="539" t="n">
        <v>0</v>
      </c>
      <c r="G33" s="580" t="str"/>
      <c r="H33" s="539" t="n">
        <v>0</v>
      </c>
      <c r="I33" s="539" t="n">
        <v>0</v>
      </c>
      <c r="J33" s="98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</row>
    <row r="34">
      <c r="A34" s="579" t="n">
        <v>46142</v>
      </c>
      <c r="B34" s="539" t="n">
        <v>0</v>
      </c>
      <c r="C34" s="539" t="n">
        <v>0</v>
      </c>
      <c r="D34" s="580" t="str"/>
      <c r="E34" s="539" t="n">
        <v>0</v>
      </c>
      <c r="F34" s="539" t="n">
        <v>0</v>
      </c>
      <c r="G34" s="580" t="str"/>
      <c r="H34" s="539" t="n">
        <v>0</v>
      </c>
      <c r="I34" s="539" t="n">
        <v>0</v>
      </c>
      <c r="J34" s="98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</row>
    <row r="35">
      <c r="A35" s="581">
        <f>IF(MONTH(DATE(YEAR('02_日報ダッシュボード'!$B$4),MONTH('02_日報ダッシュボード'!$B$4),1)+ROW(A31)-1)=MONTH('02_日報ダッシュボード'!$B$4),DATE(YEAR('02_日報ダッシュボード'!$B$4),MONTH('02_日報ダッシュボード'!$B$4),1)+ROW(A31)-1,"")</f>
        <v/>
      </c>
      <c r="B35" s="541">
        <f>IF($A35="","",SUMIFS('03_生産実績'!$I$5:$I$204,'03_生産実績'!$A$5:$A$204,$A35,'03_生産実績'!$B$5:$B$204,IF($E$4="すべて","*",$E$4),'03_生産実績'!$D$5:$D$204,IF($H$4="すべて","*",$H$4),'03_生産実績'!$E$5:$E$204,IF($K$4="すべて","*",$K$4)))</f>
        <v/>
      </c>
      <c r="C35" s="541">
        <f>IF($A35="","",SUMIFS('03_生産実績'!$J$5:$J$204,'03_生産実績'!$A$5:$A$204,$A35,'03_生産実績'!$B$5:$B$204,IF($E$4="すべて","*",$E$4),'03_生産実績'!$D$5:$D$204,IF($H$4="すべて","*",$H$4),'03_生産実績'!$E$5:$E$204,IF($K$4="すべて","*",$K$4)))</f>
        <v/>
      </c>
      <c r="D35" s="535">
        <f>IFERROR(C35/B35,"")</f>
        <v/>
      </c>
      <c r="E35" s="541">
        <f>IF($A35="","",SUMIFS('03_生産実績'!$K$5:$K$204,'03_生産実績'!$A$5:$A$204,$A35,'03_生産実績'!$B$5:$B$204,IF($E$4="すべて","*",$E$4),'03_生産実績'!$D$5:$D$204,IF($H$4="すべて","*",$H$4),'03_生産実績'!$E$5:$E$204,IF($K$4="すべて","*",$K$4)))</f>
        <v/>
      </c>
      <c r="F35" s="541">
        <f>IF($A35="","",SUMIFS('05_不良記録'!$J$5:$J$204,'05_不良記録'!$A$5:$A$204,$A35,'05_不良記録'!$B$5:$B$204,IF($E$4="すべて","*",$E$4),'05_不良記録'!$D$5:$D$204,IF($H$4="すべて","*",$H$4),'05_不良記録'!$E$5:$E$204,IF($K$4="すべて","*",$K$4)))</f>
        <v/>
      </c>
      <c r="G35" s="535">
        <f>IFERROR(F35/C35,"")</f>
        <v/>
      </c>
      <c r="H35" s="541">
        <f>IF($A35="","",SUMIFS('04_停止記録'!$I$5:$I$204,'04_停止記録'!$A$5:$A$204,$A35,'04_停止記録'!$B$5:$B$204,IF($E$4="すべて","*",$E$4),'04_停止記録'!$D$5:$D$204,IF($H$4="すべて","*",$H$4),'04_停止記録'!$E$5:$E$204,IF($K$4="すべて","*",$K$4)))</f>
        <v/>
      </c>
      <c r="I35" s="541">
        <f>IF($A35="","",COUNTIFS('07_引継ぎアクション'!$A$5:$A$204,$A35,'07_引継ぎアクション'!$B$5:$B$204,IF($E$4="すべて","*",$E$4),'07_引継ぎアクション'!$D$5:$D$204,IF($H$4="すべて","*",$H$4),'07_引継ぎアクション'!$E$5:$E$204,IF($K$4="すべて","*",$K$4),'07_引継ぎアクション'!$M$5:$M$204,"&lt;&gt;クローズ済み"))</f>
        <v/>
      </c>
      <c r="J35" s="100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</row>
  </sheetData>
  <mergeCells count="2">
    <mergeCell ref="A2:S2"/>
    <mergeCell ref="A1:S1"/>
  </mergeCells>
  <conditionalFormatting sqref="D5:D35">
    <cfRule type="expression" priority="1" dxfId="0">
      <formula>AND($A5&lt;&gt;"",$D5&lt;'01_基本設定'!$B$13)</formula>
    </cfRule>
  </conditionalFormatting>
  <conditionalFormatting sqref="G5:G35">
    <cfRule type="expression" priority="2" dxfId="0">
      <formula>AND($A5&lt;&gt;"",$G5&gt;'01_基本設定'!$B$16)</formula>
    </cfRule>
  </conditionalFormatting>
  <conditionalFormatting sqref="H5:H35">
    <cfRule type="dataBar" priority="3">
      <dataBar>
        <cfvo type="min"/>
        <cfvo type="max"/>
        <color rgb="00F59E0B"/>
      </dataBar>
    </cfRule>
  </conditionalFormatting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2026-05-07T12:36:15Z</dcterms:created>
  <dcterms:modified xmlns:dcterms="http://purl.org/dc/terms/" xmlns:xsi="http://www.w3.org/2001/XMLSchema-instance" xsi:type="dcterms:W3CDTF">2026-05-19T12:46:26Z</dcterms:modified>
</cp:coreProperties>
</file>