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8e2852213d524697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Forsideindstillinger" sheetId="1" r:id="Rae8e7846ef2e451e"/>
    <sheet name="Afsendelsesregister" sheetId="2" r:id="R38aab4ffa26c4e31"/>
    <sheet name="Plukkelog" sheetId="3" r:id="Rcc8bcd5720864ad3"/>
    <sheet name="Pakkelog" sheetId="4" r:id="R58b0cc0160fc4343"/>
    <sheet name="Leveringsplan" sheetId="5" r:id="R74036d89cae64739"/>
  </sheets>
</workbook>
</file>

<file path=xl/sharedStrings.xml><?xml version="1.0" encoding="utf-8"?>
<sst xmlns="http://schemas.openxmlformats.org/spreadsheetml/2006/main" count="312" uniqueCount="312">
  <si>
    <t>Generel skabelon til logistik- og afsendelsesstyring</t>
  </si>
  <si>
    <t>Egnet til standard udgående lager, haste-genforsendelse, overførsel mellem lagre, butiksgenopfyldning, returafhentning og aftalt levering.</t>
  </si>
  <si>
    <t>Serviceniveau</t>
  </si>
  <si>
    <t>SLA-dage</t>
  </si>
  <si>
    <t>Forretningsscenarie</t>
  </si>
  <si>
    <t>Destinationstype</t>
  </si>
  <si>
    <t>Prioritet</t>
  </si>
  <si>
    <t>Fragtfirma</t>
  </si>
  <si>
    <t>Pakkemetode</t>
  </si>
  <si>
    <t>Afvigelsestype</t>
  </si>
  <si>
    <t>Ansvarligt team</t>
  </si>
  <si>
    <t>Plukkestatus</t>
  </si>
  <si>
    <t>Kontrolstatus</t>
  </si>
  <si>
    <t>Pakkestatus</t>
  </si>
  <si>
    <t>Kvalitetskontrolresultat</t>
  </si>
  <si>
    <t>Leveringstype</t>
  </si>
  <si>
    <t>Leveringsstatus</t>
  </si>
  <si>
    <t>Kvitteringsstatus</t>
  </si>
  <si>
    <t>Samme by, samme dag</t>
  </si>
  <si>
    <t>Standard udgående lager</t>
  </si>
  <si>
    <t>Kunde</t>
  </si>
  <si>
    <t>Høj</t>
  </si>
  <si>
    <t>Egen vognpark</t>
  </si>
  <si>
    <t>Papæske</t>
  </si>
  <si>
    <t>Ingen</t>
  </si>
  <si>
    <t>Logistik</t>
  </si>
  <si>
    <t>Afventer behandling</t>
  </si>
  <si>
    <t>ikke kontrolleret</t>
  </si>
  <si>
    <t>Skal pakkes</t>
  </si>
  <si>
    <t>Afventer kontrol</t>
  </si>
  <si>
    <t>Hovedtransport</t>
  </si>
  <si>
    <t>Ikke planlagt</t>
  </si>
  <si>
    <t>ikke kvitteret</t>
  </si>
  <si>
    <t>Grundparametre (kan redigeres direkte)</t>
  </si>
  <si>
    <t>Brugstrin, der svarer til webflowet "Afsendelsesklargøring -&gt; plukkebekræftelse -&gt; pakkehåndtering -&gt; leveringsbekræftelse"</t>
  </si>
  <si>
    <t>Levering næste dag</t>
  </si>
  <si>
    <t>E-handelsordre</t>
  </si>
  <si>
    <t>Butik</t>
  </si>
  <si>
    <t>Mellem</t>
  </si>
  <si>
    <t>SF Express</t>
  </si>
  <si>
    <t>Returkasse</t>
  </si>
  <si>
    <t>Forsinket</t>
  </si>
  <si>
    <t>Lager</t>
  </si>
  <si>
    <t>I gang</t>
  </si>
  <si>
    <t>kontrolleret</t>
  </si>
  <si>
    <t>godkendt</t>
  </si>
  <si>
    <t>Samme by</t>
  </si>
  <si>
    <t>Afventer afgang</t>
  </si>
  <si>
    <t>Delvis kvittering</t>
  </si>
  <si>
    <t>Virksomhedsnavn</t>
  </si>
  <si>
    <t>Angiv virksomhedsnavn</t>
  </si>
  <si>
    <t>Afsendelsesklargøring</t>
  </si>
  <si>
    <t>Bekræft først afsendelsesmængde, destination, pakkemetode, bekræftelsesdato og prioritet.</t>
  </si>
  <si>
    <t>Standard</t>
  </si>
  <si>
    <t>Butiksgenopfyldning</t>
  </si>
  <si>
    <t>Lav</t>
  </si>
  <si>
    <t>JD Logistics</t>
  </si>
  <si>
    <t>Palle</t>
  </si>
  <si>
    <t>beskadiget</t>
  </si>
  <si>
    <t>Levering</t>
  </si>
  <si>
    <t>Fuldført</t>
  </si>
  <si>
    <t>Kræver kontrol</t>
  </si>
  <si>
    <t>ikke godkendt</t>
  </si>
  <si>
    <t>Ekspres</t>
  </si>
  <si>
    <t>Planlagt</t>
  </si>
  <si>
    <t>Kvitteret</t>
  </si>
  <si>
    <t>Logistikansvarlig</t>
  </si>
  <si>
    <t>Angiv ansvarlig</t>
  </si>
  <si>
    <t>Plukkebekræftelse</t>
  </si>
  <si>
    <t>Opdel hver afsendelsesordre i plukkeopgaver, og registrer faktisk plukket antal, kontrolresultat og afvigelse.</t>
  </si>
  <si>
    <t>Økonomi</t>
  </si>
  <si>
    <t>Haste-genforsendelse</t>
  </si>
  <si>
    <t>Forhandler</t>
  </si>
  <si>
    <t>Deppon</t>
  </si>
  <si>
    <t>Forseglet pose</t>
  </si>
  <si>
    <t>mangel</t>
  </si>
  <si>
    <t>Kundeservice</t>
  </si>
  <si>
    <t>Afvigelse</t>
  </si>
  <si>
    <t>Omarbejde</t>
  </si>
  <si>
    <t>Projektlevering</t>
  </si>
  <si>
    <t>Under transport</t>
  </si>
  <si>
    <t>Afvist</t>
  </si>
  <si>
    <t>Standard afsendelseslager</t>
  </si>
  <si>
    <t>Centralt distributionscenter</t>
  </si>
  <si>
    <t>Pakkehåndtering</t>
  </si>
  <si>
    <t>Registrer pakkemetode, kassetype/palle, etiketnummer, antal kasser og kvalitetskontrolresultat samlet.</t>
  </si>
  <si>
    <t>Overførsel</t>
  </si>
  <si>
    <t>Overførsel mellem lagre</t>
  </si>
  <si>
    <t>Byggeplads / projektsted</t>
  </si>
  <si>
    <t>Trækasse</t>
  </si>
  <si>
    <t>Salg</t>
  </si>
  <si>
    <t>Lageroverførsel</t>
  </si>
  <si>
    <t>Ankommet</t>
  </si>
  <si>
    <t>Standardfragtfirma</t>
  </si>
  <si>
    <t>Tredjeparts hovedtransport</t>
  </si>
  <si>
    <t>Leveringsbekræftelse</t>
  </si>
  <si>
    <t>Registrer transportplaner, kvitteringer, afvigelser og koordineringspunkter for at skabe et sporbar lukket forløb.</t>
  </si>
  <si>
    <t>Returnering</t>
  </si>
  <si>
    <t>Returafhentning</t>
  </si>
  <si>
    <t>Returpunkt</t>
  </si>
  <si>
    <t>Kølekædekasse</t>
  </si>
  <si>
    <t>adresseproblem</t>
  </si>
  <si>
    <t>Indkøb</t>
  </si>
  <si>
    <t>Afhentningsfrist</t>
  </si>
  <si>
    <t>Tip</t>
  </si>
  <si>
    <t>Skabelonfunktioner</t>
  </si>
  <si>
    <t>Afsendelse, plukning, pakning og levering er samlet i samme projektmappe, hvilket passer til samarbejde mellem lager- og leveringsteams.</t>
  </si>
  <si>
    <t>Prøveforsendelse</t>
  </si>
  <si>
    <t>Intern afdeling</t>
  </si>
  <si>
    <t>Levering i samme by</t>
  </si>
  <si>
    <t>Udpakket</t>
  </si>
  <si>
    <t>vejrpåvirkning</t>
  </si>
  <si>
    <t>Projektteam</t>
  </si>
  <si>
    <t>Standard-SLA (dage)</t>
  </si>
  <si>
    <t>Brug af skabelonen</t>
  </si>
  <si>
    <t>Lysegule områder er anbefalede indtastningsfelter, og lysegråblå områder er automatisk beregnede felter; eksempellinjer kan overskrives direkte.</t>
  </si>
  <si>
    <t>Aftalt levering</t>
  </si>
  <si>
    <t>Kundeafhentning</t>
  </si>
  <si>
    <t>Blandet</t>
  </si>
  <si>
    <t>Kunden har ændret aftalen</t>
  </si>
  <si>
    <t>Standardnotifikationsregel</t>
  </si>
  <si>
    <t>Kun ved afvigelser</t>
  </si>
  <si>
    <t>Andet</t>
  </si>
  <si>
    <t>Systemafvigelse</t>
  </si>
  <si>
    <t>Skabelonens startuge</t>
  </si>
  <si>
    <t>Kølekæde / temperaturstyring</t>
  </si>
  <si>
    <t>Samlet antal afsendelsesordrer</t>
  </si>
  <si>
    <t>Dagens planlagte afsendelser</t>
  </si>
  <si>
    <t>plukning fuldført</t>
  </si>
  <si>
    <t>pakning fuldført</t>
  </si>
  <si>
    <t>Afventer koordinering / ikke planlagt</t>
  </si>
  <si>
    <t>Denne uges afsendelsesrytme (automatisk oversigt)</t>
  </si>
  <si>
    <t>Dato</t>
  </si>
  <si>
    <t>Ugedag</t>
  </si>
  <si>
    <t>Planlagt antal afsendelsesordrer</t>
  </si>
  <si>
    <t>Planlagt antal afsendte enheder</t>
  </si>
  <si>
    <t>Antal kvitterede ordrer</t>
  </si>
  <si>
    <t>Scenarier og nøglefelter</t>
  </si>
  <si>
    <t>Anbefalede nøglefelter</t>
  </si>
  <si>
    <t>Typisk scenarie</t>
  </si>
  <si>
    <t>Standard udgående lager / butiksgenopfyldning</t>
  </si>
  <si>
    <t>Afsendelseslager, krævet ankomstdato, fragtfirma og antal kasser</t>
  </si>
  <si>
    <t>B2B-levering / genopfyldning af butikker</t>
  </si>
  <si>
    <t>Haste-genforsendelse / levering næste dag</t>
  </si>
  <si>
    <t>Prioritet, SLA, aftalt afhentningstid og afvigelsesnoter</t>
  </si>
  <si>
    <t>Eftersalgs-genforsendelse / genforsendelse ved mangel</t>
  </si>
  <si>
    <t>Afsendelseslager, destinationslager, intern ansvarlig og overførselsrute</t>
  </si>
  <si>
    <t>Regional overførsel / genopfyldning af sikkerhedslager</t>
  </si>
  <si>
    <t>Returafhentning / omvendt logistik</t>
  </si>
  <si>
    <t>Returpunkt, afvigelsestype, kvittering og overdragelse</t>
  </si>
  <si>
    <t>Eftersalgsretur / retur til lager</t>
  </si>
  <si>
    <t>Aftalt levering / projektlevering</t>
  </si>
  <si>
    <t>Aftalt vindue, kontaktperson, koordineringspunkt og kvittering</t>
  </si>
  <si>
    <t>Byggeprojekt / levering af store varer</t>
  </si>
  <si>
    <t>Designgrundlag (opsummeret fra gyldigt webindhold)</t>
  </si>
  <si>
    <t>Reference 1</t>
  </si>
  <si>
    <t>Websiden fremhæver, at "afsendelsesliste, plukning, pakning og leveringsplan" holdes i samme projektmappe.</t>
  </si>
  <si>
    <t>Reference 2</t>
  </si>
  <si>
    <t>Websiden forklarer, at afsendelse og levering skal styres separat og kunne spores fra afsendelse til levering, så skabelonen bevarer separate felter for leveringsplan og kvittering.</t>
  </si>
  <si>
    <t>Reference 3</t>
  </si>
  <si>
    <t>Websiden anbefaler at bekræfte afsendelsesvolumen, leveringspunkter, pakkemetode og bekræftelsesdato før import, så forsiden indeholder et område med grundparametre.</t>
  </si>
  <si>
    <t>Reference 4</t>
  </si>
  <si>
    <t>Websiden forklarer, at skabelonen passer til samarbejde mellem lager- og leveringsteams, så den bevarer samarbejdsfelter som ansvarlig, afvigelse og koordineringspunkt.</t>
  </si>
  <si>
    <t>Kilde-URL</t>
  </si>
  <si>
    <t>Tip: Hvis felterne skal tilpasses virksomheden, kan du først opdatere standardlager, SLA, fragtfirma og rullelistens ordbog i "Forsideindstillinger" og derefter overskrive eksempellinjerne.</t>
  </si>
  <si>
    <t>Afsendelsesnr.</t>
  </si>
  <si>
    <t>Kildeordrenr.</t>
  </si>
  <si>
    <t>Kunde / afdeling</t>
  </si>
  <si>
    <t>Afsendelseslager</t>
  </si>
  <si>
    <t>Modtager / sted</t>
  </si>
  <si>
    <t>By/område</t>
  </si>
  <si>
    <t>Krævet ankomstdato</t>
  </si>
  <si>
    <t>Planlagt afsendelsesdato</t>
  </si>
  <si>
    <t>SKU-antal</t>
  </si>
  <si>
    <t>Antal afsendte enheder</t>
  </si>
  <si>
    <t>Vægt (kg)</t>
  </si>
  <si>
    <t>Volumen (m³)</t>
  </si>
  <si>
    <t>Antal kasser</t>
  </si>
  <si>
    <t>Samlet status</t>
  </si>
  <si>
    <t>SLA-forfaldsdato</t>
  </si>
  <si>
    <t>Forsinket?</t>
  </si>
  <si>
    <t>Bemærkninger</t>
  </si>
  <si>
    <t>Nordkina supermarked A</t>
  </si>
  <si>
    <t>Østkina lager 1</t>
  </si>
  <si>
    <t>North Metro Jiangning-butik</t>
  </si>
  <si>
    <t>North MetroJiangning</t>
  </si>
  <si>
    <t>Genopfyldning af kædebutikker</t>
  </si>
  <si>
    <t>Kunde B eftersalg</t>
  </si>
  <si>
    <t>Tianjin Hexi Customer</t>
  </si>
  <si>
    <t>Tianjin Hexi</t>
  </si>
  <si>
    <t>Genforsendelse af manglende del</t>
  </si>
  <si>
    <t>Nordkina transitlager</t>
  </si>
  <si>
    <t>Nordkina lager 2</t>
  </si>
  <si>
    <t>TianjinWuqing</t>
  </si>
  <si>
    <t>Regional lageroverførsel</t>
  </si>
  <si>
    <t>Eftersalgs-returpunkt</t>
  </si>
  <si>
    <t>Sydkina lager</t>
  </si>
  <si>
    <t>Harbor City Collection Station</t>
  </si>
  <si>
    <t>Harbor City Nanshan</t>
  </si>
  <si>
    <t>Omvendt logistikretur</t>
  </si>
  <si>
    <t>Østkina butiksgruppe</t>
  </si>
  <si>
    <t>Austin Industrial Park Store</t>
  </si>
  <si>
    <t>Austin Industrial Park</t>
  </si>
  <si>
    <t>Ugentlig genopfyldning</t>
  </si>
  <si>
    <t>E-handelsplatform</t>
  </si>
  <si>
    <t>Austin Pudong-kunde</t>
  </si>
  <si>
    <t>Austin Pudong</t>
  </si>
  <si>
    <t>Platformordrer</t>
  </si>
  <si>
    <t>Projekt Alpha</t>
  </si>
  <si>
    <t>Nordkina lager 1</t>
  </si>
  <si>
    <t>Xiong'an-projektsted</t>
  </si>
  <si>
    <t>Xiong'an nye område</t>
  </si>
  <si>
    <t>Kræver aftalt losningstid</t>
  </si>
  <si>
    <t>Kunde med store varer</t>
  </si>
  <si>
    <t>North Metro Gulou-kunde</t>
  </si>
  <si>
    <t>North MetroGulou</t>
  </si>
  <si>
    <t>Kræver aftalt morgenvindue</t>
  </si>
  <si>
    <t>Sydkina R&amp;D-center</t>
  </si>
  <si>
    <t>Austin R&amp;D-center</t>
  </si>
  <si>
    <t>Austin Minhang</t>
  </si>
  <si>
    <t>R&amp;D</t>
  </si>
  <si>
    <t>Små batchprøver</t>
  </si>
  <si>
    <t>Farmaceutisk kunde</t>
  </si>
  <si>
    <t>Østkina kølekædelager</t>
  </si>
  <si>
    <t>River City Binjiang-kunde</t>
  </si>
  <si>
    <t>River City Binjiang</t>
  </si>
  <si>
    <t>Kølekædekrav 2-8°C</t>
  </si>
  <si>
    <t>Plukkeopgavenr.</t>
  </si>
  <si>
    <t>Bølge/batch</t>
  </si>
  <si>
    <t>Lagerområde / lokation</t>
  </si>
  <si>
    <t>SKU-kode</t>
  </si>
  <si>
    <t>Varenavn</t>
  </si>
  <si>
    <t>Planlagt plukkeantal</t>
  </si>
  <si>
    <t>Faktisk plukket antal</t>
  </si>
  <si>
    <t>Plukker</t>
  </si>
  <si>
    <t>Kontrollant</t>
  </si>
  <si>
    <t>Starttid</t>
  </si>
  <si>
    <t>Fuldførelsestid</t>
  </si>
  <si>
    <t>Afvigelsesårsag</t>
  </si>
  <si>
    <t>Drikkegaveæske</t>
  </si>
  <si>
    <t>Styring</t>
  </si>
  <si>
    <t>Li Qian</t>
  </si>
  <si>
    <t>Første batch fuldført</t>
  </si>
  <si>
    <t>A-01-02 destination destination</t>
  </si>
  <si>
    <t>Snacksortiment</t>
  </si>
  <si>
    <t>Erstatningsdele</t>
  </si>
  <si>
    <t>Wang Min</t>
  </si>
  <si>
    <t>Zhao Nan</t>
  </si>
  <si>
    <t>Hasteopgave</t>
  </si>
  <si>
    <t>Returkassekomponenter</t>
  </si>
  <si>
    <t>Zhou Qiang</t>
  </si>
  <si>
    <t>Liu Dan</t>
  </si>
  <si>
    <t>Tilbehørspakke</t>
  </si>
  <si>
    <t>Butiksudstillingsvarer</t>
  </si>
  <si>
    <t>Butiksforbrugsvarer</t>
  </si>
  <si>
    <t>E-commerceSample</t>
  </si>
  <si>
    <t>Chen Chen</t>
  </si>
  <si>
    <t>Projektmateriale A</t>
  </si>
  <si>
    <t>Projektmateriale B</t>
  </si>
  <si>
    <t>Stort udstyr</t>
  </si>
  <si>
    <t>Zhao Lei</t>
  </si>
  <si>
    <t>R&amp;D-prøve</t>
  </si>
  <si>
    <t>Kølekædelægemidler</t>
  </si>
  <si>
    <t>Sun Jie</t>
  </si>
  <si>
    <t>Afvigelse i temperaturstyringsetiket</t>
  </si>
  <si>
    <t>Kølekædematerialer</t>
  </si>
  <si>
    <t>For lidt plukket</t>
  </si>
  <si>
    <t>Pakkeopgavenr.</t>
  </si>
  <si>
    <t>Kassetype/palle</t>
  </si>
  <si>
    <t>Etiket / fragtbrevsnr.</t>
  </si>
  <si>
    <t>Enheder pr. kasse</t>
  </si>
  <si>
    <t>Pakker</t>
  </si>
  <si>
    <t>Temperaturstyring / særlige krav</t>
  </si>
  <si>
    <t>Plombenr. / pallenr.</t>
  </si>
  <si>
    <t>Hastepakning</t>
  </si>
  <si>
    <t>Zhou Jia</t>
  </si>
  <si>
    <t>Morgenlevering</t>
  </si>
  <si>
    <t>Omarbejde af temperaturstyringsetiket</t>
  </si>
  <si>
    <t>Leveringsopgavenr.</t>
  </si>
  <si>
    <t>Afgangspunkt</t>
  </si>
  <si>
    <t>Destination</t>
  </si>
  <si>
    <t>Rute/område</t>
  </si>
  <si>
    <t>Aftalt afhentningstid</t>
  </si>
  <si>
    <t>Planlagt afgangstid</t>
  </si>
  <si>
    <t>Planlagt ankomsttid</t>
  </si>
  <si>
    <t>Faktisk ankomsttid</t>
  </si>
  <si>
    <t>Køretøj / fragtbrevsnr.</t>
  </si>
  <si>
    <t>Kvitteringsperson</t>
  </si>
  <si>
    <t>Kvitteringstid</t>
  </si>
  <si>
    <t>Afvigelseskategori</t>
  </si>
  <si>
    <t>Koordineringspunkt</t>
  </si>
  <si>
    <t>Nuværende ansvarlig</t>
  </si>
  <si>
    <t>Nordkina</t>
  </si>
  <si>
    <t>Butikschef</t>
  </si>
  <si>
    <t>Normal overdragelse</t>
  </si>
  <si>
    <t>Tianjin</t>
  </si>
  <si>
    <t>Kunde B</t>
  </si>
  <si>
    <t>Kvitteret efter SLA</t>
  </si>
  <si>
    <t>Under hovedtransport</t>
  </si>
  <si>
    <t>Austin</t>
  </si>
  <si>
    <t>Afventer afhentning</t>
  </si>
  <si>
    <t>Platformbrugere</t>
  </si>
  <si>
    <t>Automatisk kvittering</t>
  </si>
  <si>
    <t>Xiong'an</t>
  </si>
  <si>
    <t>Afventer kundens bekræftelse af ny adresse</t>
  </si>
  <si>
    <t>North Metro</t>
  </si>
  <si>
    <t>North Metro A-1028</t>
  </si>
  <si>
    <t>Flyttet til weekendmorgen</t>
  </si>
  <si>
    <t>R&amp;D-assistent</t>
  </si>
  <si>
    <t>River City</t>
  </si>
  <si>
    <t>Afventer næste tur</t>
  </si>
  <si>
    <t>Kølekædetur påvirket af vejret</t>
  </si>
</sst>
</file>

<file path=xl/styles.xml><?xml version="1.0" encoding="utf-8"?>
<styleSheet xmlns="http://schemas.openxmlformats.org/spreadsheetml/2006/main">
  <numFmts count="6">
    <numFmt numFmtId="200" formatCode="hh:mm"/>
    <numFmt numFmtId="201" formatCode="yyyy-mm-dd"/>
    <numFmt numFmtId="202" formatCode="0"/>
    <numFmt numFmtId="203" formatCode="0.0"/>
    <numFmt numFmtId="204" formatCode="0.00"/>
    <numFmt numFmtId="205" formatCode="yyyy-mm-dd hh:mm"/>
  </numFmts>
  <fonts count="10">
    <font>
      <sz val="11"/>
      <name val="Carlito"/>
    </font>
    <font>
      <b val="1"/>
      <sz val="18"/>
      <color rgb="FF111827"/>
      <name val="Aptos"/>
    </font>
    <font>
      <sz val="10"/>
      <color rgb="FF374151"/>
      <name val="Aptos"/>
    </font>
    <font>
      <b val="1"/>
      <sz val="11"/>
      <color rgb="FF111827"/>
      <name val="Aptos"/>
    </font>
    <font>
      <b val="1"/>
      <sz val="10"/>
      <color rgb="FF111827"/>
      <name val="Aptos"/>
    </font>
    <font>
      <sz val="10"/>
      <color rgb="FF111827"/>
      <name val="Aptos"/>
    </font>
    <font>
      <b val="1"/>
      <sz val="9"/>
      <color rgb="FF374151"/>
      <name val="Aptos"/>
    </font>
    <font>
      <b val="1"/>
      <sz val="16"/>
      <color rgb="FF111827"/>
      <name val="Aptos"/>
    </font>
    <font>
      <i val="1"/>
      <sz val="9"/>
      <color rgb="FF374151"/>
      <name val="Aptos"/>
    </font>
    <font>
      <sz val="9"/>
      <color rgb="FF374151"/>
      <name val="Aptos"/>
    </font>
  </fonts>
  <fills count="9">
    <fill>
      <patternFill patternType="none"/>
    </fill>
    <fill>
      <patternFill patternType="gray125"/>
    </fill>
    <fill>
      <patternFill patternType="solid">
        <fgColor rgb="FFEAF2FF"/>
      </patternFill>
    </fill>
    <fill>
      <patternFill patternType="solid">
        <fgColor rgb="FFF9FBFF"/>
      </patternFill>
    </fill>
    <fill>
      <patternFill patternType="solid">
        <fgColor rgb="FFF8FAFC"/>
      </patternFill>
    </fill>
    <fill>
      <patternFill patternType="solid">
        <fgColor rgb="FFFFFDF5"/>
      </patternFill>
    </fill>
    <fill>
      <patternFill patternType="solid">
        <fgColor rgb="FFFFFFFF"/>
      </patternFill>
    </fill>
    <fill>
      <patternFill patternType="solid">
        <fgColor rgb="FFFFFBEB"/>
      </patternFill>
    </fill>
    <fill>
      <patternFill patternType="solid">
        <fgColor rgb="FFF5F7FB"/>
      </patternFill>
    </fill>
  </fills>
  <borders count="10">
    <border/>
    <border/>
    <border>
      <left style="thin">
        <color rgb="FFE5E7EB"/>
      </left>
      <top style="thin">
        <color rgb="FFE5E7EB"/>
      </top>
      <bottom style="thin">
        <color rgb="FFE5E7EB"/>
      </bottom>
    </border>
    <border>
      <top style="thin">
        <color rgb="FFE5E7EB"/>
      </top>
      <bottom style="thin">
        <color rgb="FFE5E7EB"/>
      </bottom>
    </border>
    <border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top style="thin">
        <color rgb="FFE5E7EB"/>
      </top>
      <bottom style="thin">
        <color rgb="FFE5E7EB"/>
      </bottom>
    </border>
    <border>
      <top style="thin">
        <color rgb="FFE5E7EB"/>
      </top>
      <bottom style="thin">
        <color rgb="FFE5E7EB"/>
      </bottom>
    </border>
    <border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</borders>
  <cellStyleXfs count="1">
    <xf numFmtId="0" fontId="0" fillId="0" borderId="0"/>
  </cellStyleXfs>
  <cellXfs count="212">
    <xf numFmtId="0" fontId="0" fillId="0" borderId="0" xfId="0"/>
    <xf numFmtId="0" fontId="0" fillId="0" borderId="1" xfId="0" applyNumberFormat="true" applyFont="true" applyFill="true" applyBorder="true"/>
    <xf numFmtId="0" fontId="0" fillId="2" borderId="0" xfId="0" applyNumberFormat="true" applyFont="true" applyFill="true" applyBorder="true"/>
    <xf numFmtId="0" fontId="0" fillId="2" borderId="1" xfId="0" applyNumberFormat="true" applyFont="true" applyFill="true" applyBorder="true"/>
    <xf numFmtId="0" fontId="1" fillId="2" borderId="0" xfId="0" applyNumberFormat="true" applyFont="true" applyFill="true" applyBorder="true"/>
    <xf numFmtId="0" fontId="1" fillId="2" borderId="1" xfId="0" applyNumberFormat="true" applyFont="true" applyFill="true" applyBorder="true"/>
    <xf numFmtId="0" fontId="1" fillId="2" borderId="2" xfId="0" applyNumberFormat="true" applyFont="true" applyFill="true" applyBorder="true"/>
    <xf numFmtId="0" fontId="1" fillId="2" borderId="3" xfId="0" applyNumberFormat="true" applyFont="true" applyFill="true" applyBorder="true"/>
    <xf numFmtId="0" fontId="1" fillId="2" borderId="4" xfId="0" applyNumberFormat="true" applyFont="true" applyFill="true" applyBorder="true"/>
    <xf numFmtId="0" fontId="1" fillId="2" borderId="5" xfId="0" applyNumberFormat="true" applyFont="true" applyFill="true" applyBorder="true"/>
    <xf numFmtId="0" fontId="1" fillId="2" borderId="6" xfId="0" applyNumberFormat="true" applyFont="true" applyFill="true" applyBorder="true"/>
    <xf numFmtId="0" fontId="1" fillId="2" borderId="7" xfId="0" applyNumberFormat="true" applyFont="true" applyFill="true" applyBorder="true"/>
    <xf numFmtId="0" fontId="1" fillId="2" borderId="2" xfId="0" applyNumberFormat="true" applyFont="true" applyFill="true" applyBorder="true" applyAlignment="true">
      <alignment horizontal="left"/>
    </xf>
    <xf numFmtId="0" fontId="1" fillId="2" borderId="3" xfId="0" applyNumberFormat="true" applyFont="true" applyFill="true" applyBorder="true" applyAlignment="true">
      <alignment horizontal="left"/>
    </xf>
    <xf numFmtId="0" fontId="1" fillId="2" borderId="4" xfId="0" applyNumberFormat="true" applyFont="true" applyFill="true" applyBorder="true" applyAlignment="true">
      <alignment horizontal="left"/>
    </xf>
    <xf numFmtId="0" fontId="1" fillId="2" borderId="5" xfId="0" applyNumberFormat="true" applyFont="true" applyFill="true" applyBorder="true" applyAlignment="true">
      <alignment horizontal="left"/>
    </xf>
    <xf numFmtId="0" fontId="1" fillId="2" borderId="6" xfId="0" applyNumberFormat="true" applyFont="true" applyFill="true" applyBorder="true" applyAlignment="true">
      <alignment horizontal="left"/>
    </xf>
    <xf numFmtId="0" fontId="1" fillId="2" borderId="7" xfId="0" applyNumberFormat="true" applyFont="true" applyFill="true" applyBorder="true" applyAlignment="true">
      <alignment horizontal="left"/>
    </xf>
    <xf numFmtId="0" fontId="1" fillId="2" borderId="2" xfId="0" applyNumberFormat="true" applyFont="true" applyFill="true" applyBorder="true" applyAlignment="true">
      <alignment horizontal="left" vertical="center"/>
    </xf>
    <xf numFmtId="0" fontId="1" fillId="2" borderId="3" xfId="0" applyNumberFormat="true" applyFont="true" applyFill="true" applyBorder="true" applyAlignment="true">
      <alignment horizontal="left" vertical="center"/>
    </xf>
    <xf numFmtId="0" fontId="1" fillId="2" borderId="4" xfId="0" applyNumberFormat="true" applyFont="true" applyFill="true" applyBorder="true" applyAlignment="true">
      <alignment horizontal="left" vertical="center"/>
    </xf>
    <xf numFmtId="0" fontId="1" fillId="2" borderId="5" xfId="0" applyNumberFormat="true" applyFont="true" applyFill="true" applyBorder="true" applyAlignment="true">
      <alignment horizontal="left" vertical="center"/>
    </xf>
    <xf numFmtId="0" fontId="1" fillId="2" borderId="6" xfId="0" applyNumberFormat="true" applyFont="true" applyFill="true" applyBorder="true" applyAlignment="true">
      <alignment horizontal="left" vertical="center"/>
    </xf>
    <xf numFmtId="0" fontId="1" fillId="2" borderId="7" xfId="0" applyNumberFormat="true" applyFont="true" applyFill="true" applyBorder="true" applyAlignment="true">
      <alignment horizontal="left" vertical="center"/>
    </xf>
    <xf numFmtId="0" fontId="0" fillId="3" borderId="0" xfId="0" applyNumberFormat="true" applyFont="true" applyFill="true" applyBorder="true"/>
    <xf numFmtId="0" fontId="0" fillId="3" borderId="1" xfId="0" applyNumberFormat="true" applyFont="true" applyFill="true" applyBorder="true"/>
    <xf numFmtId="0" fontId="2" fillId="3" borderId="0" xfId="0" applyNumberFormat="true" applyFont="true" applyFill="true" applyBorder="true"/>
    <xf numFmtId="0" fontId="2" fillId="3" borderId="1" xfId="0" applyNumberFormat="true" applyFont="true" applyFill="true" applyBorder="true"/>
    <xf numFmtId="0" fontId="2" fillId="3" borderId="2" xfId="0" applyNumberFormat="true" applyFont="true" applyFill="true" applyBorder="true"/>
    <xf numFmtId="0" fontId="2" fillId="3" borderId="3" xfId="0" applyNumberFormat="true" applyFont="true" applyFill="true" applyBorder="true"/>
    <xf numFmtId="0" fontId="2" fillId="3" borderId="4" xfId="0" applyNumberFormat="true" applyFont="true" applyFill="true" applyBorder="true"/>
    <xf numFmtId="0" fontId="2" fillId="3" borderId="5" xfId="0" applyNumberFormat="true" applyFont="true" applyFill="true" applyBorder="true"/>
    <xf numFmtId="0" fontId="2" fillId="3" borderId="6" xfId="0" applyNumberFormat="true" applyFont="true" applyFill="true" applyBorder="true"/>
    <xf numFmtId="0" fontId="2" fillId="3" borderId="7" xfId="0" applyNumberFormat="true" applyFont="true" applyFill="true" applyBorder="true"/>
    <xf numFmtId="0" fontId="2" fillId="3" borderId="2" xfId="0" applyNumberFormat="true" applyFont="true" applyFill="true" applyBorder="true" applyAlignment="true">
      <alignment horizontal="left"/>
    </xf>
    <xf numFmtId="0" fontId="2" fillId="3" borderId="3" xfId="0" applyNumberFormat="true" applyFont="true" applyFill="true" applyBorder="true" applyAlignment="true">
      <alignment horizontal="left"/>
    </xf>
    <xf numFmtId="0" fontId="2" fillId="3" borderId="4" xfId="0" applyNumberFormat="true" applyFont="true" applyFill="true" applyBorder="true" applyAlignment="true">
      <alignment horizontal="left"/>
    </xf>
    <xf numFmtId="0" fontId="2" fillId="3" borderId="5" xfId="0" applyNumberFormat="true" applyFont="true" applyFill="true" applyBorder="true" applyAlignment="true">
      <alignment horizontal="left"/>
    </xf>
    <xf numFmtId="0" fontId="2" fillId="3" borderId="6" xfId="0" applyNumberFormat="true" applyFont="true" applyFill="true" applyBorder="true" applyAlignment="true">
      <alignment horizontal="left"/>
    </xf>
    <xf numFmtId="0" fontId="2" fillId="3" borderId="7" xfId="0" applyNumberFormat="true" applyFont="true" applyFill="true" applyBorder="true" applyAlignment="true">
      <alignment horizontal="left"/>
    </xf>
    <xf numFmtId="0" fontId="2" fillId="3" borderId="2" xfId="0" applyNumberFormat="true" applyFont="true" applyFill="true" applyBorder="true" applyAlignment="true">
      <alignment horizontal="left" vertical="center"/>
    </xf>
    <xf numFmtId="0" fontId="2" fillId="3" borderId="3" xfId="0" applyNumberFormat="true" applyFont="true" applyFill="true" applyBorder="true" applyAlignment="true">
      <alignment horizontal="left" vertical="center"/>
    </xf>
    <xf numFmtId="0" fontId="2" fillId="3" borderId="4" xfId="0" applyNumberFormat="true" applyFont="true" applyFill="true" applyBorder="true" applyAlignment="true">
      <alignment horizontal="left" vertical="center"/>
    </xf>
    <xf numFmtId="0" fontId="2" fillId="3" borderId="5" xfId="0" applyNumberFormat="true" applyFont="true" applyFill="true" applyBorder="true" applyAlignment="true">
      <alignment horizontal="left" vertical="center"/>
    </xf>
    <xf numFmtId="0" fontId="2" fillId="3" borderId="6" xfId="0" applyNumberFormat="true" applyFont="true" applyFill="true" applyBorder="true" applyAlignment="true">
      <alignment horizontal="left" vertical="center"/>
    </xf>
    <xf numFmtId="0" fontId="2" fillId="3" borderId="7" xfId="0" applyNumberFormat="true" applyFont="true" applyFill="true" applyBorder="true" applyAlignment="true">
      <alignment horizontal="left" vertical="center"/>
    </xf>
    <xf numFmtId="0" fontId="3" fillId="2" borderId="0" xfId="0" applyNumberFormat="true" applyFont="true" applyFill="true" applyBorder="true"/>
    <xf numFmtId="0" fontId="3" fillId="2" borderId="1" xfId="0" applyNumberFormat="true" applyFont="true" applyFill="true" applyBorder="true"/>
    <xf numFmtId="0" fontId="3" fillId="2" borderId="2" xfId="0" applyNumberFormat="true" applyFont="true" applyFill="true" applyBorder="true"/>
    <xf numFmtId="0" fontId="3" fillId="2" borderId="4" xfId="0" applyNumberFormat="true" applyFont="true" applyFill="true" applyBorder="true"/>
    <xf numFmtId="0" fontId="3" fillId="2" borderId="5" xfId="0" applyNumberFormat="true" applyFont="true" applyFill="true" applyBorder="true"/>
    <xf numFmtId="0" fontId="3" fillId="2" borderId="7" xfId="0" applyNumberFormat="true" applyFont="true" applyFill="true" applyBorder="true"/>
    <xf numFmtId="0" fontId="3" fillId="2" borderId="2" xfId="0" applyNumberFormat="true" applyFont="true" applyFill="true" applyBorder="true" applyAlignment="true">
      <alignment horizontal="left"/>
    </xf>
    <xf numFmtId="0" fontId="3" fillId="2" borderId="4" xfId="0" applyNumberFormat="true" applyFont="true" applyFill="true" applyBorder="true" applyAlignment="true">
      <alignment horizontal="left"/>
    </xf>
    <xf numFmtId="0" fontId="3" fillId="2" borderId="5" xfId="0" applyNumberFormat="true" applyFont="true" applyFill="true" applyBorder="true" applyAlignment="true">
      <alignment horizontal="left"/>
    </xf>
    <xf numFmtId="0" fontId="3" fillId="2" borderId="7" xfId="0" applyNumberFormat="true" applyFont="true" applyFill="true" applyBorder="true" applyAlignment="true">
      <alignment horizontal="left"/>
    </xf>
    <xf numFmtId="0" fontId="3" fillId="2" borderId="2" xfId="0" applyNumberFormat="true" applyFont="true" applyFill="true" applyBorder="true" applyAlignment="true">
      <alignment horizontal="left" vertical="center"/>
    </xf>
    <xf numFmtId="0" fontId="3" fillId="2" borderId="4" xfId="0" applyNumberFormat="true" applyFont="true" applyFill="true" applyBorder="true" applyAlignment="true">
      <alignment horizontal="left" vertical="center"/>
    </xf>
    <xf numFmtId="0" fontId="3" fillId="2" borderId="5" xfId="0" applyNumberFormat="true" applyFont="true" applyFill="true" applyBorder="true" applyAlignment="true">
      <alignment horizontal="left" vertical="center"/>
    </xf>
    <xf numFmtId="0" fontId="3" fillId="2" borderId="7" xfId="0" applyNumberFormat="true" applyFont="true" applyFill="true" applyBorder="true" applyAlignment="true">
      <alignment horizontal="left" vertical="center"/>
    </xf>
    <xf numFmtId="0" fontId="0" fillId="4" borderId="0" xfId="0" applyNumberFormat="true" applyFont="true" applyFill="true" applyBorder="true"/>
    <xf numFmtId="0" fontId="0" fillId="4" borderId="1" xfId="0" applyNumberFormat="true" applyFont="true" applyFill="true" applyBorder="true"/>
    <xf numFmtId="0" fontId="4" fillId="4" borderId="0" xfId="0" applyNumberFormat="true" applyFont="true" applyFill="true" applyBorder="true"/>
    <xf numFmtId="0" fontId="4" fillId="4" borderId="1" xfId="0" applyNumberFormat="true" applyFont="true" applyFill="true" applyBorder="true"/>
    <xf numFmtId="0" fontId="4" fillId="4" borderId="8" xfId="0" applyNumberFormat="true" applyFont="true" applyFill="true" applyBorder="true"/>
    <xf numFmtId="0" fontId="4" fillId="4" borderId="9" xfId="0" applyNumberFormat="true" applyFont="true" applyFill="true" applyBorder="true"/>
    <xf numFmtId="0" fontId="4" fillId="4" borderId="8" xfId="0" applyNumberFormat="true" applyFont="true" applyFill="true" applyBorder="true" applyAlignment="true">
      <alignment horizontal="left"/>
    </xf>
    <xf numFmtId="0" fontId="4" fillId="4" borderId="9" xfId="0" applyNumberFormat="true" applyFont="true" applyFill="true" applyBorder="true" applyAlignment="true">
      <alignment horizontal="left"/>
    </xf>
    <xf numFmtId="0" fontId="4" fillId="4" borderId="8" xfId="0" applyNumberFormat="true" applyFont="true" applyFill="true" applyBorder="true" applyAlignment="true">
      <alignment horizontal="left" vertical="center"/>
    </xf>
    <xf numFmtId="0" fontId="4" fillId="4" borderId="9" xfId="0" applyNumberFormat="true" applyFont="true" applyFill="true" applyBorder="true" applyAlignment="true">
      <alignment horizontal="left" vertical="center"/>
    </xf>
    <xf numFmtId="0" fontId="0" fillId="5" borderId="0" xfId="0" applyNumberFormat="true" applyFont="true" applyFill="true" applyBorder="true"/>
    <xf numFmtId="0" fontId="0" fillId="5" borderId="1" xfId="0" applyNumberFormat="true" applyFont="true" applyFill="true" applyBorder="true"/>
    <xf numFmtId="0" fontId="5" fillId="5" borderId="0" xfId="0" applyNumberFormat="true" applyFont="true" applyFill="true" applyBorder="true"/>
    <xf numFmtId="0" fontId="5" fillId="5" borderId="1" xfId="0" applyNumberFormat="true" applyFont="true" applyFill="true" applyBorder="true"/>
    <xf numFmtId="0" fontId="5" fillId="5" borderId="8" xfId="0" applyNumberFormat="true" applyFont="true" applyFill="true" applyBorder="true"/>
    <xf numFmtId="0" fontId="5" fillId="5" borderId="9" xfId="0" applyNumberFormat="true" applyFont="true" applyFill="true" applyBorder="true"/>
    <xf numFmtId="0" fontId="5" fillId="5" borderId="8" xfId="0" applyNumberFormat="true" applyFont="true" applyFill="true" applyBorder="true" applyAlignment="true">
      <alignment horizontal="left"/>
    </xf>
    <xf numFmtId="0" fontId="5" fillId="5" borderId="9" xfId="0" applyNumberFormat="true" applyFont="true" applyFill="true" applyBorder="true" applyAlignment="true">
      <alignment horizontal="left"/>
    </xf>
    <xf numFmtId="0" fontId="5" fillId="5" borderId="8" xfId="0" applyNumberFormat="true" applyFont="true" applyFill="true" applyBorder="true" applyAlignment="true">
      <alignment horizontal="left" vertical="center"/>
    </xf>
    <xf numFmtId="0" fontId="5" fillId="5" borderId="9" xfId="0" applyNumberFormat="true" applyFont="true" applyFill="true" applyBorder="true" applyAlignment="true">
      <alignment horizontal="left" vertical="center"/>
    </xf>
    <xf numFmtId="200" fontId="5" fillId="5" borderId="8" xfId="0" applyNumberFormat="true" applyFont="true" applyFill="true" applyBorder="true" applyAlignment="true">
      <alignment horizontal="left" vertical="center"/>
    </xf>
    <xf numFmtId="200" fontId="5" fillId="5" borderId="9" xfId="0" applyNumberFormat="true" applyFont="true" applyFill="true" applyBorder="true" applyAlignment="true">
      <alignment horizontal="left" vertical="center"/>
    </xf>
    <xf numFmtId="201" fontId="5" fillId="5" borderId="8" xfId="0" applyNumberFormat="true" applyFont="true" applyFill="true" applyBorder="true" applyAlignment="true">
      <alignment horizontal="left" vertical="center"/>
    </xf>
    <xf numFmtId="201" fontId="5" fillId="5" borderId="9" xfId="0" applyNumberFormat="true" applyFont="true" applyFill="true" applyBorder="true" applyAlignment="true">
      <alignment horizontal="left" vertical="center"/>
    </xf>
    <xf numFmtId="0" fontId="3" fillId="2" borderId="3" xfId="0" applyNumberFormat="true" applyFont="true" applyFill="true" applyBorder="true"/>
    <xf numFmtId="0" fontId="3" fillId="2" borderId="6" xfId="0" applyNumberFormat="true" applyFont="true" applyFill="true" applyBorder="true"/>
    <xf numFmtId="0" fontId="3" fillId="2" borderId="3" xfId="0" applyNumberFormat="true" applyFont="true" applyFill="true" applyBorder="true" applyAlignment="true">
      <alignment horizontal="left"/>
    </xf>
    <xf numFmtId="0" fontId="3" fillId="2" borderId="6" xfId="0" applyNumberFormat="true" applyFont="true" applyFill="true" applyBorder="true" applyAlignment="true">
      <alignment horizontal="left"/>
    </xf>
    <xf numFmtId="0" fontId="3" fillId="2" borderId="3" xfId="0" applyNumberFormat="true" applyFont="true" applyFill="true" applyBorder="true" applyAlignment="true">
      <alignment horizontal="left" vertical="center"/>
    </xf>
    <xf numFmtId="0" fontId="3" fillId="2" borderId="6" xfId="0" applyNumberFormat="true" applyFont="true" applyFill="true" applyBorder="true" applyAlignment="true">
      <alignment horizontal="left" vertical="center"/>
    </xf>
    <xf numFmtId="0" fontId="0" fillId="6" borderId="0" xfId="0" applyNumberFormat="true" applyFont="true" applyFill="true" applyBorder="true"/>
    <xf numFmtId="0" fontId="0" fillId="6" borderId="1" xfId="0" applyNumberFormat="true" applyFont="true" applyFill="true" applyBorder="true"/>
    <xf numFmtId="0" fontId="4" fillId="6" borderId="0" xfId="0" applyNumberFormat="true" applyFont="true" applyFill="true" applyBorder="true"/>
    <xf numFmtId="0" fontId="4" fillId="6" borderId="1" xfId="0" applyNumberFormat="true" applyFont="true" applyFill="true" applyBorder="true"/>
    <xf numFmtId="0" fontId="4" fillId="6" borderId="8" xfId="0" applyNumberFormat="true" applyFont="true" applyFill="true" applyBorder="true"/>
    <xf numFmtId="0" fontId="4" fillId="6" borderId="9" xfId="0" applyNumberFormat="true" applyFont="true" applyFill="true" applyBorder="true"/>
    <xf numFmtId="0" fontId="4" fillId="6" borderId="8" xfId="0" applyNumberFormat="true" applyFont="true" applyFill="true" applyBorder="true" applyAlignment="true">
      <alignment horizontal="center"/>
    </xf>
    <xf numFmtId="0" fontId="4" fillId="6" borderId="9" xfId="0" applyNumberFormat="true" applyFont="true" applyFill="true" applyBorder="true" applyAlignment="true">
      <alignment horizontal="center"/>
    </xf>
    <xf numFmtId="0" fontId="4" fillId="6" borderId="8" xfId="0" applyNumberFormat="true" applyFont="true" applyFill="true" applyBorder="true" applyAlignment="true">
      <alignment horizontal="center" vertical="center"/>
    </xf>
    <xf numFmtId="0" fontId="4" fillId="6" borderId="9" xfId="0" applyNumberFormat="true" applyFont="true" applyFill="true" applyBorder="true" applyAlignment="true">
      <alignment horizontal="center" vertical="center"/>
    </xf>
    <xf numFmtId="0" fontId="5" fillId="6" borderId="0" xfId="0" applyNumberFormat="true" applyFont="true" applyFill="true" applyBorder="true"/>
    <xf numFmtId="0" fontId="5" fillId="6" borderId="1" xfId="0" applyNumberFormat="true" applyFont="true" applyFill="true" applyBorder="true"/>
    <xf numFmtId="0" fontId="5" fillId="6" borderId="8" xfId="0" applyNumberFormat="true" applyFont="true" applyFill="true" applyBorder="true"/>
    <xf numFmtId="0" fontId="5" fillId="6" borderId="9" xfId="0" applyNumberFormat="true" applyFont="true" applyFill="true" applyBorder="true"/>
    <xf numFmtId="0" fontId="5" fillId="6" borderId="8" xfId="0" applyNumberFormat="true" applyFont="true" applyFill="true" applyBorder="true" applyAlignment="true">
      <alignment horizontal="left"/>
    </xf>
    <xf numFmtId="0" fontId="5" fillId="6" borderId="9" xfId="0" applyNumberFormat="true" applyFont="true" applyFill="true" applyBorder="true" applyAlignment="true">
      <alignment horizontal="left"/>
    </xf>
    <xf numFmtId="0" fontId="5" fillId="6" borderId="8" xfId="0" applyNumberFormat="true" applyFont="true" applyFill="true" applyBorder="true" applyAlignment="true">
      <alignment horizontal="left" vertical="center"/>
    </xf>
    <xf numFmtId="0" fontId="5" fillId="6" borderId="9" xfId="0" applyNumberFormat="true" applyFont="true" applyFill="true" applyBorder="true" applyAlignment="true">
      <alignment horizontal="left" vertical="center"/>
    </xf>
    <xf numFmtId="0" fontId="5" fillId="6" borderId="8" xfId="0" applyNumberFormat="true" applyFont="true" applyFill="true" applyBorder="true" applyAlignment="true">
      <alignment horizontal="left" vertical="center" wrapText="true"/>
    </xf>
    <xf numFmtId="0" fontId="5" fillId="6" borderId="9" xfId="0" applyNumberFormat="true" applyFont="true" applyFill="true" applyBorder="true" applyAlignment="true">
      <alignment horizontal="left" vertical="center" wrapText="true"/>
    </xf>
    <xf numFmtId="0" fontId="6" fillId="4" borderId="0" xfId="0" applyNumberFormat="true" applyFont="true" applyFill="true" applyBorder="true"/>
    <xf numFmtId="0" fontId="6" fillId="4" borderId="1" xfId="0" applyNumberFormat="true" applyFont="true" applyFill="true" applyBorder="true"/>
    <xf numFmtId="0" fontId="6" fillId="4" borderId="8" xfId="0" applyNumberFormat="true" applyFont="true" applyFill="true" applyBorder="true"/>
    <xf numFmtId="0" fontId="6" fillId="4" borderId="9" xfId="0" applyNumberFormat="true" applyFont="true" applyFill="true" applyBorder="true"/>
    <xf numFmtId="0" fontId="6" fillId="4" borderId="8" xfId="0" applyNumberFormat="true" applyFont="true" applyFill="true" applyBorder="true" applyAlignment="true">
      <alignment horizontal="center"/>
    </xf>
    <xf numFmtId="0" fontId="6" fillId="4" borderId="9" xfId="0" applyNumberFormat="true" applyFont="true" applyFill="true" applyBorder="true" applyAlignment="true">
      <alignment horizontal="center"/>
    </xf>
    <xf numFmtId="0" fontId="6" fillId="4" borderId="8" xfId="0" applyNumberFormat="true" applyFont="true" applyFill="true" applyBorder="true" applyAlignment="true">
      <alignment horizontal="center" vertical="center"/>
    </xf>
    <xf numFmtId="0" fontId="6" fillId="4" borderId="9" xfId="0" applyNumberFormat="true" applyFont="true" applyFill="true" applyBorder="true" applyAlignment="true">
      <alignment horizontal="center" vertical="center"/>
    </xf>
    <xf numFmtId="0" fontId="6" fillId="4" borderId="8" xfId="0" applyNumberFormat="true" applyFont="true" applyFill="true" applyBorder="true" applyAlignment="true">
      <alignment horizontal="center" vertical="center" wrapText="true"/>
    </xf>
    <xf numFmtId="0" fontId="6" fillId="4" borderId="9" xfId="0" applyNumberFormat="true" applyFont="true" applyFill="true" applyBorder="true" applyAlignment="true">
      <alignment horizontal="center" vertical="center" wrapText="true"/>
    </xf>
    <xf numFmtId="0" fontId="7" fillId="6" borderId="0" xfId="0" applyNumberFormat="true" applyFont="true" applyFill="true" applyBorder="true"/>
    <xf numFmtId="0" fontId="7" fillId="6" borderId="1" xfId="0" applyNumberFormat="true" applyFont="true" applyFill="true" applyBorder="true"/>
    <xf numFmtId="0" fontId="7" fillId="6" borderId="8" xfId="0" applyNumberFormat="true" applyFont="true" applyFill="true" applyBorder="true"/>
    <xf numFmtId="0" fontId="7" fillId="6" borderId="9" xfId="0" applyNumberFormat="true" applyFont="true" applyFill="true" applyBorder="true"/>
    <xf numFmtId="0" fontId="7" fillId="6" borderId="8" xfId="0" applyNumberFormat="true" applyFont="true" applyFill="true" applyBorder="true" applyAlignment="true">
      <alignment horizontal="center"/>
    </xf>
    <xf numFmtId="0" fontId="7" fillId="6" borderId="9" xfId="0" applyNumberFormat="true" applyFont="true" applyFill="true" applyBorder="true" applyAlignment="true">
      <alignment horizontal="center"/>
    </xf>
    <xf numFmtId="0" fontId="7" fillId="6" borderId="8" xfId="0" applyNumberFormat="true" applyFont="true" applyFill="true" applyBorder="true" applyAlignment="true">
      <alignment horizontal="center" vertical="center"/>
    </xf>
    <xf numFmtId="0" fontId="7" fillId="6" borderId="9" xfId="0" applyNumberFormat="true" applyFont="true" applyFill="true" applyBorder="true" applyAlignment="true">
      <alignment horizontal="center" vertical="center"/>
    </xf>
    <xf numFmtId="0" fontId="4" fillId="4" borderId="8" xfId="0" applyNumberFormat="true" applyFont="true" applyFill="true" applyBorder="true" applyAlignment="true">
      <alignment horizontal="center"/>
    </xf>
    <xf numFmtId="0" fontId="4" fillId="4" borderId="9" xfId="0" applyNumberFormat="true" applyFont="true" applyFill="true" applyBorder="true" applyAlignment="true">
      <alignment horizontal="center"/>
    </xf>
    <xf numFmtId="0" fontId="4" fillId="4" borderId="8" xfId="0" applyNumberFormat="true" applyFont="true" applyFill="true" applyBorder="true" applyAlignment="true">
      <alignment horizontal="center" vertical="center"/>
    </xf>
    <xf numFmtId="0" fontId="4" fillId="4" borderId="9" xfId="0" applyNumberFormat="true" applyFont="true" applyFill="true" applyBorder="true" applyAlignment="true">
      <alignment horizontal="center" vertical="center"/>
    </xf>
    <xf numFmtId="0" fontId="5" fillId="6" borderId="8" xfId="0" applyNumberFormat="true" applyFont="true" applyFill="true" applyBorder="true" applyAlignment="true">
      <alignment horizontal="center"/>
    </xf>
    <xf numFmtId="0" fontId="5" fillId="6" borderId="9" xfId="0" applyNumberFormat="true" applyFont="true" applyFill="true" applyBorder="true" applyAlignment="true">
      <alignment horizontal="center"/>
    </xf>
    <xf numFmtId="0" fontId="5" fillId="6" borderId="8" xfId="0" applyNumberFormat="true" applyFont="true" applyFill="true" applyBorder="true" applyAlignment="true">
      <alignment horizontal="center" vertical="center"/>
    </xf>
    <xf numFmtId="0" fontId="5" fillId="6" borderId="9" xfId="0" applyNumberFormat="true" applyFont="true" applyFill="true" applyBorder="true" applyAlignment="true">
      <alignment horizontal="center" vertical="center"/>
    </xf>
    <xf numFmtId="201" fontId="5" fillId="6" borderId="8" xfId="0" applyNumberFormat="true" applyFont="true" applyFill="true" applyBorder="true" applyAlignment="true">
      <alignment horizontal="center" vertical="center"/>
    </xf>
    <xf numFmtId="201" fontId="5" fillId="6" borderId="9" xfId="0" applyNumberFormat="true" applyFont="true" applyFill="true" applyBorder="true" applyAlignment="true">
      <alignment horizontal="center" vertical="center"/>
    </xf>
    <xf numFmtId="0" fontId="4" fillId="4" borderId="8" xfId="0" applyNumberFormat="true" applyFont="true" applyFill="true" applyBorder="true" applyAlignment="true">
      <alignment horizontal="center" vertical="center" wrapText="true"/>
    </xf>
    <xf numFmtId="0" fontId="4" fillId="4" borderId="9" xfId="0" applyNumberFormat="true" applyFont="true" applyFill="true" applyBorder="true" applyAlignment="true">
      <alignment horizontal="center" vertical="center" wrapText="true"/>
    </xf>
    <xf numFmtId="0" fontId="0" fillId="7" borderId="0" xfId="0" applyNumberFormat="true" applyFont="true" applyFill="true" applyBorder="true"/>
    <xf numFmtId="0" fontId="0" fillId="7" borderId="1" xfId="0" applyNumberFormat="true" applyFont="true" applyFill="true" applyBorder="true"/>
    <xf numFmtId="0" fontId="8" fillId="7" borderId="0" xfId="0" applyNumberFormat="true" applyFont="true" applyFill="true" applyBorder="true"/>
    <xf numFmtId="0" fontId="8" fillId="7" borderId="1" xfId="0" applyNumberFormat="true" applyFont="true" applyFill="true" applyBorder="true"/>
    <xf numFmtId="0" fontId="8" fillId="7" borderId="2" xfId="0" applyNumberFormat="true" applyFont="true" applyFill="true" applyBorder="true"/>
    <xf numFmtId="0" fontId="8" fillId="7" borderId="3" xfId="0" applyNumberFormat="true" applyFont="true" applyFill="true" applyBorder="true"/>
    <xf numFmtId="0" fontId="8" fillId="7" borderId="4" xfId="0" applyNumberFormat="true" applyFont="true" applyFill="true" applyBorder="true"/>
    <xf numFmtId="0" fontId="8" fillId="7" borderId="5" xfId="0" applyNumberFormat="true" applyFont="true" applyFill="true" applyBorder="true"/>
    <xf numFmtId="0" fontId="8" fillId="7" borderId="6" xfId="0" applyNumberFormat="true" applyFont="true" applyFill="true" applyBorder="true"/>
    <xf numFmtId="0" fontId="8" fillId="7" borderId="7" xfId="0" applyNumberFormat="true" applyFont="true" applyFill="true" applyBorder="true"/>
    <xf numFmtId="0" fontId="8" fillId="7" borderId="2" xfId="0" applyNumberFormat="true" applyFont="true" applyFill="true" applyBorder="true" applyAlignment="true">
      <alignment horizontal="left"/>
    </xf>
    <xf numFmtId="0" fontId="8" fillId="7" borderId="3" xfId="0" applyNumberFormat="true" applyFont="true" applyFill="true" applyBorder="true" applyAlignment="true">
      <alignment horizontal="left"/>
    </xf>
    <xf numFmtId="0" fontId="8" fillId="7" borderId="4" xfId="0" applyNumberFormat="true" applyFont="true" applyFill="true" applyBorder="true" applyAlignment="true">
      <alignment horizontal="left"/>
    </xf>
    <xf numFmtId="0" fontId="8" fillId="7" borderId="5" xfId="0" applyNumberFormat="true" applyFont="true" applyFill="true" applyBorder="true" applyAlignment="true">
      <alignment horizontal="left"/>
    </xf>
    <xf numFmtId="0" fontId="8" fillId="7" borderId="6" xfId="0" applyNumberFormat="true" applyFont="true" applyFill="true" applyBorder="true" applyAlignment="true">
      <alignment horizontal="left"/>
    </xf>
    <xf numFmtId="0" fontId="8" fillId="7" borderId="7" xfId="0" applyNumberFormat="true" applyFont="true" applyFill="true" applyBorder="true" applyAlignment="true">
      <alignment horizontal="left"/>
    </xf>
    <xf numFmtId="0" fontId="8" fillId="7" borderId="2" xfId="0" applyNumberFormat="true" applyFont="true" applyFill="true" applyBorder="true" applyAlignment="true">
      <alignment horizontal="left" vertical="center"/>
    </xf>
    <xf numFmtId="0" fontId="8" fillId="7" borderId="3" xfId="0" applyNumberFormat="true" applyFont="true" applyFill="true" applyBorder="true" applyAlignment="true">
      <alignment horizontal="left" vertical="center"/>
    </xf>
    <xf numFmtId="0" fontId="8" fillId="7" borderId="4" xfId="0" applyNumberFormat="true" applyFont="true" applyFill="true" applyBorder="true" applyAlignment="true">
      <alignment horizontal="left" vertical="center"/>
    </xf>
    <xf numFmtId="0" fontId="8" fillId="7" borderId="5" xfId="0" applyNumberFormat="true" applyFont="true" applyFill="true" applyBorder="true" applyAlignment="true">
      <alignment horizontal="left" vertical="center"/>
    </xf>
    <xf numFmtId="0" fontId="8" fillId="7" borderId="6" xfId="0" applyNumberFormat="true" applyFont="true" applyFill="true" applyBorder="true" applyAlignment="true">
      <alignment horizontal="left" vertical="center"/>
    </xf>
    <xf numFmtId="0" fontId="8" fillId="7" borderId="7" xfId="0" applyNumberFormat="true" applyFont="true" applyFill="true" applyBorder="true" applyAlignment="true">
      <alignment horizontal="left" vertical="center"/>
    </xf>
    <xf numFmtId="0" fontId="8" fillId="7" borderId="2" xfId="0" applyNumberFormat="true" applyFont="true" applyFill="true" applyBorder="true" applyAlignment="true">
      <alignment horizontal="left" vertical="center" wrapText="true"/>
    </xf>
    <xf numFmtId="0" fontId="8" fillId="7" borderId="3" xfId="0" applyNumberFormat="true" applyFont="true" applyFill="true" applyBorder="true" applyAlignment="true">
      <alignment horizontal="left" vertical="center" wrapText="true"/>
    </xf>
    <xf numFmtId="0" fontId="8" fillId="7" borderId="4" xfId="0" applyNumberFormat="true" applyFont="true" applyFill="true" applyBorder="true" applyAlignment="true">
      <alignment horizontal="left" vertical="center" wrapText="true"/>
    </xf>
    <xf numFmtId="0" fontId="8" fillId="7" borderId="5" xfId="0" applyNumberFormat="true" applyFont="true" applyFill="true" applyBorder="true" applyAlignment="true">
      <alignment horizontal="left" vertical="center" wrapText="true"/>
    </xf>
    <xf numFmtId="0" fontId="8" fillId="7" borderId="6" xfId="0" applyNumberFormat="true" applyFont="true" applyFill="true" applyBorder="true" applyAlignment="true">
      <alignment horizontal="left" vertical="center" wrapText="true"/>
    </xf>
    <xf numFmtId="0" fontId="8" fillId="7" borderId="7" xfId="0" applyNumberFormat="true" applyFont="true" applyFill="true" applyBorder="true" applyAlignment="true">
      <alignment horizontal="left" vertical="center" wrapText="true"/>
    </xf>
    <xf numFmtId="0" fontId="9" fillId="6" borderId="0" xfId="0" applyNumberFormat="true" applyFont="true" applyFill="true" applyBorder="true"/>
    <xf numFmtId="0" fontId="9" fillId="6" borderId="1" xfId="0" applyNumberFormat="true" applyFont="true" applyFill="true" applyBorder="true"/>
    <xf numFmtId="0" fontId="9" fillId="6" borderId="8" xfId="0" applyNumberFormat="true" applyFont="true" applyFill="true" applyBorder="true"/>
    <xf numFmtId="0" fontId="9" fillId="6" borderId="9" xfId="0" applyNumberFormat="true" applyFont="true" applyFill="true" applyBorder="true"/>
    <xf numFmtId="0" fontId="9" fillId="6" borderId="8" xfId="0" applyNumberFormat="true" applyFont="true" applyFill="true" applyBorder="true" applyAlignment="true">
      <alignment horizontal="left"/>
    </xf>
    <xf numFmtId="0" fontId="9" fillId="6" borderId="9" xfId="0" applyNumberFormat="true" applyFont="true" applyFill="true" applyBorder="true" applyAlignment="true">
      <alignment horizontal="left"/>
    </xf>
    <xf numFmtId="0" fontId="9" fillId="6" borderId="8" xfId="0" applyNumberFormat="true" applyFont="true" applyFill="true" applyBorder="true" applyAlignment="true">
      <alignment horizontal="left" vertical="center"/>
    </xf>
    <xf numFmtId="0" fontId="9" fillId="6" borderId="9" xfId="0" applyNumberFormat="true" applyFont="true" applyFill="true" applyBorder="true" applyAlignment="true">
      <alignment horizontal="left" vertical="center"/>
    </xf>
    <xf numFmtId="0" fontId="9" fillId="4" borderId="8" xfId="0" applyNumberFormat="true" applyFont="true" applyFill="true" applyBorder="true" applyAlignment="true">
      <alignment horizontal="left" vertical="center"/>
    </xf>
    <xf numFmtId="0" fontId="9" fillId="4" borderId="9" xfId="0" applyNumberFormat="true" applyFont="true" applyFill="true" applyBorder="true" applyAlignment="true">
      <alignment horizontal="left" vertical="center"/>
    </xf>
    <xf numFmtId="0" fontId="4" fillId="2" borderId="0" xfId="0" applyNumberFormat="true" applyFont="true" applyFill="true" applyBorder="true"/>
    <xf numFmtId="0" fontId="4" fillId="2" borderId="1" xfId="0" applyNumberFormat="true" applyFont="true" applyFill="true" applyBorder="true"/>
    <xf numFmtId="0" fontId="4" fillId="2" borderId="8" xfId="0" applyNumberFormat="true" applyFont="true" applyFill="true" applyBorder="true"/>
    <xf numFmtId="0" fontId="4" fillId="2" borderId="9" xfId="0" applyNumberFormat="true" applyFont="true" applyFill="true" applyBorder="true"/>
    <xf numFmtId="0" fontId="4" fillId="2" borderId="8" xfId="0" applyNumberFormat="true" applyFont="true" applyFill="true" applyBorder="true" applyAlignment="true">
      <alignment horizontal="center"/>
    </xf>
    <xf numFmtId="0" fontId="4" fillId="2" borderId="9" xfId="0" applyNumberFormat="true" applyFont="true" applyFill="true" applyBorder="true" applyAlignment="true">
      <alignment horizontal="center"/>
    </xf>
    <xf numFmtId="0" fontId="4" fillId="2" borderId="8" xfId="0" applyNumberFormat="true" applyFont="true" applyFill="true" applyBorder="true" applyAlignment="true">
      <alignment horizontal="center" vertical="center"/>
    </xf>
    <xf numFmtId="0" fontId="4" fillId="2" borderId="9" xfId="0" applyNumberFormat="true" applyFont="true" applyFill="true" applyBorder="true" applyAlignment="true">
      <alignment horizontal="center" vertical="center"/>
    </xf>
    <xf numFmtId="0" fontId="4" fillId="2" borderId="8" xfId="0" applyNumberFormat="true" applyFont="true" applyFill="true" applyBorder="true" applyAlignment="true">
      <alignment horizontal="center" vertical="center" wrapText="true"/>
    </xf>
    <xf numFmtId="0" fontId="4" fillId="2" borderId="9" xfId="0" applyNumberFormat="true" applyFont="true" applyFill="true" applyBorder="true" applyAlignment="true">
      <alignment horizontal="center" vertical="center" wrapText="true"/>
    </xf>
    <xf numFmtId="0" fontId="0" fillId="8" borderId="0" xfId="0" applyNumberFormat="true" applyFont="true" applyFill="true" applyBorder="true"/>
    <xf numFmtId="0" fontId="0" fillId="8" borderId="1" xfId="0" applyNumberFormat="true" applyFont="true" applyFill="true" applyBorder="true"/>
    <xf numFmtId="0" fontId="5" fillId="8" borderId="0" xfId="0" applyNumberFormat="true" applyFont="true" applyFill="true" applyBorder="true"/>
    <xf numFmtId="0" fontId="5" fillId="8" borderId="1" xfId="0" applyNumberFormat="true" applyFont="true" applyFill="true" applyBorder="true"/>
    <xf numFmtId="0" fontId="5" fillId="8" borderId="8" xfId="0" applyNumberFormat="true" applyFont="true" applyFill="true" applyBorder="true"/>
    <xf numFmtId="0" fontId="5" fillId="8" borderId="9" xfId="0" applyNumberFormat="true" applyFont="true" applyFill="true" applyBorder="true"/>
    <xf numFmtId="0" fontId="5" fillId="8" borderId="8" xfId="0" applyNumberFormat="true" applyFont="true" applyFill="true" applyBorder="true" applyAlignment="true">
      <alignment horizontal="center"/>
    </xf>
    <xf numFmtId="0" fontId="5" fillId="8" borderId="9" xfId="0" applyNumberFormat="true" applyFont="true" applyFill="true" applyBorder="true" applyAlignment="true">
      <alignment horizontal="center"/>
    </xf>
    <xf numFmtId="0" fontId="5" fillId="8" borderId="8" xfId="0" applyNumberFormat="true" applyFont="true" applyFill="true" applyBorder="true" applyAlignment="true">
      <alignment horizontal="center" vertical="center"/>
    </xf>
    <xf numFmtId="0" fontId="5" fillId="8" borderId="9" xfId="0" applyNumberFormat="true" applyFont="true" applyFill="true" applyBorder="true" applyAlignment="true">
      <alignment horizontal="center" vertical="center"/>
    </xf>
    <xf numFmtId="201" fontId="5" fillId="6" borderId="8" xfId="0" applyNumberFormat="true" applyFont="true" applyFill="true" applyBorder="true" applyAlignment="true">
      <alignment horizontal="left" vertical="center"/>
    </xf>
    <xf numFmtId="201" fontId="5" fillId="6" borderId="9" xfId="0" applyNumberFormat="true" applyFont="true" applyFill="true" applyBorder="true" applyAlignment="true">
      <alignment horizontal="left" vertical="center"/>
    </xf>
    <xf numFmtId="201" fontId="5" fillId="8" borderId="8" xfId="0" applyNumberFormat="true" applyFont="true" applyFill="true" applyBorder="true" applyAlignment="true">
      <alignment horizontal="center" vertical="center"/>
    </xf>
    <xf numFmtId="201" fontId="5" fillId="8" borderId="9" xfId="0" applyNumberFormat="true" applyFont="true" applyFill="true" applyBorder="true" applyAlignment="true">
      <alignment horizontal="center" vertical="center"/>
    </xf>
    <xf numFmtId="202" fontId="5" fillId="6" borderId="8" xfId="0" applyNumberFormat="true" applyFont="true" applyFill="true" applyBorder="true" applyAlignment="true">
      <alignment horizontal="left" vertical="center"/>
    </xf>
    <xf numFmtId="202" fontId="5" fillId="6" borderId="9" xfId="0" applyNumberFormat="true" applyFont="true" applyFill="true" applyBorder="true" applyAlignment="true">
      <alignment horizontal="left" vertical="center"/>
    </xf>
    <xf numFmtId="203" fontId="5" fillId="6" borderId="8" xfId="0" applyNumberFormat="true" applyFont="true" applyFill="true" applyBorder="true" applyAlignment="true">
      <alignment horizontal="left" vertical="center"/>
    </xf>
    <xf numFmtId="203" fontId="5" fillId="6" borderId="9" xfId="0" applyNumberFormat="true" applyFont="true" applyFill="true" applyBorder="true" applyAlignment="true">
      <alignment horizontal="left" vertical="center"/>
    </xf>
    <xf numFmtId="204" fontId="5" fillId="6" borderId="8" xfId="0" applyNumberFormat="true" applyFont="true" applyFill="true" applyBorder="true" applyAlignment="true">
      <alignment horizontal="left" vertical="center"/>
    </xf>
    <xf numFmtId="204" fontId="5" fillId="6" borderId="9" xfId="0" applyNumberFormat="true" applyFont="true" applyFill="true" applyBorder="true" applyAlignment="true">
      <alignment horizontal="left" vertical="center"/>
    </xf>
    <xf numFmtId="202" fontId="5" fillId="8" borderId="8" xfId="0" applyNumberFormat="true" applyFont="true" applyFill="true" applyBorder="true" applyAlignment="true">
      <alignment horizontal="center" vertical="center"/>
    </xf>
    <xf numFmtId="202" fontId="5" fillId="8" borderId="9" xfId="0" applyNumberFormat="true" applyFont="true" applyFill="true" applyBorder="true" applyAlignment="true">
      <alignment horizontal="center" vertical="center"/>
    </xf>
    <xf numFmtId="205" fontId="5" fillId="6" borderId="8" xfId="0" applyNumberFormat="true" applyFont="true" applyFill="true" applyBorder="true" applyAlignment="true">
      <alignment horizontal="left" vertical="center"/>
    </xf>
    <xf numFmtId="205" fontId="5" fillId="6" borderId="9" xfId="0" applyNumberFormat="true" applyFont="true" applyFill="true" applyBorder="true" applyAlignment="true">
      <alignment horizontal="left" vertical="center"/>
    </xf>
  </cellXfs>
  <cellStyles count="1">
    <cellStyle name="Normal" xfId="0"/>
  </cellStyles>
  <dxfs count="17">
    <dxf>
      <font>
        <b val="1"/>
        <color rgb="FF92400E"/>
      </font>
      <fill>
        <patternFill patternType="solid">
          <bgColor rgb="FFFFFBEB"/>
        </patternFill>
      </fill>
    </dxf>
    <dxf>
      <font>
        <b val="1"/>
        <color rgb="FF991B1B"/>
      </font>
      <fill>
        <patternFill patternType="solid">
          <bgColor rgb="FFFEF2F2"/>
        </patternFill>
      </fill>
    </dxf>
    <dxf>
      <font>
        <b val="1"/>
        <color rgb="FF166534"/>
      </font>
      <fill>
        <patternFill patternType="solid">
          <bgColor rgb="FFECFDF5"/>
        </patternFill>
      </fill>
    </dxf>
    <dxf>
      <font>
        <b val="1"/>
        <color rgb="FF991B1B"/>
      </font>
      <fill>
        <patternFill patternType="solid">
          <bgColor rgb="FFFEF2F2"/>
        </patternFill>
      </fill>
    </dxf>
    <dxf>
      <font>
        <b val="1"/>
        <color rgb="FF1D4ED8"/>
      </font>
      <fill>
        <patternFill patternType="solid">
          <bgColor rgb="FFEAF2FF"/>
        </patternFill>
      </fill>
    </dxf>
    <dxf>
      <font>
        <b val="1"/>
        <color rgb="FF92400E"/>
      </font>
      <fill>
        <patternFill patternType="solid">
          <bgColor rgb="FFFFFBEB"/>
        </patternFill>
      </fill>
    </dxf>
    <dxf>
      <font>
        <b val="1"/>
        <color rgb="FF991B1B"/>
      </font>
      <fill>
        <patternFill patternType="solid">
          <bgColor rgb="FFFEF2F2"/>
        </patternFill>
      </fill>
    </dxf>
    <dxf>
      <font>
        <color rgb="FF166534"/>
      </font>
      <fill>
        <patternFill patternType="solid">
          <bgColor rgb="FFECFDF5"/>
        </patternFill>
      </fill>
    </dxf>
    <dxf>
      <font>
        <color rgb="FF92400E"/>
      </font>
      <fill>
        <patternFill patternType="solid">
          <bgColor rgb="FFFFFBEB"/>
        </patternFill>
      </fill>
    </dxf>
    <dxf>
      <font>
        <color rgb="FF166534"/>
      </font>
      <fill>
        <patternFill patternType="solid">
          <bgColor rgb="FFECFDF5"/>
        </patternFill>
      </fill>
    </dxf>
    <dxf>
      <font>
        <color rgb="FF92400E"/>
      </font>
      <fill>
        <patternFill patternType="solid">
          <bgColor rgb="FFFFFBEB"/>
        </patternFill>
      </fill>
    </dxf>
    <dxf>
      <font>
        <b val="1"/>
        <color rgb="FF991B1B"/>
      </font>
      <fill>
        <patternFill patternType="solid">
          <bgColor rgb="FFFEF2F2"/>
        </patternFill>
      </fill>
    </dxf>
    <dxf>
      <font>
        <color rgb="FF166534"/>
      </font>
      <fill>
        <patternFill patternType="solid">
          <bgColor rgb="FFECFDF5"/>
        </patternFill>
      </fill>
    </dxf>
    <dxf>
      <font>
        <color rgb="FF1D4ED8"/>
      </font>
      <fill>
        <patternFill patternType="solid">
          <bgColor rgb="FFEAF2FF"/>
        </patternFill>
      </fill>
    </dxf>
    <dxf>
      <font>
        <b val="1"/>
        <color rgb="FF991B1B"/>
      </font>
      <fill>
        <patternFill patternType="solid">
          <bgColor rgb="FFFEF2F2"/>
        </patternFill>
      </fill>
    </dxf>
    <dxf>
      <font>
        <color rgb="FF166534"/>
      </font>
      <fill>
        <patternFill patternType="solid">
          <bgColor rgb="FFECFDF5"/>
        </patternFill>
      </fill>
    </dxf>
    <dxf>
      <font>
        <color rgb="FF991B1B"/>
      </font>
      <fill>
        <patternFill patternType="solid">
          <bgColor rgb="FFFEF2F2"/>
        </patternFill>
      </fill>
    </dxf>
  </dxfs>
</styleSheet>
</file>

<file path=xl/_rels/workbook.xml.rels><?xml version="1.0" encoding="UTF-8"?>
<Relationships xmlns="http://schemas.openxmlformats.org/package/2006/relationships"><Relationship Id="R3b66b927a2ef44e0" Target="styles.xml" Type="http://schemas.openxmlformats.org/officeDocument/2006/relationships/styles"></Relationship><Relationship Id="R8472187a5dd9472f" Target="theme/theme1.xml" Type="http://schemas.openxmlformats.org/officeDocument/2006/relationships/theme"></Relationship><Relationship Id="R4e5924f9b2d149ab" Target="sharedStrings.xml" Type="http://schemas.openxmlformats.org/officeDocument/2006/relationships/sharedStrings"></Relationship><Relationship Id="Rae8e7846ef2e451e" Target="worksheets/sheet1.xml" Type="http://schemas.openxmlformats.org/officeDocument/2006/relationships/worksheet"></Relationship><Relationship Id="R38aab4ffa26c4e31" Target="worksheets/sheet2.xml" Type="http://schemas.openxmlformats.org/officeDocument/2006/relationships/worksheet"></Relationship><Relationship Id="Rcc8bcd5720864ad3" Target="worksheets/sheet3.xml" Type="http://schemas.openxmlformats.org/officeDocument/2006/relationships/worksheet"></Relationship><Relationship Id="R58b0cc0160fc4343" Target="worksheets/sheet4.xml" Type="http://schemas.openxmlformats.org/officeDocument/2006/relationships/worksheet"></Relationship><Relationship Id="R74036d89cae64739" Target="worksheets/sheet5.xml" Type="http://schemas.openxmlformats.org/officeDocument/2006/relationships/worksheet"></Relationship></Relationships>
</file>

<file path=xl/tables/table1.xml><?xml version="1.0" encoding="utf-8"?>
<x:table xmlns:x="http://schemas.openxmlformats.org/spreadsheetml/2006/main" id="1" name="ShipmentTable" displayName="ShipmentTable" ref="A1:AC11" headerRowCount="1">
  <x:tableColumns count="29">
    <x:tableColumn id="1" name="Afsendelsesnr."/>
    <x:tableColumn id="2" name="Forretningsscenarie"/>
    <x:tableColumn id="3" name="Kildeordrenr."/>
    <x:tableColumn id="4" name="Kunde / afdeling"/>
    <x:tableColumn id="5" name="Afsendelseslager"/>
    <x:tableColumn id="6" name="Destinationstype"/>
    <x:tableColumn id="7" name="Modtager / sted"/>
    <x:tableColumn id="8" name="By/område"/>
    <x:tableColumn id="9" name="Krævet ankomstdato"/>
    <x:tableColumn id="10" name="Planlagt afsendelsesdato"/>
    <x:tableColumn id="11" name="Prioritet"/>
    <x:tableColumn id="12" name="Fragtfirma"/>
    <x:tableColumn id="13" name="Serviceniveau"/>
    <x:tableColumn id="14" name="跟踪号"/>
    <x:tableColumn id="15" name="SKU-antal"/>
    <x:tableColumn id="16" name="Antal afsendte enheder"/>
    <x:tableColumn id="17" name="Vægt (kg)"/>
    <x:tableColumn id="18" name="Volumen (m³)"/>
    <x:tableColumn id="19" name="Pakkemetode"/>
    <x:tableColumn id="20" name="Antal kasser"/>
    <x:tableColumn id="21" name="Plukkestatus"/>
    <x:tableColumn id="22" name="Pakkestatus"/>
    <x:tableColumn id="23" name="Leveringsstatus"/>
    <x:tableColumn id="24" name="Samlet status"/>
    <x:tableColumn id="25" name="SLA-forfaldsdato"/>
    <x:tableColumn id="26" name="Forsinket?"/>
    <x:tableColumn id="27" name="Afvigelsestype"/>
    <x:tableColumn id="28" name="Ansvarligt team"/>
    <x:tableColumn id="29" name="Bemærkninger"/>
  </x:tableColumns>
  <x:tableStyleInfo name="TableStyleMedium2" showRowStripes="1"/>
</x:table>
</file>

<file path=xl/tables/table2.xml><?xml version="1.0" encoding="utf-8"?>
<x:table xmlns:x="http://schemas.openxmlformats.org/spreadsheetml/2006/main" id="2" name="PickingTable" displayName="PickingTable" ref="A1:Q15" headerRowCount="1">
  <x:tableColumns count="17">
    <x:tableColumn id="1" name="Plukkeopgavenr."/>
    <x:tableColumn id="2" name="Afsendelsesnr."/>
    <x:tableColumn id="3" name="Bølge/batch"/>
    <x:tableColumn id="4" name="Lagerområde / lokation"/>
    <x:tableColumn id="5" name="SKU-kode"/>
    <x:tableColumn id="6" name="Varenavn"/>
    <x:tableColumn id="7" name="Planlagt plukkeantal"/>
    <x:tableColumn id="8" name="Faktisk plukket antal"/>
    <x:tableColumn id="9" name="Afvigelse"/>
    <x:tableColumn id="10" name="Plukkestatus"/>
    <x:tableColumn id="11" name="Kontrolstatus"/>
    <x:tableColumn id="12" name="Plukker"/>
    <x:tableColumn id="13" name="Kontrollant"/>
    <x:tableColumn id="14" name="Starttid"/>
    <x:tableColumn id="15" name="Fuldførelsestid"/>
    <x:tableColumn id="16" name="Afvigelsesårsag"/>
    <x:tableColumn id="17" name="Bemærkninger"/>
  </x:tableColumns>
  <x:tableStyleInfo name="TableStyleMedium2" showRowStripes="1"/>
</x:table>
</file>

<file path=xl/tables/table3.xml><?xml version="1.0" encoding="utf-8"?>
<x:table xmlns:x="http://schemas.openxmlformats.org/spreadsheetml/2006/main" id="3" name="PackingTable" displayName="PackingTable" ref="A1:O12" headerRowCount="1">
  <x:tableColumns count="15">
    <x:tableColumn id="1" name="Pakkeopgavenr."/>
    <x:tableColumn id="2" name="Afsendelsesnr."/>
    <x:tableColumn id="3" name="Pakkemetode"/>
    <x:tableColumn id="4" name="Kassetype/palle"/>
    <x:tableColumn id="5" name="Etiket / fragtbrevsnr."/>
    <x:tableColumn id="6" name="Antal kasser"/>
    <x:tableColumn id="7" name="Enheder pr. kasse"/>
    <x:tableColumn id="8" name="Pakkestatus"/>
    <x:tableColumn id="9" name="Pakker"/>
    <x:tableColumn id="10" name="Starttid"/>
    <x:tableColumn id="11" name="Fuldførelsestid"/>
    <x:tableColumn id="12" name="Kvalitetskontrolresultat"/>
    <x:tableColumn id="13" name="Temperaturstyring / særlige krav"/>
    <x:tableColumn id="14" name="Plombenr. / pallenr."/>
    <x:tableColumn id="15" name="Bemærkninger"/>
  </x:tableColumns>
  <x:tableStyleInfo name="TableStyleMedium2" showRowStripes="1"/>
</x:table>
</file>

<file path=xl/tables/table4.xml><?xml version="1.0" encoding="utf-8"?>
<x:table xmlns:x="http://schemas.openxmlformats.org/spreadsheetml/2006/main" id="4" name="DeliveryTable" displayName="DeliveryTable" ref="A1:T10" headerRowCount="1">
  <x:tableColumns count="20">
    <x:tableColumn id="1" name="Leveringsopgavenr."/>
    <x:tableColumn id="2" name="Afsendelsesnr."/>
    <x:tableColumn id="3" name="Leveringstype"/>
    <x:tableColumn id="4" name="Afgangspunkt"/>
    <x:tableColumn id="5" name="Destination"/>
    <x:tableColumn id="6" name="Rute/område"/>
    <x:tableColumn id="7" name="Aftalt afhentningstid"/>
    <x:tableColumn id="8" name="Planlagt afgangstid"/>
    <x:tableColumn id="9" name="Planlagt ankomsttid"/>
    <x:tableColumn id="10" name="Faktisk ankomsttid"/>
    <x:tableColumn id="11" name="Fragtfirma"/>
    <x:tableColumn id="12" name="Køretøj / fragtbrevsnr."/>
    <x:tableColumn id="13" name="Leveringsstatus"/>
    <x:tableColumn id="14" name="Kvitteringsstatus"/>
    <x:tableColumn id="15" name="Kvitteringsperson"/>
    <x:tableColumn id="16" name="Kvitteringstid"/>
    <x:tableColumn id="17" name="Afvigelseskategori"/>
    <x:tableColumn id="18" name="Koordineringspunkt"/>
    <x:tableColumn id="19" name="Nuværende ansvarlig"/>
    <x:tableColumn id="20" name="Bemærkninger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../tables/table1.xml" Id="Ra0357a1553ce463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2.xml" Id="R1214ab4ca7474144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3.xml" Id="Ra013acb5702b4f8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4.xml" Id="R4928c8062bd046e0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showGridLines="false" tabSelected="true" workbookViewId="0"/>
  </sheetViews>
  <sheetFormatPr defaultRowHeight="15"/>
  <cols>
    <col customWidth="true" max="1" min="1" width="18"/>
    <col customWidth="true" max="2" min="2" width="24"/>
    <col customWidth="true" max="3" min="3" width="20"/>
    <col customWidth="true" max="4" min="4" width="12"/>
    <col customWidth="true" max="5" min="5" width="16"/>
    <col customWidth="true" max="10" min="6" width="15"/>
    <col customWidth="true" max="14" min="14" width="12"/>
    <col customWidth="true" max="15" min="15" width="10"/>
    <col customWidth="true" max="18" min="17" width="12"/>
    <col customWidth="true" max="19" min="19" width="9"/>
    <col customWidth="true" max="20" min="20" width="12"/>
    <col customWidth="true" max="30" min="21" width="10"/>
  </cols>
  <sheetData>
    <row r="1" ht="22" customHeight="true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20"/>
    </row>
    <row r="2" ht="22" customHeight="true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2"/>
      <c r="N2" s="130" t="s">
        <v>2</v>
      </c>
      <c r="O2" s="130" t="s">
        <v>3</v>
      </c>
      <c r="P2" s="130"/>
      <c r="Q2" s="130" t="s">
        <v>4</v>
      </c>
      <c r="R2" s="130" t="s">
        <v>5</v>
      </c>
      <c r="S2" s="130" t="s">
        <v>6</v>
      </c>
      <c r="T2" s="130" t="s">
        <v>7</v>
      </c>
      <c r="U2" s="130" t="s">
        <v>8</v>
      </c>
      <c r="V2" s="130" t="s">
        <v>9</v>
      </c>
      <c r="W2" s="130" t="s">
        <v>10</v>
      </c>
      <c r="X2" s="130" t="s">
        <v>11</v>
      </c>
      <c r="Y2" s="130" t="s">
        <v>12</v>
      </c>
      <c r="Z2" s="130" t="s">
        <v>13</v>
      </c>
      <c r="AA2" s="130" t="s">
        <v>14</v>
      </c>
      <c r="AB2" s="130" t="s">
        <v>15</v>
      </c>
      <c r="AC2" s="130" t="s">
        <v>16</v>
      </c>
      <c r="AD2" s="130" t="s">
        <v>17</v>
      </c>
    </row>
    <row r="3" ht="18" customHeight="true">
      <c r="N3" s="174" t="s">
        <v>18</v>
      </c>
      <c r="O3" s="174" t="n">
        <v>0</v>
      </c>
      <c r="P3" s="174"/>
      <c r="Q3" s="174" t="s">
        <v>19</v>
      </c>
      <c r="R3" s="174" t="s">
        <v>20</v>
      </c>
      <c r="S3" s="174" t="s">
        <v>21</v>
      </c>
      <c r="T3" s="174" t="s">
        <v>22</v>
      </c>
      <c r="U3" s="174" t="s">
        <v>23</v>
      </c>
      <c r="V3" s="174" t="s">
        <v>24</v>
      </c>
      <c r="W3" s="174" t="s">
        <v>25</v>
      </c>
      <c r="X3" s="174" t="s">
        <v>26</v>
      </c>
      <c r="Y3" s="174" t="s">
        <v>27</v>
      </c>
      <c r="Z3" s="174" t="s">
        <v>28</v>
      </c>
      <c r="AA3" s="174" t="s">
        <v>29</v>
      </c>
      <c r="AB3" s="174" t="s">
        <v>30</v>
      </c>
      <c r="AC3" s="174" t="s">
        <v>31</v>
      </c>
      <c r="AD3" s="174" t="s">
        <v>32</v>
      </c>
    </row>
    <row r="4" ht="18" customHeight="true">
      <c r="A4" s="56" t="s">
        <v>33</v>
      </c>
      <c r="B4" s="57"/>
      <c r="D4" s="56" t="s">
        <v>34</v>
      </c>
      <c r="E4" s="88"/>
      <c r="F4" s="88"/>
      <c r="G4" s="88"/>
      <c r="H4" s="88"/>
      <c r="I4" s="88"/>
      <c r="J4" s="57"/>
      <c r="N4" s="174" t="s">
        <v>35</v>
      </c>
      <c r="O4" s="174" t="n">
        <v>1</v>
      </c>
      <c r="P4" s="174"/>
      <c r="Q4" s="174" t="s">
        <v>36</v>
      </c>
      <c r="R4" s="174" t="s">
        <v>37</v>
      </c>
      <c r="S4" s="174" t="s">
        <v>38</v>
      </c>
      <c r="T4" s="174" t="s">
        <v>39</v>
      </c>
      <c r="U4" s="174" t="s">
        <v>40</v>
      </c>
      <c r="V4" s="174" t="s">
        <v>41</v>
      </c>
      <c r="W4" s="174" t="s">
        <v>42</v>
      </c>
      <c r="X4" s="174" t="s">
        <v>43</v>
      </c>
      <c r="Y4" s="174" t="s">
        <v>44</v>
      </c>
      <c r="Z4" s="174" t="s">
        <v>43</v>
      </c>
      <c r="AA4" s="174" t="s">
        <v>45</v>
      </c>
      <c r="AB4" s="174" t="s">
        <v>46</v>
      </c>
      <c r="AC4" s="174" t="s">
        <v>47</v>
      </c>
      <c r="AD4" s="174" t="s">
        <v>48</v>
      </c>
    </row>
    <row r="5" ht="30" customHeight="true">
      <c r="A5" s="68" t="s">
        <v>49</v>
      </c>
      <c r="B5" s="78" t="s">
        <v>50</v>
      </c>
      <c r="D5" s="98" t="str">
        <v>1</v>
      </c>
      <c r="E5" s="98" t="s">
        <v>51</v>
      </c>
      <c r="F5" s="108" t="s">
        <v>52</v>
      </c>
      <c r="G5" s="108"/>
      <c r="H5" s="108"/>
      <c r="I5" s="108"/>
      <c r="J5" s="108"/>
      <c r="N5" s="174" t="s">
        <v>53</v>
      </c>
      <c r="O5" s="174" t="n">
        <v>3</v>
      </c>
      <c r="P5" s="174"/>
      <c r="Q5" s="174" t="s">
        <v>54</v>
      </c>
      <c r="R5" s="174" t="s">
        <v>42</v>
      </c>
      <c r="S5" s="174" t="s">
        <v>55</v>
      </c>
      <c r="T5" s="174" t="s">
        <v>56</v>
      </c>
      <c r="U5" s="174" t="s">
        <v>57</v>
      </c>
      <c r="V5" s="174" t="s">
        <v>58</v>
      </c>
      <c r="W5" s="174" t="s">
        <v>59</v>
      </c>
      <c r="X5" s="174" t="s">
        <v>60</v>
      </c>
      <c r="Y5" s="174" t="s">
        <v>61</v>
      </c>
      <c r="Z5" s="174" t="s">
        <v>60</v>
      </c>
      <c r="AA5" s="174" t="s">
        <v>62</v>
      </c>
      <c r="AB5" s="174" t="s">
        <v>63</v>
      </c>
      <c r="AC5" s="174" t="s">
        <v>64</v>
      </c>
      <c r="AD5" s="174" t="s">
        <v>65</v>
      </c>
    </row>
    <row r="6" ht="30" customHeight="true">
      <c r="A6" s="68" t="s">
        <v>66</v>
      </c>
      <c r="B6" s="78" t="s">
        <v>67</v>
      </c>
      <c r="D6" s="98" t="str">
        <v>2</v>
      </c>
      <c r="E6" s="98" t="s">
        <v>68</v>
      </c>
      <c r="F6" s="108" t="s">
        <v>69</v>
      </c>
      <c r="G6" s="108"/>
      <c r="H6" s="108"/>
      <c r="I6" s="108"/>
      <c r="J6" s="108"/>
      <c r="N6" s="174" t="s">
        <v>70</v>
      </c>
      <c r="O6" s="174" t="n">
        <v>5</v>
      </c>
      <c r="P6" s="174"/>
      <c r="Q6" s="174" t="s">
        <v>71</v>
      </c>
      <c r="R6" s="174" t="s">
        <v>72</v>
      </c>
      <c r="S6" s="174"/>
      <c r="T6" s="174" t="s">
        <v>73</v>
      </c>
      <c r="U6" s="174" t="s">
        <v>74</v>
      </c>
      <c r="V6" s="174" t="s">
        <v>75</v>
      </c>
      <c r="W6" s="174" t="s">
        <v>76</v>
      </c>
      <c r="X6" s="174" t="s">
        <v>77</v>
      </c>
      <c r="Y6" s="174"/>
      <c r="Z6" s="174" t="s">
        <v>78</v>
      </c>
      <c r="AA6" s="174"/>
      <c r="AB6" s="174" t="s">
        <v>79</v>
      </c>
      <c r="AC6" s="174" t="s">
        <v>80</v>
      </c>
      <c r="AD6" s="174" t="s">
        <v>81</v>
      </c>
    </row>
    <row r="7" ht="30" customHeight="true">
      <c r="A7" s="68" t="s">
        <v>82</v>
      </c>
      <c r="B7" s="78" t="s">
        <v>83</v>
      </c>
      <c r="D7" s="98" t="str">
        <v>3</v>
      </c>
      <c r="E7" s="98" t="s">
        <v>84</v>
      </c>
      <c r="F7" s="108" t="s">
        <v>85</v>
      </c>
      <c r="G7" s="108"/>
      <c r="H7" s="108"/>
      <c r="I7" s="108"/>
      <c r="J7" s="108"/>
      <c r="N7" s="174" t="s">
        <v>86</v>
      </c>
      <c r="O7" s="174" t="n">
        <v>2</v>
      </c>
      <c r="P7" s="174"/>
      <c r="Q7" s="174" t="s">
        <v>87</v>
      </c>
      <c r="R7" s="174" t="s">
        <v>88</v>
      </c>
      <c r="S7" s="174"/>
      <c r="T7" s="174" t="str">
        <v>EMS</v>
      </c>
      <c r="U7" s="174" t="s">
        <v>89</v>
      </c>
      <c r="V7" s="174" t="str">
        <v>错配</v>
      </c>
      <c r="W7" s="174" t="s">
        <v>90</v>
      </c>
      <c r="X7" s="174"/>
      <c r="Y7" s="174"/>
      <c r="Z7" s="174"/>
      <c r="AA7" s="174"/>
      <c r="AB7" s="174" t="s">
        <v>91</v>
      </c>
      <c r="AC7" s="174" t="s">
        <v>92</v>
      </c>
      <c r="AD7" s="174"/>
    </row>
    <row r="8" ht="30" customHeight="true">
      <c r="A8" s="68" t="s">
        <v>93</v>
      </c>
      <c r="B8" s="78" t="s">
        <v>94</v>
      </c>
      <c r="D8" s="98" t="str">
        <v>4</v>
      </c>
      <c r="E8" s="98" t="s">
        <v>95</v>
      </c>
      <c r="F8" s="108" t="s">
        <v>96</v>
      </c>
      <c r="G8" s="108"/>
      <c r="H8" s="108"/>
      <c r="I8" s="108"/>
      <c r="J8" s="108"/>
      <c r="N8" s="174" t="s">
        <v>97</v>
      </c>
      <c r="O8" s="174" t="n">
        <v>5</v>
      </c>
      <c r="P8" s="174"/>
      <c r="Q8" s="174" t="s">
        <v>98</v>
      </c>
      <c r="R8" s="174" t="s">
        <v>99</v>
      </c>
      <c r="S8" s="174"/>
      <c r="T8" s="174" t="s">
        <v>94</v>
      </c>
      <c r="U8" s="174" t="s">
        <v>100</v>
      </c>
      <c r="V8" s="174" t="s">
        <v>101</v>
      </c>
      <c r="W8" s="174" t="s">
        <v>102</v>
      </c>
      <c r="X8" s="174"/>
      <c r="Y8" s="174"/>
      <c r="Z8" s="174"/>
      <c r="AA8" s="174"/>
      <c r="AB8" s="174" t="s">
        <v>97</v>
      </c>
      <c r="AC8" s="174" t="s">
        <v>65</v>
      </c>
      <c r="AD8" s="174"/>
    </row>
    <row r="9" ht="30" customHeight="true">
      <c r="A9" s="68" t="s">
        <v>103</v>
      </c>
      <c r="B9" s="80" t="n">
        <v>46135.666666666664</v>
      </c>
      <c r="D9" s="98" t="s">
        <v>104</v>
      </c>
      <c r="E9" s="98" t="s">
        <v>105</v>
      </c>
      <c r="F9" s="108" t="s">
        <v>106</v>
      </c>
      <c r="G9" s="108"/>
      <c r="H9" s="108"/>
      <c r="I9" s="108"/>
      <c r="J9" s="108"/>
      <c r="N9" s="174"/>
      <c r="O9" s="174"/>
      <c r="P9" s="174"/>
      <c r="Q9" s="174" t="s">
        <v>107</v>
      </c>
      <c r="R9" s="174" t="s">
        <v>108</v>
      </c>
      <c r="S9" s="174"/>
      <c r="T9" s="174" t="s">
        <v>109</v>
      </c>
      <c r="U9" s="174" t="s">
        <v>110</v>
      </c>
      <c r="V9" s="174" t="s">
        <v>111</v>
      </c>
      <c r="W9" s="174" t="s">
        <v>112</v>
      </c>
      <c r="X9" s="174"/>
      <c r="Y9" s="174"/>
      <c r="Z9" s="174"/>
      <c r="AA9" s="174"/>
      <c r="AB9" s="174"/>
      <c r="AC9" s="174" t="s">
        <v>77</v>
      </c>
      <c r="AD9" s="174"/>
    </row>
    <row r="10" ht="30" customHeight="true">
      <c r="A10" s="68" t="s">
        <v>113</v>
      </c>
      <c r="B10" s="78" t="n">
        <v>3</v>
      </c>
      <c r="D10" s="98" t="s">
        <v>104</v>
      </c>
      <c r="E10" s="98" t="s">
        <v>114</v>
      </c>
      <c r="F10" s="108" t="s">
        <v>115</v>
      </c>
      <c r="G10" s="108"/>
      <c r="H10" s="108"/>
      <c r="I10" s="108"/>
      <c r="J10" s="108"/>
      <c r="N10" s="174"/>
      <c r="O10" s="174"/>
      <c r="P10" s="174"/>
      <c r="Q10" s="174" t="s">
        <v>116</v>
      </c>
      <c r="R10" s="174"/>
      <c r="S10" s="174"/>
      <c r="T10" s="174" t="s">
        <v>117</v>
      </c>
      <c r="U10" s="174" t="s">
        <v>118</v>
      </c>
      <c r="V10" s="174" t="s">
        <v>119</v>
      </c>
      <c r="W10" s="174"/>
      <c r="X10" s="174"/>
      <c r="Y10" s="174"/>
      <c r="Z10" s="174"/>
      <c r="AA10" s="174"/>
      <c r="AB10" s="174"/>
      <c r="AC10" s="174"/>
      <c r="AD10" s="174"/>
    </row>
    <row r="11" ht="18" customHeight="true">
      <c r="A11" s="68" t="s">
        <v>120</v>
      </c>
      <c r="B11" s="78" t="s">
        <v>121</v>
      </c>
      <c r="N11" s="174"/>
      <c r="O11" s="174"/>
      <c r="P11" s="174"/>
      <c r="Q11" s="174" t="s">
        <v>79</v>
      </c>
      <c r="R11" s="174"/>
      <c r="S11" s="174"/>
      <c r="T11" s="174" t="s">
        <v>122</v>
      </c>
      <c r="U11" s="174"/>
      <c r="V11" s="174" t="s">
        <v>123</v>
      </c>
      <c r="W11" s="174"/>
      <c r="X11" s="174"/>
      <c r="Y11" s="174"/>
      <c r="Z11" s="174"/>
      <c r="AA11" s="174"/>
      <c r="AB11" s="174"/>
      <c r="AC11" s="174"/>
      <c r="AD11" s="174"/>
    </row>
    <row r="12" ht="18" customHeight="true">
      <c r="A12" s="68" t="s">
        <v>124</v>
      </c>
      <c r="B12" s="82" t="n">
        <f>MIN('Afsendelsesregister'!$J$2:$J$200)-WEEKDAY(MIN('Afsendelsesregister'!$J$2:$J$200),2)+1+IF(WEEKDAY(MIN('Afsendelsesregister'!$J$2:$J$200),2)=7,7,0)</f>
        <v>46125</v>
      </c>
      <c r="N12" s="174"/>
      <c r="O12" s="174"/>
      <c r="P12" s="174"/>
      <c r="Q12" s="174" t="s">
        <v>125</v>
      </c>
      <c r="R12" s="174"/>
      <c r="S12" s="174"/>
      <c r="T12" s="174"/>
      <c r="U12" s="174"/>
      <c r="V12" s="174" t="s">
        <v>122</v>
      </c>
      <c r="W12" s="174"/>
      <c r="X12" s="174"/>
      <c r="Y12" s="174"/>
      <c r="Z12" s="174"/>
      <c r="AA12" s="174"/>
      <c r="AB12" s="174"/>
      <c r="AC12" s="174"/>
      <c r="AD12" s="174"/>
    </row>
    <row r="13" ht="18" customHeight="true"/>
    <row r="14" ht="18" customHeight="true"/>
    <row r="15" ht="18" customHeight="true">
      <c r="A15" s="118" t="s">
        <v>126</v>
      </c>
      <c r="B15" s="118" t="s">
        <v>127</v>
      </c>
      <c r="C15" s="118" t="s">
        <v>80</v>
      </c>
      <c r="D15" s="118" t="s">
        <v>65</v>
      </c>
      <c r="E15" s="118" t="s">
        <v>128</v>
      </c>
      <c r="F15" s="118" t="s">
        <v>129</v>
      </c>
      <c r="G15" s="118" t="s">
        <v>41</v>
      </c>
      <c r="H15" s="118" t="s">
        <v>130</v>
      </c>
    </row>
    <row r="16" ht="18" customHeight="true">
      <c r="A16" s="126" t="n">
        <f>MAX(COUNTA('Afsendelsesregister'!$A$2:$A$200),0)</f>
        <v>10</v>
      </c>
      <c r="B16" s="126" t="n">
        <f>COUNTIFS('Afsendelsesregister'!$J$2:$J$200,TODAY())</f>
        <v>0</v>
      </c>
      <c r="C16" s="126" t="n">
        <f>COUNTIF('Afsendelsesregister'!$W$2:$W$200,"Under transport")</f>
        <v>1</v>
      </c>
      <c r="D16" s="126" t="n">
        <f>COUNTIF('Afsendelsesregister'!$W$2:$W$200,"Kvitteret")</f>
        <v>4</v>
      </c>
      <c r="E16" s="126" t="n">
        <f>COUNTIF('Afsendelsesregister'!$U$2:$U$200,"Fuldført")</f>
        <v>8</v>
      </c>
      <c r="F16" s="126" t="n">
        <f>COUNTIF('Afsendelsesregister'!$V$2:$V$200,"Fuldført")</f>
        <v>7</v>
      </c>
      <c r="G16" s="126" t="n">
        <f>COUNTIF('Afsendelsesregister'!$Z$2:$Z$200,"是")</f>
        <v>8</v>
      </c>
      <c r="H16" s="126" t="n">
        <f>COUNTIF('Afsendelsesregister'!$W$2:$W$200,"Ikke planlagt")+COUNTIF('Afsendelsesregister'!$X$2:$X$200,"Afvigelse behandles")</f>
        <v>3</v>
      </c>
    </row>
    <row r="17" ht="18" customHeight="true"/>
    <row r="18" ht="18" customHeight="true"/>
    <row r="19" ht="18" customHeight="true"/>
    <row r="20" ht="18" customHeight="true">
      <c r="A20" s="56" t="s">
        <v>131</v>
      </c>
      <c r="B20" s="88"/>
      <c r="C20" s="88"/>
      <c r="D20" s="88"/>
      <c r="E20" s="57"/>
    </row>
    <row r="21" ht="18" customHeight="true">
      <c r="A21" s="130" t="s">
        <v>132</v>
      </c>
      <c r="B21" s="130" t="s">
        <v>133</v>
      </c>
      <c r="C21" s="130" t="s">
        <v>134</v>
      </c>
      <c r="D21" s="130" t="s">
        <v>135</v>
      </c>
      <c r="E21" s="130" t="s">
        <v>136</v>
      </c>
    </row>
    <row r="22" ht="18" customHeight="true">
      <c r="A22" s="136" t="n">
        <f>$B$12</f>
        <v>46125</v>
      </c>
      <c r="B22" s="134" t="str">
        <f>CHOOSE(WEEKDAY(A22,2),"man.","tir.","ons.","tor.","fre.","lor.","son.")</f>
        <v>周一</v>
      </c>
      <c r="C22" s="134" t="n">
        <f>COUNTIFS('Afsendelsesregister'!$J$2:$J$200,A22)</f>
        <v>3</v>
      </c>
      <c r="D22" s="134" t="n">
        <f>SUMIFS('Afsendelsesregister'!$P$2:$P$200,'Afsendelsesregister'!$J$2:$J$200,A22)</f>
        <v>260</v>
      </c>
      <c r="E22" s="134" t="n">
        <f>COUNTIFS('Leveringsplan'!$P$2:$P$200,"&gt;="&amp;A22,'Leveringsplan'!$P$2:$P$200,"&lt;"&amp;A22+1)</f>
        <v>1</v>
      </c>
    </row>
    <row r="23" ht="18" customHeight="true">
      <c r="A23" s="136" t="n">
        <f>A22+1</f>
        <v>46126</v>
      </c>
      <c r="B23" s="134" t="str">
        <f>CHOOSE(WEEKDAY(A23,2),"man.","tir.","ons.","tor.","fre.","lor.","son.")</f>
        <v>周二</v>
      </c>
      <c r="C23" s="134" t="n">
        <f>COUNTIFS('Afsendelsesregister'!$J$2:$J$200,A23)</f>
        <v>3</v>
      </c>
      <c r="D23" s="134" t="n">
        <f>SUMIFS('Afsendelsesregister'!$P$2:$P$200,'Afsendelsesregister'!$J$2:$J$200,A23)</f>
        <v>516</v>
      </c>
      <c r="E23" s="134" t="n">
        <f>COUNTIFS('Leveringsplan'!$P$2:$P$200,"&gt;="&amp;A23,'Leveringsplan'!$P$2:$P$200,"&lt;"&amp;A23+1)</f>
        <v>2</v>
      </c>
    </row>
    <row r="24" ht="18" customHeight="true">
      <c r="A24" s="136" t="n">
        <f>A23+1</f>
        <v>46127</v>
      </c>
      <c r="B24" s="134" t="str">
        <f>CHOOSE(WEEKDAY(A24,2),"man.","tir.","ons.","tor.","fre.","lor.","son.")</f>
        <v>周三</v>
      </c>
      <c r="C24" s="134" t="n">
        <f>COUNTIFS('Afsendelsesregister'!$J$2:$J$200,A24)</f>
        <v>1</v>
      </c>
      <c r="D24" s="134" t="n">
        <f>SUMIFS('Afsendelsesregister'!$P$2:$P$200,'Afsendelsesregister'!$J$2:$J$200,A24)</f>
        <v>42</v>
      </c>
      <c r="E24" s="134" t="n">
        <f>COUNTIFS('Leveringsplan'!$P$2:$P$200,"&gt;="&amp;A24,'Leveringsplan'!$P$2:$P$200,"&lt;"&amp;A24+1)</f>
        <v>1</v>
      </c>
    </row>
    <row r="25" ht="18" customHeight="true">
      <c r="A25" s="136" t="n">
        <f>A24+1</f>
        <v>46128</v>
      </c>
      <c r="B25" s="134" t="str">
        <f>CHOOSE(WEEKDAY(A25,2),"man.","tir.","ons.","tor.","fre.","lor.","son.")</f>
        <v>周四</v>
      </c>
      <c r="C25" s="134" t="n">
        <f>COUNTIFS('Afsendelsesregister'!$J$2:$J$200,A25)</f>
        <v>1</v>
      </c>
      <c r="D25" s="134" t="n">
        <f>SUMIFS('Afsendelsesregister'!$P$2:$P$200,'Afsendelsesregister'!$J$2:$J$200,A25)</f>
        <v>84</v>
      </c>
      <c r="E25" s="134" t="n">
        <f>COUNTIFS('Leveringsplan'!$P$2:$P$200,"&gt;="&amp;A25,'Leveringsplan'!$P$2:$P$200,"&lt;"&amp;A25+1)</f>
        <v>0</v>
      </c>
    </row>
    <row r="26" ht="18" customHeight="true">
      <c r="A26" s="136" t="n">
        <f>A25+1</f>
        <v>46129</v>
      </c>
      <c r="B26" s="134" t="str">
        <f>CHOOSE(WEEKDAY(A26,2),"man.","tir.","ons.","tor.","fre.","lor.","son.")</f>
        <v>周五</v>
      </c>
      <c r="C26" s="134" t="n">
        <f>COUNTIFS('Afsendelsesregister'!$J$2:$J$200,A26)</f>
        <v>1</v>
      </c>
      <c r="D26" s="134" t="n">
        <f>SUMIFS('Afsendelsesregister'!$P$2:$P$200,'Afsendelsesregister'!$J$2:$J$200,A26)</f>
        <v>30</v>
      </c>
      <c r="E26" s="134" t="n">
        <f>COUNTIFS('Leveringsplan'!$P$2:$P$200,"&gt;="&amp;A26,'Leveringsplan'!$P$2:$P$200,"&lt;"&amp;A26+1)</f>
        <v>0</v>
      </c>
    </row>
    <row r="27" ht="18" customHeight="true">
      <c r="A27" s="136" t="n">
        <f>A26+1</f>
        <v>46130</v>
      </c>
      <c r="B27" s="134" t="str">
        <f>CHOOSE(WEEKDAY(A27,2),"man.","tir.","ons.","tor.","fre.","lor.","son.")</f>
        <v>周六</v>
      </c>
      <c r="C27" s="134" t="n">
        <f>COUNTIFS('Afsendelsesregister'!$J$2:$J$200,A27)</f>
        <v>0</v>
      </c>
      <c r="D27" s="134" t="n">
        <f>SUMIFS('Afsendelsesregister'!$P$2:$P$200,'Afsendelsesregister'!$J$2:$J$200,A27)</f>
        <v>0</v>
      </c>
      <c r="E27" s="134" t="n">
        <f>COUNTIFS('Leveringsplan'!$P$2:$P$200,"&gt;="&amp;A27,'Leveringsplan'!$P$2:$P$200,"&lt;"&amp;A27+1)</f>
        <v>0</v>
      </c>
    </row>
    <row r="28" ht="18" customHeight="true">
      <c r="A28" s="136" t="n">
        <f>A27+1</f>
        <v>46131</v>
      </c>
      <c r="B28" s="134" t="str">
        <f>CHOOSE(WEEKDAY(A28,2),"man.","tir.","ons.","tor.","fre.","lor.","son.")</f>
        <v>周日</v>
      </c>
      <c r="C28" s="134" t="n">
        <f>COUNTIFS('Afsendelsesregister'!$J$2:$J$200,A28)</f>
        <v>0</v>
      </c>
      <c r="D28" s="134" t="n">
        <f>SUMIFS('Afsendelsesregister'!$P$2:$P$200,'Afsendelsesregister'!$J$2:$J$200,A28)</f>
        <v>0</v>
      </c>
      <c r="E28" s="134" t="n">
        <f>COUNTIFS('Leveringsplan'!$P$2:$P$200,"&gt;="&amp;A28,'Leveringsplan'!$P$2:$P$200,"&lt;"&amp;A28+1)</f>
        <v>0</v>
      </c>
    </row>
    <row r="29" ht="18" customHeight="true"/>
    <row r="30" ht="18" customHeight="true"/>
    <row r="31" ht="18" customHeight="true">
      <c r="A31" s="56" t="s">
        <v>137</v>
      </c>
      <c r="B31" s="88"/>
      <c r="C31" s="88"/>
      <c r="D31" s="88"/>
      <c r="E31" s="88"/>
      <c r="F31" s="57"/>
    </row>
    <row r="32" ht="30" customHeight="true">
      <c r="A32" s="138" t="s">
        <v>4</v>
      </c>
      <c r="B32" s="138" t="s">
        <v>138</v>
      </c>
      <c r="C32" s="138" t="s">
        <v>139</v>
      </c>
    </row>
    <row r="33" ht="30" customHeight="true">
      <c r="A33" s="108" t="s">
        <v>140</v>
      </c>
      <c r="B33" s="108" t="s">
        <v>141</v>
      </c>
      <c r="C33" s="108" t="s">
        <v>142</v>
      </c>
    </row>
    <row r="34" ht="30" customHeight="true">
      <c r="A34" s="108" t="s">
        <v>143</v>
      </c>
      <c r="B34" s="108" t="s">
        <v>144</v>
      </c>
      <c r="C34" s="108" t="s">
        <v>145</v>
      </c>
    </row>
    <row r="35" ht="30" customHeight="true">
      <c r="A35" s="108" t="s">
        <v>87</v>
      </c>
      <c r="B35" s="108" t="s">
        <v>146</v>
      </c>
      <c r="C35" s="108" t="s">
        <v>147</v>
      </c>
    </row>
    <row r="36" ht="30" customHeight="true">
      <c r="A36" s="108" t="s">
        <v>148</v>
      </c>
      <c r="B36" s="108" t="s">
        <v>149</v>
      </c>
      <c r="C36" s="108" t="s">
        <v>150</v>
      </c>
    </row>
    <row r="37" ht="30" customHeight="true">
      <c r="A37" s="108" t="s">
        <v>151</v>
      </c>
      <c r="B37" s="108" t="s">
        <v>152</v>
      </c>
      <c r="C37" s="108" t="s">
        <v>153</v>
      </c>
    </row>
    <row r="38" ht="18" customHeight="true"/>
    <row r="39" ht="18" customHeight="true"/>
    <row r="40" ht="18" customHeight="true">
      <c r="A40" s="56" t="s">
        <v>154</v>
      </c>
      <c r="B40" s="88"/>
      <c r="C40" s="88"/>
      <c r="D40" s="88"/>
      <c r="E40" s="88"/>
      <c r="F40" s="88"/>
      <c r="G40" s="88"/>
      <c r="H40" s="88"/>
      <c r="I40" s="88"/>
      <c r="J40" s="57"/>
    </row>
    <row r="41" ht="26" customHeight="true">
      <c r="A41" s="130" t="s">
        <v>155</v>
      </c>
      <c r="B41" s="108" t="s">
        <v>156</v>
      </c>
      <c r="C41" s="108"/>
      <c r="D41" s="108"/>
      <c r="E41" s="108"/>
      <c r="F41" s="108"/>
      <c r="G41" s="108"/>
      <c r="H41" s="108"/>
      <c r="I41" s="108"/>
      <c r="J41" s="108"/>
    </row>
    <row r="42" ht="26" customHeight="true">
      <c r="A42" s="130" t="s">
        <v>157</v>
      </c>
      <c r="B42" s="108" t="s">
        <v>158</v>
      </c>
      <c r="C42" s="108"/>
      <c r="D42" s="108"/>
      <c r="E42" s="108"/>
      <c r="F42" s="108"/>
      <c r="G42" s="108"/>
      <c r="H42" s="108"/>
      <c r="I42" s="108"/>
      <c r="J42" s="108"/>
    </row>
    <row r="43" ht="26" customHeight="true">
      <c r="A43" s="130" t="s">
        <v>159</v>
      </c>
      <c r="B43" s="108" t="s">
        <v>160</v>
      </c>
      <c r="C43" s="108"/>
      <c r="D43" s="108"/>
      <c r="E43" s="108"/>
      <c r="F43" s="108"/>
      <c r="G43" s="108"/>
      <c r="H43" s="108"/>
      <c r="I43" s="108"/>
      <c r="J43" s="108"/>
    </row>
    <row r="44" ht="26" customHeight="true">
      <c r="A44" s="130" t="s">
        <v>161</v>
      </c>
      <c r="B44" s="108" t="s">
        <v>162</v>
      </c>
      <c r="C44" s="108"/>
      <c r="D44" s="108"/>
      <c r="E44" s="108"/>
      <c r="F44" s="108"/>
      <c r="G44" s="108"/>
      <c r="H44" s="108"/>
      <c r="I44" s="108"/>
      <c r="J44" s="108"/>
    </row>
    <row r="45" ht="26" customHeight="true">
      <c r="A45" s="130" t="s">
        <v>163</v>
      </c>
      <c r="B45" s="108" t="str">
        <v>https://finitefield.org/zh/excel-templates/logistics/shipping-management/</v>
      </c>
      <c r="C45" s="108"/>
      <c r="D45" s="108"/>
      <c r="E45" s="108"/>
      <c r="F45" s="108"/>
      <c r="G45" s="108"/>
      <c r="H45" s="108"/>
      <c r="I45" s="108"/>
      <c r="J45" s="108"/>
    </row>
    <row r="46" ht="18" customHeight="true"/>
    <row r="47" ht="28" customHeight="true">
      <c r="A47" s="162" t="s">
        <v>164</v>
      </c>
      <c r="B47" s="163"/>
      <c r="C47" s="163"/>
      <c r="D47" s="163"/>
      <c r="E47" s="163"/>
      <c r="F47" s="163"/>
      <c r="G47" s="163"/>
      <c r="H47" s="163"/>
      <c r="I47" s="163"/>
      <c r="J47" s="164"/>
    </row>
    <row r="48" ht="18" customHeight="true"/>
    <row r="49" ht="18" customHeight="true"/>
    <row r="50" ht="18" customHeight="true"/>
    <row r="51" ht="18" customHeight="true"/>
    <row r="52" ht="18" customHeight="true"/>
    <row r="53" ht="18" customHeight="true"/>
    <row r="54" ht="18" customHeight="true"/>
    <row r="55" ht="18" customHeight="true"/>
    <row r="56" ht="18" customHeight="true"/>
    <row r="57" ht="18" customHeight="true"/>
    <row r="58" ht="18" customHeight="true"/>
    <row r="59" ht="18" customHeight="true"/>
    <row r="60" ht="18" customHeight="true"/>
  </sheetData>
  <mergeCells count="19">
    <mergeCell ref="A1:J1"/>
    <mergeCell ref="A2:J2"/>
    <mergeCell ref="A4:B4"/>
    <mergeCell ref="D4:J4"/>
    <mergeCell ref="A20:E20"/>
    <mergeCell ref="A31:F31"/>
    <mergeCell ref="A40:J40"/>
    <mergeCell ref="A47:J47"/>
    <mergeCell ref="F5:J5"/>
    <mergeCell ref="F6:J6"/>
    <mergeCell ref="F7:J7"/>
    <mergeCell ref="F8:J8"/>
    <mergeCell ref="F9:J9"/>
    <mergeCell ref="F10:J10"/>
    <mergeCell ref="B41:J41"/>
    <mergeCell ref="B42:J42"/>
    <mergeCell ref="B43:J43"/>
    <mergeCell ref="B44:J44"/>
    <mergeCell ref="B45:J45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6"/>
    <col customWidth="true" max="2" min="2" width="12"/>
    <col customWidth="true" max="4" min="3" width="14"/>
    <col customWidth="true" max="6" min="5" width="12"/>
    <col customWidth="true" max="7" min="7" width="16"/>
    <col customWidth="true" max="10" min="8" width="12"/>
    <col customWidth="true" max="11" min="11" width="8"/>
    <col customWidth="true" max="12" min="12" width="12"/>
    <col customWidth="true" max="13" min="13" width="10"/>
    <col customWidth="true" max="14" min="14" width="14"/>
    <col customWidth="true" max="16" min="15" width="9"/>
    <col customWidth="true" max="19" min="17" width="10"/>
    <col customWidth="true" max="20" min="20" width="8"/>
    <col customWidth="true" max="23" min="21" width="10"/>
    <col customWidth="true" max="25" min="24" width="12"/>
    <col customWidth="true" max="26" min="26" width="8"/>
    <col customWidth="true" max="28" min="27" width="10"/>
    <col customWidth="true" max="29" min="29" width="18"/>
  </cols>
  <sheetData>
    <row r="1" ht="18" customHeight="true">
      <c r="A1" s="186" t="s">
        <v>165</v>
      </c>
      <c r="B1" s="186" t="s">
        <v>4</v>
      </c>
      <c r="C1" s="186" t="s">
        <v>166</v>
      </c>
      <c r="D1" s="186" t="s">
        <v>167</v>
      </c>
      <c r="E1" s="186" t="s">
        <v>168</v>
      </c>
      <c r="F1" s="186" t="s">
        <v>5</v>
      </c>
      <c r="G1" s="186" t="s">
        <v>169</v>
      </c>
      <c r="H1" s="186" t="s">
        <v>170</v>
      </c>
      <c r="I1" s="186" t="s">
        <v>171</v>
      </c>
      <c r="J1" s="186" t="s">
        <v>172</v>
      </c>
      <c r="K1" s="186" t="s">
        <v>6</v>
      </c>
      <c r="L1" s="186" t="s">
        <v>7</v>
      </c>
      <c r="M1" s="186" t="s">
        <v>2</v>
      </c>
      <c r="N1" s="186" t="str">
        <v>跟踪号</v>
      </c>
      <c r="O1" s="186" t="s">
        <v>173</v>
      </c>
      <c r="P1" s="186" t="s">
        <v>174</v>
      </c>
      <c r="Q1" s="186" t="s">
        <v>175</v>
      </c>
      <c r="R1" s="186" t="s">
        <v>176</v>
      </c>
      <c r="S1" s="186" t="s">
        <v>8</v>
      </c>
      <c r="T1" s="186" t="s">
        <v>177</v>
      </c>
      <c r="U1" s="186" t="s">
        <v>11</v>
      </c>
      <c r="V1" s="186" t="s">
        <v>13</v>
      </c>
      <c r="W1" s="186" t="s">
        <v>16</v>
      </c>
      <c r="X1" s="186" t="s">
        <v>178</v>
      </c>
      <c r="Y1" s="186" t="s">
        <v>179</v>
      </c>
      <c r="Z1" s="186" t="s">
        <v>180</v>
      </c>
      <c r="AA1" s="186" t="s">
        <v>9</v>
      </c>
      <c r="AB1" s="186" t="s">
        <v>10</v>
      </c>
      <c r="AC1" s="186" t="s">
        <v>181</v>
      </c>
    </row>
    <row r="2" ht="18" customHeight="true">
      <c r="A2" s="106" t="str">
        <v>SH202604-001</v>
      </c>
      <c r="B2" s="106" t="s">
        <v>19</v>
      </c>
      <c r="C2" s="106" t="str">
        <v>SO-250401</v>
      </c>
      <c r="D2" s="106" t="s">
        <v>182</v>
      </c>
      <c r="E2" s="106" t="s">
        <v>183</v>
      </c>
      <c r="F2" s="106" t="s">
        <v>20</v>
      </c>
      <c r="G2" s="106" t="s">
        <v>184</v>
      </c>
      <c r="H2" s="106" t="s">
        <v>185</v>
      </c>
      <c r="I2" s="198" t="n">
        <v>46126</v>
      </c>
      <c r="J2" s="198" t="n">
        <v>46125</v>
      </c>
      <c r="K2" s="106" t="s">
        <v>38</v>
      </c>
      <c r="L2" s="106" t="s">
        <v>39</v>
      </c>
      <c r="M2" s="106" t="s">
        <v>53</v>
      </c>
      <c r="N2" s="106" t="str">
        <v>SF260401</v>
      </c>
      <c r="O2" s="202" t="n">
        <v>12</v>
      </c>
      <c r="P2" s="202" t="n">
        <v>240</v>
      </c>
      <c r="Q2" s="204" t="n">
        <v>180</v>
      </c>
      <c r="R2" s="206" t="n">
        <v>1.8</v>
      </c>
      <c r="S2" s="106" t="s">
        <v>23</v>
      </c>
      <c r="T2" s="208" t="n">
        <f>IF($A2="","",IFERROR(SUMIF('Pakkelog'!$B:$B,$A2,'Pakkelog'!$F:$F),""))</f>
        <v>4</v>
      </c>
      <c r="U2" s="196" t="str">
        <f>IF($A2="","",IF(COUNTIF('Plukkelog'!$B:$B,$A2)=0,"Ikke oprettet",IF(COUNTIFS('Plukkelog'!$B:$B,$A2,'Plukkelog'!$J:$J,"Fuldført")=COUNTIF('Plukkelog'!$B:$B,$A2),"Fuldført",IF(COUNTIFS('Plukkelog'!$B:$B,$A2,'Plukkelog'!$J:$J,"I gang")&gt;0,"I gang",IF(COUNTIFS('Plukkelog'!$B:$B,$A2,'Plukkelog'!$J:$J,"Afvigelse")&gt;0,"Afvigelse","Afventer behandling")))))</f>
        <v>Fuldført</v>
      </c>
      <c r="V2" s="196" t="str">
        <f>IF($A2="","",IF(COUNTIF('Pakkelog'!$B:$B,$A2)=0,"Ikke oprettet",IF(COUNTIFS('Pakkelog'!$B:$B,$A2,'Pakkelog'!$H:$H,"Fuldført")=COUNTIF('Pakkelog'!$B:$B,$A2),"Fuldført",IF(COUNTIFS('Pakkelog'!$B:$B,$A2,'Pakkelog'!$H:$H,"I gang")&gt;0,"I gang",IF(COUNTIFS('Pakkelog'!$B:$B,$A2,'Pakkelog'!$H:$H,"Omarbejde")&gt;0,"Omarbejde","Skal pakkes")))))</f>
        <v>Fuldført</v>
      </c>
      <c r="W2" s="196" t="str">
        <f>IF($A2="","",IF(COUNTIF('Leveringsplan'!$B:$B,$A2)=0,"Ikke planlagt",IF(COUNTIFS('Leveringsplan'!$B:$B,$A2,'Leveringsplan'!$N:$N,"Kvitteret")&gt;0,"Kvitteret",IF(COUNTIFS('Leveringsplan'!$B:$B,$A2,'Leveringsplan'!$M:$M,"Afvigelse")&gt;0,"Afvigelse behandles",IF(COUNTIFS('Leveringsplan'!$B:$B,$A2,'Leveringsplan'!$M:$M,"Under transport")&gt;0,"Under transport",IF(COUNTIFS('Leveringsplan'!$B:$B,$A2,'Leveringsplan'!$M:$M,"Ankommet")&gt;0,"Ankommet","Planlagt"))))))</f>
        <v>Kvitteret</v>
      </c>
      <c r="X2" s="196" t="str">
        <f>IF($A2="","",IF($W2="Kvitteret","Fuldført",IF($W2="Afvigelse behandles","Afvigelse behandles",IF($Z2="是","Forsinket",IF($W2="Under transport","Under transport",IF($V2="Fuldført","Skal afsendes",IF($U2="Fuldført","Skal pakkes",IF(OR($U2="I gang",$V2="I gang"),"Behandles","Skal klargøres"))))))))</f>
        <v>Fuldført</v>
      </c>
      <c r="Y2" s="200" t="n">
        <f>IF(OR($J2="",$M2=""),"", $J2 + IFERROR(VLOOKUP($M2,'Forsideindstillinger'!$N$3:$O$8,2,FALSE),'Forsideindstillinger'!$B$10))</f>
        <v>46128</v>
      </c>
      <c r="Z2" s="196" t="str">
        <f>IF($A2="","",IF(AND($W2="Kvitteret",COUNTIFS('Leveringsplan'!$B:$B,$A2,'Leveringsplan'!$P:$P,"&gt;"&amp;$Y2)&gt;0),"是",IF(AND($W2&lt;&gt;"Kvitteret",$Y2&lt;&gt;"",TODAY()&gt;$Y2),"是","否")))</f>
        <v>否</v>
      </c>
      <c r="AA2" s="106" t="s">
        <v>24</v>
      </c>
      <c r="AB2" s="106" t="s">
        <v>25</v>
      </c>
      <c r="AC2" s="106" t="s">
        <v>186</v>
      </c>
    </row>
    <row r="3" ht="18" customHeight="true">
      <c r="A3" s="106" t="str">
        <v>SH202604-002</v>
      </c>
      <c r="B3" s="106" t="s">
        <v>71</v>
      </c>
      <c r="C3" s="106" t="str">
        <v>SO-250402</v>
      </c>
      <c r="D3" s="106" t="s">
        <v>187</v>
      </c>
      <c r="E3" s="106" t="s">
        <v>183</v>
      </c>
      <c r="F3" s="106" t="s">
        <v>20</v>
      </c>
      <c r="G3" s="106" t="s">
        <v>188</v>
      </c>
      <c r="H3" s="106" t="s">
        <v>189</v>
      </c>
      <c r="I3" s="198" t="n">
        <v>46126</v>
      </c>
      <c r="J3" s="198" t="n">
        <v>46125</v>
      </c>
      <c r="K3" s="106" t="s">
        <v>21</v>
      </c>
      <c r="L3" s="106" t="s">
        <v>39</v>
      </c>
      <c r="M3" s="106" t="s">
        <v>35</v>
      </c>
      <c r="N3" s="106" t="str">
        <v>SF260402</v>
      </c>
      <c r="O3" s="202" t="n">
        <v>3</v>
      </c>
      <c r="P3" s="202" t="n">
        <v>18</v>
      </c>
      <c r="Q3" s="204" t="n">
        <v>12</v>
      </c>
      <c r="R3" s="206" t="n">
        <v>0.12</v>
      </c>
      <c r="S3" s="106" t="s">
        <v>23</v>
      </c>
      <c r="T3" s="208" t="n">
        <f>IF($A3="","",IFERROR(SUMIF('Pakkelog'!$B:$B,$A3,'Pakkelog'!$F:$F),""))</f>
        <v>1</v>
      </c>
      <c r="U3" s="196" t="str">
        <f>IF($A3="","",IF(COUNTIF('Plukkelog'!$B:$B,$A3)=0,"Ikke oprettet",IF(COUNTIFS('Plukkelog'!$B:$B,$A3,'Plukkelog'!$J:$J,"Fuldført")=COUNTIF('Plukkelog'!$B:$B,$A3),"Fuldført",IF(COUNTIFS('Plukkelog'!$B:$B,$A3,'Plukkelog'!$J:$J,"I gang")&gt;0,"I gang",IF(COUNTIFS('Plukkelog'!$B:$B,$A3,'Plukkelog'!$J:$J,"Afvigelse")&gt;0,"Afvigelse","Afventer behandling")))))</f>
        <v>Fuldført</v>
      </c>
      <c r="V3" s="196" t="str">
        <f>IF($A3="","",IF(COUNTIF('Pakkelog'!$B:$B,$A3)=0,"Ikke oprettet",IF(COUNTIFS('Pakkelog'!$B:$B,$A3,'Pakkelog'!$H:$H,"Fuldført")=COUNTIF('Pakkelog'!$B:$B,$A3),"Fuldført",IF(COUNTIFS('Pakkelog'!$B:$B,$A3,'Pakkelog'!$H:$H,"I gang")&gt;0,"I gang",IF(COUNTIFS('Pakkelog'!$B:$B,$A3,'Pakkelog'!$H:$H,"Omarbejde")&gt;0,"Omarbejde","Skal pakkes")))))</f>
        <v>Fuldført</v>
      </c>
      <c r="W3" s="196" t="str">
        <f>IF($A3="","",IF(COUNTIF('Leveringsplan'!$B:$B,$A3)=0,"Ikke planlagt",IF(COUNTIFS('Leveringsplan'!$B:$B,$A3,'Leveringsplan'!$N:$N,"Kvitteret")&gt;0,"Kvitteret",IF(COUNTIFS('Leveringsplan'!$B:$B,$A3,'Leveringsplan'!$M:$M,"Afvigelse")&gt;0,"Afvigelse behandles",IF(COUNTIFS('Leveringsplan'!$B:$B,$A3,'Leveringsplan'!$M:$M,"Under transport")&gt;0,"Under transport",IF(COUNTIFS('Leveringsplan'!$B:$B,$A3,'Leveringsplan'!$M:$M,"Ankommet")&gt;0,"Ankommet","Planlagt"))))))</f>
        <v>Kvitteret</v>
      </c>
      <c r="X3" s="196" t="str">
        <f>IF($A3="","",IF($W3="Kvitteret","Fuldført",IF($W3="Afvigelse behandles","Afvigelse behandles",IF($Z3="是","Forsinket",IF($W3="Under transport","Under transport",IF($V3="Fuldført","Skal afsendes",IF($U3="Fuldført","Skal pakkes",IF(OR($U3="I gang",$V3="I gang"),"Behandles","Skal klargøres"))))))))</f>
        <v>Fuldført</v>
      </c>
      <c r="Y3" s="200" t="n">
        <f>IF(OR($J3="",$M3=""),"", $J3 + IFERROR(VLOOKUP($M3,'Forsideindstillinger'!$N$3:$O$8,2,FALSE),'Forsideindstillinger'!$B$10))</f>
        <v>46126</v>
      </c>
      <c r="Z3" s="196" t="str">
        <f>IF($A3="","",IF(AND($W3="Kvitteret",COUNTIFS('Leveringsplan'!$B:$B,$A3,'Leveringsplan'!$P:$P,"&gt;"&amp;$Y3)&gt;0),"是",IF(AND($W3&lt;&gt;"Kvitteret",$Y3&lt;&gt;"",TODAY()&gt;$Y3),"是","否")))</f>
        <v>是</v>
      </c>
      <c r="AA3" s="106" t="s">
        <v>75</v>
      </c>
      <c r="AB3" s="106" t="s">
        <v>76</v>
      </c>
      <c r="AC3" s="106" t="s">
        <v>190</v>
      </c>
    </row>
    <row r="4" ht="18" customHeight="true">
      <c r="A4" s="106" t="str">
        <v>SH202604-003</v>
      </c>
      <c r="B4" s="106" t="s">
        <v>87</v>
      </c>
      <c r="C4" s="106" t="str">
        <v>TR-250403</v>
      </c>
      <c r="D4" s="106" t="s">
        <v>191</v>
      </c>
      <c r="E4" s="106" t="s">
        <v>183</v>
      </c>
      <c r="F4" s="106" t="s">
        <v>42</v>
      </c>
      <c r="G4" s="106" t="s">
        <v>192</v>
      </c>
      <c r="H4" s="106" t="s">
        <v>193</v>
      </c>
      <c r="I4" s="198" t="n">
        <v>46128</v>
      </c>
      <c r="J4" s="198" t="n">
        <v>46126</v>
      </c>
      <c r="K4" s="106" t="s">
        <v>38</v>
      </c>
      <c r="L4" s="106" t="s">
        <v>94</v>
      </c>
      <c r="M4" s="106" t="s">
        <v>86</v>
      </c>
      <c r="N4" s="106" t="str">
        <v>TR260403</v>
      </c>
      <c r="O4" s="202" t="n">
        <v>24</v>
      </c>
      <c r="P4" s="202" t="n">
        <v>320</v>
      </c>
      <c r="Q4" s="204" t="n">
        <v>540</v>
      </c>
      <c r="R4" s="206" t="n">
        <v>5.4</v>
      </c>
      <c r="S4" s="106" t="s">
        <v>57</v>
      </c>
      <c r="T4" s="208" t="n">
        <f>IF($A4="","",IFERROR(SUMIF('Pakkelog'!$B:$B,$A4,'Pakkelog'!$F:$F),""))</f>
        <v>2</v>
      </c>
      <c r="U4" s="196" t="str">
        <f>IF($A4="","",IF(COUNTIF('Plukkelog'!$B:$B,$A4)=0,"Ikke oprettet",IF(COUNTIFS('Plukkelog'!$B:$B,$A4,'Plukkelog'!$J:$J,"Fuldført")=COUNTIF('Plukkelog'!$B:$B,$A4),"Fuldført",IF(COUNTIFS('Plukkelog'!$B:$B,$A4,'Plukkelog'!$J:$J,"I gang")&gt;0,"I gang",IF(COUNTIFS('Plukkelog'!$B:$B,$A4,'Plukkelog'!$J:$J,"Afvigelse")&gt;0,"Afvigelse","Afventer behandling")))))</f>
        <v>Fuldført</v>
      </c>
      <c r="V4" s="196" t="str">
        <f>IF($A4="","",IF(COUNTIF('Pakkelog'!$B:$B,$A4)=0,"Ikke oprettet",IF(COUNTIFS('Pakkelog'!$B:$B,$A4,'Pakkelog'!$H:$H,"Fuldført")=COUNTIF('Pakkelog'!$B:$B,$A4),"Fuldført",IF(COUNTIFS('Pakkelog'!$B:$B,$A4,'Pakkelog'!$H:$H,"I gang")&gt;0,"I gang",IF(COUNTIFS('Pakkelog'!$B:$B,$A4,'Pakkelog'!$H:$H,"Omarbejde")&gt;0,"Omarbejde","Skal pakkes")))))</f>
        <v>Fuldført</v>
      </c>
      <c r="W4" s="196" t="str">
        <f>IF($A4="","",IF(COUNTIF('Leveringsplan'!$B:$B,$A4)=0,"Ikke planlagt",IF(COUNTIFS('Leveringsplan'!$B:$B,$A4,'Leveringsplan'!$N:$N,"Kvitteret")&gt;0,"Kvitteret",IF(COUNTIFS('Leveringsplan'!$B:$B,$A4,'Leveringsplan'!$M:$M,"Afvigelse")&gt;0,"Afvigelse behandles",IF(COUNTIFS('Leveringsplan'!$B:$B,$A4,'Leveringsplan'!$M:$M,"Under transport")&gt;0,"Under transport",IF(COUNTIFS('Leveringsplan'!$B:$B,$A4,'Leveringsplan'!$M:$M,"Ankommet")&gt;0,"Ankommet","Planlagt"))))))</f>
        <v>Under transport</v>
      </c>
      <c r="X4" s="196" t="str">
        <f>IF($A4="","",IF($W4="Kvitteret","Fuldført",IF($W4="Afvigelse behandles","Afvigelse behandles",IF($Z4="是","Forsinket",IF($W4="Under transport","Under transport",IF($V4="Fuldført","Skal afsendes",IF($U4="Fuldført","Skal pakkes",IF(OR($U4="I gang",$V4="I gang"),"Behandles","Skal klargøres"))))))))</f>
        <v>延误</v>
      </c>
      <c r="Y4" s="200" t="n">
        <f>IF(OR($J4="",$M4=""),"", $J4 + IFERROR(VLOOKUP($M4,'Forsideindstillinger'!$N$3:$O$8,2,FALSE),'Forsideindstillinger'!$B$10))</f>
        <v>46128</v>
      </c>
      <c r="Z4" s="196" t="str">
        <f>IF($A4="","",IF(AND($W4="Kvitteret",COUNTIFS('Leveringsplan'!$B:$B,$A4,'Leveringsplan'!$P:$P,"&gt;"&amp;$Y4)&gt;0),"是",IF(AND($W4&lt;&gt;"Kvitteret",$Y4&lt;&gt;"",TODAY()&gt;$Y4),"是","否")))</f>
        <v>是</v>
      </c>
      <c r="AA4" s="106" t="s">
        <v>24</v>
      </c>
      <c r="AB4" s="106" t="s">
        <v>42</v>
      </c>
      <c r="AC4" s="106" t="s">
        <v>194</v>
      </c>
    </row>
    <row r="5" ht="18" customHeight="true">
      <c r="A5" s="106" t="str">
        <v>SH202604-004</v>
      </c>
      <c r="B5" s="106" t="s">
        <v>98</v>
      </c>
      <c r="C5" s="106" t="str">
        <v>RT-250404</v>
      </c>
      <c r="D5" s="106" t="s">
        <v>195</v>
      </c>
      <c r="E5" s="106" t="s">
        <v>196</v>
      </c>
      <c r="F5" s="106" t="s">
        <v>99</v>
      </c>
      <c r="G5" s="106" t="s">
        <v>197</v>
      </c>
      <c r="H5" s="106" t="s">
        <v>198</v>
      </c>
      <c r="I5" s="198" t="n">
        <v>46132</v>
      </c>
      <c r="J5" s="198" t="n">
        <v>46127</v>
      </c>
      <c r="K5" s="106" t="s">
        <v>38</v>
      </c>
      <c r="L5" s="106" t="s">
        <v>73</v>
      </c>
      <c r="M5" s="106" t="s">
        <v>97</v>
      </c>
      <c r="N5" s="106" t="str">
        <v>DB260404</v>
      </c>
      <c r="O5" s="202" t="n">
        <v>5</v>
      </c>
      <c r="P5" s="202" t="n">
        <v>42</v>
      </c>
      <c r="Q5" s="204" t="n">
        <v>32</v>
      </c>
      <c r="R5" s="206" t="n">
        <v>0.28</v>
      </c>
      <c r="S5" s="106" t="s">
        <v>40</v>
      </c>
      <c r="T5" s="208" t="n">
        <f>IF($A5="","",IFERROR(SUMIF('Pakkelog'!$B:$B,$A5,'Pakkelog'!$F:$F),""))</f>
        <v>0</v>
      </c>
      <c r="U5" s="196" t="str">
        <f>IF($A5="","",IF(COUNTIF('Plukkelog'!$B:$B,$A5)=0,"Ikke oprettet",IF(COUNTIFS('Plukkelog'!$B:$B,$A5,'Plukkelog'!$J:$J,"Fuldført")=COUNTIF('Plukkelog'!$B:$B,$A5),"Fuldført",IF(COUNTIFS('Plukkelog'!$B:$B,$A5,'Plukkelog'!$J:$J,"I gang")&gt;0,"I gang",IF(COUNTIFS('Plukkelog'!$B:$B,$A5,'Plukkelog'!$J:$J,"Afvigelse")&gt;0,"Afvigelse","Afventer behandling")))))</f>
        <v>Ikke oprettet</v>
      </c>
      <c r="V5" s="196" t="str">
        <f>IF($A5="","",IF(COUNTIF('Pakkelog'!$B:$B,$A5)=0,"Ikke oprettet",IF(COUNTIFS('Pakkelog'!$B:$B,$A5,'Pakkelog'!$H:$H,"Fuldført")=COUNTIF('Pakkelog'!$B:$B,$A5),"Fuldført",IF(COUNTIFS('Pakkelog'!$B:$B,$A5,'Pakkelog'!$H:$H,"I gang")&gt;0,"I gang",IF(COUNTIFS('Pakkelog'!$B:$B,$A5,'Pakkelog'!$H:$H,"Omarbejde")&gt;0,"Omarbejde","Skal pakkes")))))</f>
        <v>Ikke oprettet</v>
      </c>
      <c r="W5" s="196" t="str">
        <f>IF($A5="","",IF(COUNTIF('Leveringsplan'!$B:$B,$A5)=0,"Ikke planlagt",IF(COUNTIFS('Leveringsplan'!$B:$B,$A5,'Leveringsplan'!$N:$N,"Kvitteret")&gt;0,"Kvitteret",IF(COUNTIFS('Leveringsplan'!$B:$B,$A5,'Leveringsplan'!$M:$M,"Afvigelse")&gt;0,"Afvigelse behandles",IF(COUNTIFS('Leveringsplan'!$B:$B,$A5,'Leveringsplan'!$M:$M,"Under transport")&gt;0,"Under transport",IF(COUNTIFS('Leveringsplan'!$B:$B,$A5,'Leveringsplan'!$M:$M,"Ankommet")&gt;0,"Ankommet","Planlagt"))))))</f>
        <v>Ikke planlagt</v>
      </c>
      <c r="X5" s="196" t="str">
        <f>IF($A5="","",IF($W5="Kvitteret","Fuldført",IF($W5="Afvigelse behandles","Afvigelse behandles",IF($Z5="是","Forsinket",IF($W5="Under transport","Under transport",IF($V5="Fuldført","Skal afsendes",IF($U5="Fuldført","Skal pakkes",IF(OR($U5="I gang",$V5="I gang"),"Behandles","Skal klargøres"))))))))</f>
        <v>延误</v>
      </c>
      <c r="Y5" s="200" t="n">
        <f>IF(OR($J5="",$M5=""),"", $J5 + IFERROR(VLOOKUP($M5,'Forsideindstillinger'!$N$3:$O$8,2,FALSE),'Forsideindstillinger'!$B$10))</f>
        <v>46132</v>
      </c>
      <c r="Z5" s="196" t="str">
        <f>IF($A5="","",IF(AND($W5="Kvitteret",COUNTIFS('Leveringsplan'!$B:$B,$A5,'Leveringsplan'!$P:$P,"&gt;"&amp;$Y5)&gt;0),"是",IF(AND($W5&lt;&gt;"Kvitteret",$Y5&lt;&gt;"",TODAY()&gt;$Y5),"是","否")))</f>
        <v>是</v>
      </c>
      <c r="AA5" s="106" t="s">
        <v>58</v>
      </c>
      <c r="AB5" s="106" t="s">
        <v>76</v>
      </c>
      <c r="AC5" s="106" t="s">
        <v>199</v>
      </c>
    </row>
    <row r="6" ht="18" customHeight="true">
      <c r="A6" s="106" t="str">
        <v>SH202604-005</v>
      </c>
      <c r="B6" s="106" t="s">
        <v>54</v>
      </c>
      <c r="C6" s="106" t="str">
        <v>ST-250405</v>
      </c>
      <c r="D6" s="106" t="s">
        <v>200</v>
      </c>
      <c r="E6" s="106" t="s">
        <v>83</v>
      </c>
      <c r="F6" s="106" t="s">
        <v>37</v>
      </c>
      <c r="G6" s="106" t="s">
        <v>201</v>
      </c>
      <c r="H6" s="106" t="s">
        <v>202</v>
      </c>
      <c r="I6" s="198" t="n">
        <v>46127</v>
      </c>
      <c r="J6" s="198" t="n">
        <v>46126</v>
      </c>
      <c r="K6" s="106" t="s">
        <v>38</v>
      </c>
      <c r="L6" s="106" t="s">
        <v>56</v>
      </c>
      <c r="M6" s="106" t="s">
        <v>53</v>
      </c>
      <c r="N6" s="106" t="str">
        <v>JD260405</v>
      </c>
      <c r="O6" s="202" t="n">
        <v>8</v>
      </c>
      <c r="P6" s="202" t="n">
        <v>160</v>
      </c>
      <c r="Q6" s="204" t="n">
        <v>96</v>
      </c>
      <c r="R6" s="206" t="n">
        <v>1.1</v>
      </c>
      <c r="S6" s="106" t="s">
        <v>23</v>
      </c>
      <c r="T6" s="208" t="n">
        <f>IF($A6="","",IFERROR(SUMIF('Pakkelog'!$B:$B,$A6,'Pakkelog'!$F:$F),""))</f>
        <v>5</v>
      </c>
      <c r="U6" s="196" t="str">
        <f>IF($A6="","",IF(COUNTIF('Plukkelog'!$B:$B,$A6)=0,"Ikke oprettet",IF(COUNTIFS('Plukkelog'!$B:$B,$A6,'Plukkelog'!$J:$J,"Fuldført")=COUNTIF('Plukkelog'!$B:$B,$A6),"Fuldført",IF(COUNTIFS('Plukkelog'!$B:$B,$A6,'Plukkelog'!$J:$J,"I gang")&gt;0,"I gang",IF(COUNTIFS('Plukkelog'!$B:$B,$A6,'Plukkelog'!$J:$J,"Afvigelse")&gt;0,"Afvigelse","Afventer behandling")))))</f>
        <v>Fuldført</v>
      </c>
      <c r="V6" s="196" t="str">
        <f>IF($A6="","",IF(COUNTIF('Pakkelog'!$B:$B,$A6)=0,"Ikke oprettet",IF(COUNTIFS('Pakkelog'!$B:$B,$A6,'Pakkelog'!$H:$H,"Fuldført")=COUNTIF('Pakkelog'!$B:$B,$A6),"Fuldført",IF(COUNTIFS('Pakkelog'!$B:$B,$A6,'Pakkelog'!$H:$H,"I gang")&gt;0,"I gang",IF(COUNTIFS('Pakkelog'!$B:$B,$A6,'Pakkelog'!$H:$H,"Omarbejde")&gt;0,"Omarbejde","Skal pakkes")))))</f>
        <v>Fuldført</v>
      </c>
      <c r="W6" s="196" t="str">
        <f>IF($A6="","",IF(COUNTIF('Leveringsplan'!$B:$B,$A6)=0,"Ikke planlagt",IF(COUNTIFS('Leveringsplan'!$B:$B,$A6,'Leveringsplan'!$N:$N,"Kvitteret")&gt;0,"Kvitteret",IF(COUNTIFS('Leveringsplan'!$B:$B,$A6,'Leveringsplan'!$M:$M,"Afvigelse")&gt;0,"Afvigelse behandles",IF(COUNTIFS('Leveringsplan'!$B:$B,$A6,'Leveringsplan'!$M:$M,"Under transport")&gt;0,"Under transport",IF(COUNTIFS('Leveringsplan'!$B:$B,$A6,'Leveringsplan'!$M:$M,"Ankommet")&gt;0,"Ankommet","Planlagt"))))))</f>
        <v>Planlagt</v>
      </c>
      <c r="X6" s="196" t="str">
        <f>IF($A6="","",IF($W6="Kvitteret","Fuldført",IF($W6="Afvigelse behandles","Afvigelse behandles",IF($Z6="是","Forsinket",IF($W6="Under transport","Under transport",IF($V6="Fuldført","Skal afsendes",IF($U6="Fuldført","Skal pakkes",IF(OR($U6="I gang",$V6="I gang"),"Behandles","Skal klargøres"))))))))</f>
        <v>延误</v>
      </c>
      <c r="Y6" s="200" t="n">
        <f>IF(OR($J6="",$M6=""),"", $J6 + IFERROR(VLOOKUP($M6,'Forsideindstillinger'!$N$3:$O$8,2,FALSE),'Forsideindstillinger'!$B$10))</f>
        <v>46129</v>
      </c>
      <c r="Z6" s="196" t="str">
        <f>IF($A6="","",IF(AND($W6="Kvitteret",COUNTIFS('Leveringsplan'!$B:$B,$A6,'Leveringsplan'!$P:$P,"&gt;"&amp;$Y6)&gt;0),"是",IF(AND($W6&lt;&gt;"Kvitteret",$Y6&lt;&gt;"",TODAY()&gt;$Y6),"是","否")))</f>
        <v>是</v>
      </c>
      <c r="AA6" s="106" t="s">
        <v>24</v>
      </c>
      <c r="AB6" s="106" t="s">
        <v>90</v>
      </c>
      <c r="AC6" s="106" t="s">
        <v>203</v>
      </c>
    </row>
    <row r="7" ht="18" customHeight="true">
      <c r="A7" s="106" t="str">
        <v>SH202604-006</v>
      </c>
      <c r="B7" s="106" t="s">
        <v>36</v>
      </c>
      <c r="C7" s="106" t="str">
        <v>EC-250406</v>
      </c>
      <c r="D7" s="106" t="s">
        <v>204</v>
      </c>
      <c r="E7" s="106" t="s">
        <v>183</v>
      </c>
      <c r="F7" s="106" t="s">
        <v>20</v>
      </c>
      <c r="G7" s="106" t="s">
        <v>205</v>
      </c>
      <c r="H7" s="106" t="s">
        <v>206</v>
      </c>
      <c r="I7" s="198" t="n">
        <v>46125</v>
      </c>
      <c r="J7" s="198" t="n">
        <v>46124</v>
      </c>
      <c r="K7" s="106" t="s">
        <v>55</v>
      </c>
      <c r="L7" s="106" t="s">
        <v>39</v>
      </c>
      <c r="M7" s="106" t="s">
        <v>35</v>
      </c>
      <c r="N7" s="106" t="str">
        <v>SF260406</v>
      </c>
      <c r="O7" s="202" t="n">
        <v>2</v>
      </c>
      <c r="P7" s="202" t="n">
        <v>4</v>
      </c>
      <c r="Q7" s="204" t="n">
        <v>3</v>
      </c>
      <c r="R7" s="206" t="n">
        <v>0.03</v>
      </c>
      <c r="S7" s="106" t="s">
        <v>74</v>
      </c>
      <c r="T7" s="208" t="n">
        <f>IF($A7="","",IFERROR(SUMIF('Pakkelog'!$B:$B,$A7,'Pakkelog'!$F:$F),""))</f>
        <v>1</v>
      </c>
      <c r="U7" s="196" t="str">
        <f>IF($A7="","",IF(COUNTIF('Plukkelog'!$B:$B,$A7)=0,"Ikke oprettet",IF(COUNTIFS('Plukkelog'!$B:$B,$A7,'Plukkelog'!$J:$J,"Fuldført")=COUNTIF('Plukkelog'!$B:$B,$A7),"Fuldført",IF(COUNTIFS('Plukkelog'!$B:$B,$A7,'Plukkelog'!$J:$J,"I gang")&gt;0,"I gang",IF(COUNTIFS('Plukkelog'!$B:$B,$A7,'Plukkelog'!$J:$J,"Afvigelse")&gt;0,"Afvigelse","Afventer behandling")))))</f>
        <v>Fuldført</v>
      </c>
      <c r="V7" s="196" t="str">
        <f>IF($A7="","",IF(COUNTIF('Pakkelog'!$B:$B,$A7)=0,"Ikke oprettet",IF(COUNTIFS('Pakkelog'!$B:$B,$A7,'Pakkelog'!$H:$H,"Fuldført")=COUNTIF('Pakkelog'!$B:$B,$A7),"Fuldført",IF(COUNTIFS('Pakkelog'!$B:$B,$A7,'Pakkelog'!$H:$H,"I gang")&gt;0,"I gang",IF(COUNTIFS('Pakkelog'!$B:$B,$A7,'Pakkelog'!$H:$H,"Omarbejde")&gt;0,"Omarbejde","Skal pakkes")))))</f>
        <v>Fuldført</v>
      </c>
      <c r="W7" s="196" t="str">
        <f>IF($A7="","",IF(COUNTIF('Leveringsplan'!$B:$B,$A7)=0,"Ikke planlagt",IF(COUNTIFS('Leveringsplan'!$B:$B,$A7,'Leveringsplan'!$N:$N,"Kvitteret")&gt;0,"Kvitteret",IF(COUNTIFS('Leveringsplan'!$B:$B,$A7,'Leveringsplan'!$M:$M,"Afvigelse")&gt;0,"Afvigelse behandles",IF(COUNTIFS('Leveringsplan'!$B:$B,$A7,'Leveringsplan'!$M:$M,"Under transport")&gt;0,"Under transport",IF(COUNTIFS('Leveringsplan'!$B:$B,$A7,'Leveringsplan'!$M:$M,"Ankommet")&gt;0,"Ankommet","Planlagt"))))))</f>
        <v>Kvitteret</v>
      </c>
      <c r="X7" s="196" t="str">
        <f>IF($A7="","",IF($W7="Kvitteret","Fuldført",IF($W7="Afvigelse behandles","Afvigelse behandles",IF($Z7="是","Forsinket",IF($W7="Under transport","Under transport",IF($V7="Fuldført","Skal afsendes",IF($U7="Fuldført","Skal pakkes",IF(OR($U7="I gang",$V7="I gang"),"Behandles","Skal klargøres"))))))))</f>
        <v>Fuldført</v>
      </c>
      <c r="Y7" s="200" t="n">
        <f>IF(OR($J7="",$M7=""),"", $J7 + IFERROR(VLOOKUP($M7,'Forsideindstillinger'!$N$3:$O$8,2,FALSE),'Forsideindstillinger'!$B$10))</f>
        <v>46125</v>
      </c>
      <c r="Z7" s="196" t="str">
        <f>IF($A7="","",IF(AND($W7="Kvitteret",COUNTIFS('Leveringsplan'!$B:$B,$A7,'Leveringsplan'!$P:$P,"&gt;"&amp;$Y7)&gt;0),"是",IF(AND($W7&lt;&gt;"Kvitteret",$Y7&lt;&gt;"",TODAY()&gt;$Y7),"是","否")))</f>
        <v>是</v>
      </c>
      <c r="AA7" s="106" t="s">
        <v>24</v>
      </c>
      <c r="AB7" s="106" t="s">
        <v>25</v>
      </c>
      <c r="AC7" s="106" t="s">
        <v>207</v>
      </c>
    </row>
    <row r="8" ht="18" customHeight="true">
      <c r="A8" s="106" t="str">
        <v>SH202604-007</v>
      </c>
      <c r="B8" s="106" t="s">
        <v>79</v>
      </c>
      <c r="C8" s="106" t="str">
        <v>PJ-250407</v>
      </c>
      <c r="D8" s="106" t="s">
        <v>208</v>
      </c>
      <c r="E8" s="106" t="s">
        <v>209</v>
      </c>
      <c r="F8" s="106" t="s">
        <v>88</v>
      </c>
      <c r="G8" s="106" t="s">
        <v>210</v>
      </c>
      <c r="H8" s="106" t="s">
        <v>211</v>
      </c>
      <c r="I8" s="198" t="n">
        <v>46132</v>
      </c>
      <c r="J8" s="198" t="n">
        <v>46128</v>
      </c>
      <c r="K8" s="106" t="s">
        <v>21</v>
      </c>
      <c r="L8" s="106" t="s">
        <v>94</v>
      </c>
      <c r="M8" s="106" t="s">
        <v>53</v>
      </c>
      <c r="N8" s="106" t="str">
        <v>TR260407</v>
      </c>
      <c r="O8" s="202" t="n">
        <v>16</v>
      </c>
      <c r="P8" s="202" t="n">
        <v>84</v>
      </c>
      <c r="Q8" s="204" t="n">
        <v>260</v>
      </c>
      <c r="R8" s="206" t="n">
        <v>2.2</v>
      </c>
      <c r="S8" s="106" t="s">
        <v>89</v>
      </c>
      <c r="T8" s="208" t="n">
        <f>IF($A8="","",IFERROR(SUMIF('Pakkelog'!$B:$B,$A8,'Pakkelog'!$F:$F),""))</f>
        <v>2</v>
      </c>
      <c r="U8" s="196" t="str">
        <f>IF($A8="","",IF(COUNTIF('Plukkelog'!$B:$B,$A8)=0,"Ikke oprettet",IF(COUNTIFS('Plukkelog'!$B:$B,$A8,'Plukkelog'!$J:$J,"Fuldført")=COUNTIF('Plukkelog'!$B:$B,$A8),"Fuldført",IF(COUNTIFS('Plukkelog'!$B:$B,$A8,'Plukkelog'!$J:$J,"I gang")&gt;0,"I gang",IF(COUNTIFS('Plukkelog'!$B:$B,$A8,'Plukkelog'!$J:$J,"Afvigelse")&gt;0,"Afvigelse","Afventer behandling")))))</f>
        <v>Fuldført</v>
      </c>
      <c r="V8" s="196" t="str">
        <f>IF($A8="","",IF(COUNTIF('Pakkelog'!$B:$B,$A8)=0,"Ikke oprettet",IF(COUNTIFS('Pakkelog'!$B:$B,$A8,'Pakkelog'!$H:$H,"Fuldført")=COUNTIF('Pakkelog'!$B:$B,$A8),"Fuldført",IF(COUNTIFS('Pakkelog'!$B:$B,$A8,'Pakkelog'!$H:$H,"I gang")&gt;0,"I gang",IF(COUNTIFS('Pakkelog'!$B:$B,$A8,'Pakkelog'!$H:$H,"Omarbejde")&gt;0,"Omarbejde","Skal pakkes")))))</f>
        <v>I gang</v>
      </c>
      <c r="W8" s="196" t="str">
        <f>IF($A8="","",IF(COUNTIF('Leveringsplan'!$B:$B,$A8)=0,"Ikke planlagt",IF(COUNTIFS('Leveringsplan'!$B:$B,$A8,'Leveringsplan'!$N:$N,"Kvitteret")&gt;0,"Kvitteret",IF(COUNTIFS('Leveringsplan'!$B:$B,$A8,'Leveringsplan'!$M:$M,"Afvigelse")&gt;0,"Afvigelse behandles",IF(COUNTIFS('Leveringsplan'!$B:$B,$A8,'Leveringsplan'!$M:$M,"Under transport")&gt;0,"Under transport",IF(COUNTIFS('Leveringsplan'!$B:$B,$A8,'Leveringsplan'!$M:$M,"Ankommet")&gt;0,"Ankommet","Planlagt"))))))</f>
        <v>Afvigelse behandles</v>
      </c>
      <c r="X8" s="196" t="str">
        <f>IF($A8="","",IF($W8="Kvitteret","Fuldført",IF($W8="Afvigelse behandles","Afvigelse behandles",IF($Z8="是","Forsinket",IF($W8="Under transport","Under transport",IF($V8="Fuldført","Skal afsendes",IF($U8="Fuldført","Skal pakkes",IF(OR($U8="I gang",$V8="I gang"),"Behandles","Skal klargøres"))))))))</f>
        <v>Afvigelse behandles</v>
      </c>
      <c r="Y8" s="200" t="n">
        <f>IF(OR($J8="",$M8=""),"", $J8 + IFERROR(VLOOKUP($M8,'Forsideindstillinger'!$N$3:$O$8,2,FALSE),'Forsideindstillinger'!$B$10))</f>
        <v>46131</v>
      </c>
      <c r="Z8" s="196" t="str">
        <f>IF($A8="","",IF(AND($W8="Kvitteret",COUNTIFS('Leveringsplan'!$B:$B,$A8,'Leveringsplan'!$P:$P,"&gt;"&amp;$Y8)&gt;0),"是",IF(AND($W8&lt;&gt;"Kvitteret",$Y8&lt;&gt;"",TODAY()&gt;$Y8),"是","否")))</f>
        <v>是</v>
      </c>
      <c r="AA8" s="106" t="s">
        <v>101</v>
      </c>
      <c r="AB8" s="106" t="s">
        <v>112</v>
      </c>
      <c r="AC8" s="106" t="s">
        <v>212</v>
      </c>
    </row>
    <row r="9" ht="18" customHeight="true">
      <c r="A9" s="106" t="str">
        <v>SH202604-008</v>
      </c>
      <c r="B9" s="106" t="s">
        <v>116</v>
      </c>
      <c r="C9" s="106" t="str">
        <v>AP-250408</v>
      </c>
      <c r="D9" s="106" t="s">
        <v>213</v>
      </c>
      <c r="E9" s="106" t="s">
        <v>209</v>
      </c>
      <c r="F9" s="106" t="s">
        <v>20</v>
      </c>
      <c r="G9" s="106" t="s">
        <v>214</v>
      </c>
      <c r="H9" s="106" t="s">
        <v>215</v>
      </c>
      <c r="I9" s="198" t="n">
        <v>46131</v>
      </c>
      <c r="J9" s="198" t="n">
        <v>46129</v>
      </c>
      <c r="K9" s="106" t="s">
        <v>21</v>
      </c>
      <c r="L9" s="106" t="s">
        <v>22</v>
      </c>
      <c r="M9" s="106" t="s">
        <v>53</v>
      </c>
      <c r="N9" s="106" t="str">
        <v>ZY260408</v>
      </c>
      <c r="O9" s="202" t="n">
        <v>6</v>
      </c>
      <c r="P9" s="202" t="n">
        <v>30</v>
      </c>
      <c r="Q9" s="204" t="n">
        <v>180</v>
      </c>
      <c r="R9" s="206" t="n">
        <v>1.6</v>
      </c>
      <c r="S9" s="106" t="s">
        <v>89</v>
      </c>
      <c r="T9" s="208" t="n">
        <f>IF($A9="","",IFERROR(SUMIF('Pakkelog'!$B:$B,$A9,'Pakkelog'!$F:$F),""))</f>
        <v>1</v>
      </c>
      <c r="U9" s="196" t="str">
        <f>IF($A9="","",IF(COUNTIF('Plukkelog'!$B:$B,$A9)=0,"Ikke oprettet",IF(COUNTIFS('Plukkelog'!$B:$B,$A9,'Plukkelog'!$J:$J,"Fuldført")=COUNTIF('Plukkelog'!$B:$B,$A9),"Fuldført",IF(COUNTIFS('Plukkelog'!$B:$B,$A9,'Plukkelog'!$J:$J,"I gang")&gt;0,"I gang",IF(COUNTIFS('Plukkelog'!$B:$B,$A9,'Plukkelog'!$J:$J,"Afvigelse")&gt;0,"Afvigelse","Afventer behandling")))))</f>
        <v>Fuldført</v>
      </c>
      <c r="V9" s="196" t="str">
        <f>IF($A9="","",IF(COUNTIF('Pakkelog'!$B:$B,$A9)=0,"Ikke oprettet",IF(COUNTIFS('Pakkelog'!$B:$B,$A9,'Pakkelog'!$H:$H,"Fuldført")=COUNTIF('Pakkelog'!$B:$B,$A9),"Fuldført",IF(COUNTIFS('Pakkelog'!$B:$B,$A9,'Pakkelog'!$H:$H,"I gang")&gt;0,"I gang",IF(COUNTIFS('Pakkelog'!$B:$B,$A9,'Pakkelog'!$H:$H,"Omarbejde")&gt;0,"Omarbejde","Skal pakkes")))))</f>
        <v>Fuldført</v>
      </c>
      <c r="W9" s="196" t="str">
        <f>IF($A9="","",IF(COUNTIF('Leveringsplan'!$B:$B,$A9)=0,"Ikke planlagt",IF(COUNTIFS('Leveringsplan'!$B:$B,$A9,'Leveringsplan'!$N:$N,"Kvitteret")&gt;0,"Kvitteret",IF(COUNTIFS('Leveringsplan'!$B:$B,$A9,'Leveringsplan'!$M:$M,"Afvigelse")&gt;0,"Afvigelse behandles",IF(COUNTIFS('Leveringsplan'!$B:$B,$A9,'Leveringsplan'!$M:$M,"Under transport")&gt;0,"Under transport",IF(COUNTIFS('Leveringsplan'!$B:$B,$A9,'Leveringsplan'!$M:$M,"Ankommet")&gt;0,"Ankommet","Planlagt"))))))</f>
        <v>Planlagt</v>
      </c>
      <c r="X9" s="196" t="str">
        <f>IF($A9="","",IF($W9="Kvitteret","Fuldført",IF($W9="Afvigelse behandles","Afvigelse behandles",IF($Z9="是","Forsinket",IF($W9="Under transport","Under transport",IF($V9="Fuldført","Skal afsendes",IF($U9="Fuldført","Skal pakkes",IF(OR($U9="I gang",$V9="I gang"),"Behandles","Skal klargøres"))))))))</f>
        <v>延误</v>
      </c>
      <c r="Y9" s="200" t="n">
        <f>IF(OR($J9="",$M9=""),"", $J9 + IFERROR(VLOOKUP($M9,'Forsideindstillinger'!$N$3:$O$8,2,FALSE),'Forsideindstillinger'!$B$10))</f>
        <v>46132</v>
      </c>
      <c r="Z9" s="196" t="str">
        <f>IF($A9="","",IF(AND($W9="Kvitteret",COUNTIFS('Leveringsplan'!$B:$B,$A9,'Leveringsplan'!$P:$P,"&gt;"&amp;$Y9)&gt;0),"是",IF(AND($W9&lt;&gt;"Kvitteret",$Y9&lt;&gt;"",TODAY()&gt;$Y9),"是","否")))</f>
        <v>是</v>
      </c>
      <c r="AA9" s="106" t="s">
        <v>119</v>
      </c>
      <c r="AB9" s="106" t="s">
        <v>59</v>
      </c>
      <c r="AC9" s="106" t="s">
        <v>216</v>
      </c>
    </row>
    <row r="10" ht="18" customHeight="true">
      <c r="A10" s="106" t="str">
        <v>SH202604-009</v>
      </c>
      <c r="B10" s="106" t="s">
        <v>107</v>
      </c>
      <c r="C10" s="106" t="str">
        <v>SP-250409</v>
      </c>
      <c r="D10" s="106" t="s">
        <v>217</v>
      </c>
      <c r="E10" s="106" t="s">
        <v>196</v>
      </c>
      <c r="F10" s="106" t="s">
        <v>108</v>
      </c>
      <c r="G10" s="106" t="s">
        <v>218</v>
      </c>
      <c r="H10" s="106" t="s">
        <v>219</v>
      </c>
      <c r="I10" s="198" t="n">
        <v>46126</v>
      </c>
      <c r="J10" s="198" t="n">
        <v>46125</v>
      </c>
      <c r="K10" s="106" t="s">
        <v>55</v>
      </c>
      <c r="L10" s="106" t="str">
        <v>EMS</v>
      </c>
      <c r="M10" s="106" t="s">
        <v>53</v>
      </c>
      <c r="N10" s="106" t="str">
        <v>EMS260409</v>
      </c>
      <c r="O10" s="202" t="n">
        <v>1</v>
      </c>
      <c r="P10" s="202" t="n">
        <v>2</v>
      </c>
      <c r="Q10" s="204" t="n">
        <v>1</v>
      </c>
      <c r="R10" s="206" t="n">
        <v>0.02</v>
      </c>
      <c r="S10" s="106" t="s">
        <v>74</v>
      </c>
      <c r="T10" s="208" t="n">
        <f>IF($A10="","",IFERROR(SUMIF('Pakkelog'!$B:$B,$A10,'Pakkelog'!$F:$F),""))</f>
        <v>1</v>
      </c>
      <c r="U10" s="196" t="str">
        <f>IF($A10="","",IF(COUNTIF('Plukkelog'!$B:$B,$A10)=0,"Ikke oprettet",IF(COUNTIFS('Plukkelog'!$B:$B,$A10,'Plukkelog'!$J:$J,"Fuldført")=COUNTIF('Plukkelog'!$B:$B,$A10),"Fuldført",IF(COUNTIFS('Plukkelog'!$B:$B,$A10,'Plukkelog'!$J:$J,"I gang")&gt;0,"I gang",IF(COUNTIFS('Plukkelog'!$B:$B,$A10,'Plukkelog'!$J:$J,"Afvigelse")&gt;0,"Afvigelse","Afventer behandling")))))</f>
        <v>Fuldført</v>
      </c>
      <c r="V10" s="196" t="str">
        <f>IF($A10="","",IF(COUNTIF('Pakkelog'!$B:$B,$A10)=0,"Ikke oprettet",IF(COUNTIFS('Pakkelog'!$B:$B,$A10,'Pakkelog'!$H:$H,"Fuldført")=COUNTIF('Pakkelog'!$B:$B,$A10),"Fuldført",IF(COUNTIFS('Pakkelog'!$B:$B,$A10,'Pakkelog'!$H:$H,"I gang")&gt;0,"I gang",IF(COUNTIFS('Pakkelog'!$B:$B,$A10,'Pakkelog'!$H:$H,"Omarbejde")&gt;0,"Omarbejde","Skal pakkes")))))</f>
        <v>Fuldført</v>
      </c>
      <c r="W10" s="196" t="str">
        <f>IF($A10="","",IF(COUNTIF('Leveringsplan'!$B:$B,$A10)=0,"Ikke planlagt",IF(COUNTIFS('Leveringsplan'!$B:$B,$A10,'Leveringsplan'!$N:$N,"Kvitteret")&gt;0,"Kvitteret",IF(COUNTIFS('Leveringsplan'!$B:$B,$A10,'Leveringsplan'!$M:$M,"Afvigelse")&gt;0,"Afvigelse behandles",IF(COUNTIFS('Leveringsplan'!$B:$B,$A10,'Leveringsplan'!$M:$M,"Under transport")&gt;0,"Under transport",IF(COUNTIFS('Leveringsplan'!$B:$B,$A10,'Leveringsplan'!$M:$M,"Ankommet")&gt;0,"Ankommet","Planlagt"))))))</f>
        <v>Kvitteret</v>
      </c>
      <c r="X10" s="196" t="str">
        <f>IF($A10="","",IF($W10="Kvitteret","Fuldført",IF($W10="Afvigelse behandles","Afvigelse behandles",IF($Z10="是","Forsinket",IF($W10="Under transport","Under transport",IF($V10="Fuldført","Skal afsendes",IF($U10="Fuldført","Skal pakkes",IF(OR($U10="I gang",$V10="I gang"),"Behandles","Skal klargøres"))))))))</f>
        <v>Fuldført</v>
      </c>
      <c r="Y10" s="200" t="n">
        <f>IF(OR($J10="",$M10=""),"", $J10 + IFERROR(VLOOKUP($M10,'Forsideindstillinger'!$N$3:$O$8,2,FALSE),'Forsideindstillinger'!$B$10))</f>
        <v>46128</v>
      </c>
      <c r="Z10" s="196" t="str">
        <f>IF($A10="","",IF(AND($W10="Kvitteret",COUNTIFS('Leveringsplan'!$B:$B,$A10,'Leveringsplan'!$P:$P,"&gt;"&amp;$Y10)&gt;0),"是",IF(AND($W10&lt;&gt;"Kvitteret",$Y10&lt;&gt;"",TODAY()&gt;$Y10),"是","否")))</f>
        <v>否</v>
      </c>
      <c r="AA10" s="106" t="s">
        <v>24</v>
      </c>
      <c r="AB10" s="106" t="s">
        <v>220</v>
      </c>
      <c r="AC10" s="106" t="s">
        <v>221</v>
      </c>
    </row>
    <row r="11" ht="18" customHeight="true">
      <c r="A11" s="106" t="str">
        <v>SH202604-010</v>
      </c>
      <c r="B11" s="106" t="s">
        <v>125</v>
      </c>
      <c r="C11" s="106" t="str">
        <v>CL-250410</v>
      </c>
      <c r="D11" s="106" t="s">
        <v>222</v>
      </c>
      <c r="E11" s="106" t="s">
        <v>223</v>
      </c>
      <c r="F11" s="106" t="s">
        <v>20</v>
      </c>
      <c r="G11" s="106" t="s">
        <v>224</v>
      </c>
      <c r="H11" s="106" t="s">
        <v>225</v>
      </c>
      <c r="I11" s="198" t="n">
        <v>46127</v>
      </c>
      <c r="J11" s="198" t="n">
        <v>46126</v>
      </c>
      <c r="K11" s="106" t="s">
        <v>21</v>
      </c>
      <c r="L11" s="106" t="s">
        <v>94</v>
      </c>
      <c r="M11" s="106" t="s">
        <v>35</v>
      </c>
      <c r="N11" s="106" t="str">
        <v>CL260410</v>
      </c>
      <c r="O11" s="202" t="n">
        <v>4</v>
      </c>
      <c r="P11" s="202" t="n">
        <v>36</v>
      </c>
      <c r="Q11" s="204" t="n">
        <v>48</v>
      </c>
      <c r="R11" s="206" t="n">
        <v>0.36</v>
      </c>
      <c r="S11" s="106" t="s">
        <v>100</v>
      </c>
      <c r="T11" s="208" t="n">
        <f>IF($A11="","",IFERROR(SUMIF('Pakkelog'!$B:$B,$A11,'Pakkelog'!$F:$F),""))</f>
        <v>2</v>
      </c>
      <c r="U11" s="196" t="str">
        <f>IF($A11="","",IF(COUNTIF('Plukkelog'!$B:$B,$A11)=0,"Ikke oprettet",IF(COUNTIFS('Plukkelog'!$B:$B,$A11,'Plukkelog'!$J:$J,"Fuldført")=COUNTIF('Plukkelog'!$B:$B,$A11),"Fuldført",IF(COUNTIFS('Plukkelog'!$B:$B,$A11,'Plukkelog'!$J:$J,"I gang")&gt;0,"I gang",IF(COUNTIFS('Plukkelog'!$B:$B,$A11,'Plukkelog'!$J:$J,"Afvigelse")&gt;0,"Afvigelse","Afventer behandling")))))</f>
        <v>异常</v>
      </c>
      <c r="V11" s="196" t="str">
        <f>IF($A11="","",IF(COUNTIF('Pakkelog'!$B:$B,$A11)=0,"Ikke oprettet",IF(COUNTIFS('Pakkelog'!$B:$B,$A11,'Pakkelog'!$H:$H,"Fuldført")=COUNTIF('Pakkelog'!$B:$B,$A11),"Fuldført",IF(COUNTIFS('Pakkelog'!$B:$B,$A11,'Pakkelog'!$H:$H,"I gang")&gt;0,"I gang",IF(COUNTIFS('Pakkelog'!$B:$B,$A11,'Pakkelog'!$H:$H,"Omarbejde")&gt;0,"Omarbejde","Skal pakkes")))))</f>
        <v>返工</v>
      </c>
      <c r="W11" s="196" t="str">
        <f>IF($A11="","",IF(COUNTIF('Leveringsplan'!$B:$B,$A11)=0,"Ikke planlagt",IF(COUNTIFS('Leveringsplan'!$B:$B,$A11,'Leveringsplan'!$N:$N,"Kvitteret")&gt;0,"Kvitteret",IF(COUNTIFS('Leveringsplan'!$B:$B,$A11,'Leveringsplan'!$M:$M,"Afvigelse")&gt;0,"Afvigelse behandles",IF(COUNTIFS('Leveringsplan'!$B:$B,$A11,'Leveringsplan'!$M:$M,"Under transport")&gt;0,"Under transport",IF(COUNTIFS('Leveringsplan'!$B:$B,$A11,'Leveringsplan'!$M:$M,"Ankommet")&gt;0,"Ankommet","Planlagt"))))))</f>
        <v>Afvigelse behandles</v>
      </c>
      <c r="X11" s="196" t="str">
        <f>IF($A11="","",IF($W11="Kvitteret","Fuldført",IF($W11="Afvigelse behandles","Afvigelse behandles",IF($Z11="是","Forsinket",IF($W11="Under transport","Under transport",IF($V11="Fuldført","Skal afsendes",IF($U11="Fuldført","Skal pakkes",IF(OR($U11="I gang",$V11="I gang"),"Behandles","Skal klargøres"))))))))</f>
        <v>Afvigelse behandles</v>
      </c>
      <c r="Y11" s="200" t="n">
        <f>IF(OR($J11="",$M11=""),"", $J11 + IFERROR(VLOOKUP($M11,'Forsideindstillinger'!$N$3:$O$8,2,FALSE),'Forsideindstillinger'!$B$10))</f>
        <v>46127</v>
      </c>
      <c r="Z11" s="196" t="str">
        <f>IF($A11="","",IF(AND($W11="Kvitteret",COUNTIFS('Leveringsplan'!$B:$B,$A11,'Leveringsplan'!$P:$P,"&gt;"&amp;$Y11)&gt;0),"是",IF(AND($W11&lt;&gt;"Kvitteret",$Y11&lt;&gt;"",TODAY()&gt;$Y11),"是","否")))</f>
        <v>是</v>
      </c>
      <c r="AA11" s="106" t="s">
        <v>111</v>
      </c>
      <c r="AB11" s="106" t="s">
        <v>59</v>
      </c>
      <c r="AC11" s="106" t="s">
        <v>226</v>
      </c>
    </row>
    <row r="12" ht="18" customHeight="true">
      <c r="A12" s="106"/>
      <c r="B12" s="106"/>
      <c r="C12" s="106"/>
      <c r="D12" s="106"/>
      <c r="E12" s="106"/>
      <c r="F12" s="106"/>
      <c r="G12" s="106"/>
      <c r="H12" s="106"/>
      <c r="I12" s="198"/>
      <c r="J12" s="198"/>
      <c r="K12" s="106"/>
      <c r="L12" s="106"/>
      <c r="M12" s="106"/>
      <c r="N12" s="106"/>
      <c r="O12" s="202"/>
      <c r="P12" s="202"/>
      <c r="Q12" s="204"/>
      <c r="R12" s="206"/>
      <c r="S12" s="106"/>
      <c r="T12" s="208"/>
      <c r="U12" s="196"/>
      <c r="V12" s="196"/>
      <c r="W12" s="196"/>
      <c r="X12" s="196"/>
      <c r="Y12" s="200"/>
      <c r="Z12" s="196"/>
      <c r="AA12" s="106"/>
      <c r="AB12" s="106"/>
      <c r="AC12" s="106"/>
    </row>
    <row r="13" ht="18" customHeight="true">
      <c r="A13" s="106"/>
      <c r="B13" s="106"/>
      <c r="C13" s="106"/>
      <c r="D13" s="106"/>
      <c r="E13" s="106"/>
      <c r="F13" s="106"/>
      <c r="G13" s="106"/>
      <c r="H13" s="106"/>
      <c r="I13" s="198"/>
      <c r="J13" s="198"/>
      <c r="K13" s="106"/>
      <c r="L13" s="106"/>
      <c r="M13" s="106"/>
      <c r="N13" s="106"/>
      <c r="O13" s="202"/>
      <c r="P13" s="202"/>
      <c r="Q13" s="204"/>
      <c r="R13" s="206"/>
      <c r="S13" s="106"/>
      <c r="T13" s="208"/>
      <c r="U13" s="196"/>
      <c r="V13" s="196"/>
      <c r="W13" s="196"/>
      <c r="X13" s="196"/>
      <c r="Y13" s="200"/>
      <c r="Z13" s="196"/>
      <c r="AA13" s="106"/>
      <c r="AB13" s="106"/>
      <c r="AC13" s="106"/>
    </row>
    <row r="14" ht="18" customHeight="true">
      <c r="A14" s="106"/>
      <c r="B14" s="106"/>
      <c r="C14" s="106"/>
      <c r="D14" s="106"/>
      <c r="E14" s="106"/>
      <c r="F14" s="106"/>
      <c r="G14" s="106"/>
      <c r="H14" s="106"/>
      <c r="I14" s="198"/>
      <c r="J14" s="198"/>
      <c r="K14" s="106"/>
      <c r="L14" s="106"/>
      <c r="M14" s="106"/>
      <c r="N14" s="106"/>
      <c r="O14" s="202"/>
      <c r="P14" s="202"/>
      <c r="Q14" s="204"/>
      <c r="R14" s="206"/>
      <c r="S14" s="106"/>
      <c r="T14" s="208"/>
      <c r="U14" s="196"/>
      <c r="V14" s="196"/>
      <c r="W14" s="196"/>
      <c r="X14" s="196"/>
      <c r="Y14" s="200"/>
      <c r="Z14" s="196"/>
      <c r="AA14" s="106"/>
      <c r="AB14" s="106"/>
      <c r="AC14" s="106"/>
    </row>
    <row r="15" ht="18" customHeight="true">
      <c r="A15" s="106"/>
      <c r="B15" s="106"/>
      <c r="C15" s="106"/>
      <c r="D15" s="106"/>
      <c r="E15" s="106"/>
      <c r="F15" s="106"/>
      <c r="G15" s="106"/>
      <c r="H15" s="106"/>
      <c r="I15" s="198"/>
      <c r="J15" s="198"/>
      <c r="K15" s="106"/>
      <c r="L15" s="106"/>
      <c r="M15" s="106"/>
      <c r="N15" s="106"/>
      <c r="O15" s="202"/>
      <c r="P15" s="202"/>
      <c r="Q15" s="204"/>
      <c r="R15" s="206"/>
      <c r="S15" s="106"/>
      <c r="T15" s="208"/>
      <c r="U15" s="196"/>
      <c r="V15" s="196"/>
      <c r="W15" s="196"/>
      <c r="X15" s="196"/>
      <c r="Y15" s="200"/>
      <c r="Z15" s="196"/>
      <c r="AA15" s="106"/>
      <c r="AB15" s="106"/>
      <c r="AC15" s="106"/>
    </row>
    <row r="16" ht="18" customHeight="true">
      <c r="A16" s="106"/>
      <c r="B16" s="106"/>
      <c r="C16" s="106"/>
      <c r="D16" s="106"/>
      <c r="E16" s="106"/>
      <c r="F16" s="106"/>
      <c r="G16" s="106"/>
      <c r="H16" s="106"/>
      <c r="I16" s="198"/>
      <c r="J16" s="198"/>
      <c r="K16" s="106"/>
      <c r="L16" s="106"/>
      <c r="M16" s="106"/>
      <c r="N16" s="106"/>
      <c r="O16" s="202"/>
      <c r="P16" s="202"/>
      <c r="Q16" s="204"/>
      <c r="R16" s="206"/>
      <c r="S16" s="106"/>
      <c r="T16" s="208"/>
      <c r="U16" s="196"/>
      <c r="V16" s="196"/>
      <c r="W16" s="196"/>
      <c r="X16" s="196"/>
      <c r="Y16" s="200"/>
      <c r="Z16" s="196"/>
      <c r="AA16" s="106"/>
      <c r="AB16" s="106"/>
      <c r="AC16" s="106"/>
    </row>
    <row r="17" ht="18" customHeight="true">
      <c r="A17" s="106"/>
      <c r="B17" s="106"/>
      <c r="C17" s="106"/>
      <c r="D17" s="106"/>
      <c r="E17" s="106"/>
      <c r="F17" s="106"/>
      <c r="G17" s="106"/>
      <c r="H17" s="106"/>
      <c r="I17" s="198"/>
      <c r="J17" s="198"/>
      <c r="K17" s="106"/>
      <c r="L17" s="106"/>
      <c r="M17" s="106"/>
      <c r="N17" s="106"/>
      <c r="O17" s="202"/>
      <c r="P17" s="202"/>
      <c r="Q17" s="204"/>
      <c r="R17" s="206"/>
      <c r="S17" s="106"/>
      <c r="T17" s="208"/>
      <c r="U17" s="196"/>
      <c r="V17" s="196"/>
      <c r="W17" s="196"/>
      <c r="X17" s="196"/>
      <c r="Y17" s="200"/>
      <c r="Z17" s="196"/>
      <c r="AA17" s="106"/>
      <c r="AB17" s="106"/>
      <c r="AC17" s="106"/>
    </row>
    <row r="18" ht="18" customHeight="true">
      <c r="A18" s="106"/>
      <c r="B18" s="106"/>
      <c r="C18" s="106"/>
      <c r="D18" s="106"/>
      <c r="E18" s="106"/>
      <c r="F18" s="106"/>
      <c r="G18" s="106"/>
      <c r="H18" s="106"/>
      <c r="I18" s="198"/>
      <c r="J18" s="198"/>
      <c r="K18" s="106"/>
      <c r="L18" s="106"/>
      <c r="M18" s="106"/>
      <c r="N18" s="106"/>
      <c r="O18" s="202"/>
      <c r="P18" s="202"/>
      <c r="Q18" s="204"/>
      <c r="R18" s="206"/>
      <c r="S18" s="106"/>
      <c r="T18" s="208"/>
      <c r="U18" s="196"/>
      <c r="V18" s="196"/>
      <c r="W18" s="196"/>
      <c r="X18" s="196"/>
      <c r="Y18" s="200"/>
      <c r="Z18" s="196"/>
      <c r="AA18" s="106"/>
      <c r="AB18" s="106"/>
      <c r="AC18" s="106"/>
    </row>
    <row r="19" ht="18" customHeight="true">
      <c r="A19" s="106"/>
      <c r="B19" s="106"/>
      <c r="C19" s="106"/>
      <c r="D19" s="106"/>
      <c r="E19" s="106"/>
      <c r="F19" s="106"/>
      <c r="G19" s="106"/>
      <c r="H19" s="106"/>
      <c r="I19" s="198"/>
      <c r="J19" s="198"/>
      <c r="K19" s="106"/>
      <c r="L19" s="106"/>
      <c r="M19" s="106"/>
      <c r="N19" s="106"/>
      <c r="O19" s="202"/>
      <c r="P19" s="202"/>
      <c r="Q19" s="204"/>
      <c r="R19" s="206"/>
      <c r="S19" s="106"/>
      <c r="T19" s="208"/>
      <c r="U19" s="196"/>
      <c r="V19" s="196"/>
      <c r="W19" s="196"/>
      <c r="X19" s="196"/>
      <c r="Y19" s="200"/>
      <c r="Z19" s="196"/>
      <c r="AA19" s="106"/>
      <c r="AB19" s="106"/>
      <c r="AC19" s="106"/>
    </row>
    <row r="20" ht="18" customHeight="true">
      <c r="A20" s="106"/>
      <c r="B20" s="106"/>
      <c r="C20" s="106"/>
      <c r="D20" s="106"/>
      <c r="E20" s="106"/>
      <c r="F20" s="106"/>
      <c r="G20" s="106"/>
      <c r="H20" s="106"/>
      <c r="I20" s="198"/>
      <c r="J20" s="198"/>
      <c r="K20" s="106"/>
      <c r="L20" s="106"/>
      <c r="M20" s="106"/>
      <c r="N20" s="106"/>
      <c r="O20" s="202"/>
      <c r="P20" s="202"/>
      <c r="Q20" s="204"/>
      <c r="R20" s="206"/>
      <c r="S20" s="106"/>
      <c r="T20" s="208"/>
      <c r="U20" s="196"/>
      <c r="V20" s="196"/>
      <c r="W20" s="196"/>
      <c r="X20" s="196"/>
      <c r="Y20" s="200"/>
      <c r="Z20" s="196"/>
      <c r="AA20" s="106"/>
      <c r="AB20" s="106"/>
      <c r="AC20" s="106"/>
    </row>
    <row r="21" ht="18" customHeight="true">
      <c r="A21" s="106"/>
      <c r="B21" s="106"/>
      <c r="C21" s="106"/>
      <c r="D21" s="106"/>
      <c r="E21" s="106"/>
      <c r="F21" s="106"/>
      <c r="G21" s="106"/>
      <c r="H21" s="106"/>
      <c r="I21" s="198"/>
      <c r="J21" s="198"/>
      <c r="K21" s="106"/>
      <c r="L21" s="106"/>
      <c r="M21" s="106"/>
      <c r="N21" s="106"/>
      <c r="O21" s="202"/>
      <c r="P21" s="202"/>
      <c r="Q21" s="204"/>
      <c r="R21" s="206"/>
      <c r="S21" s="106"/>
      <c r="T21" s="208"/>
      <c r="U21" s="196"/>
      <c r="V21" s="196"/>
      <c r="W21" s="196"/>
      <c r="X21" s="196"/>
      <c r="Y21" s="200"/>
      <c r="Z21" s="196"/>
      <c r="AA21" s="106"/>
      <c r="AB21" s="106"/>
      <c r="AC21" s="106"/>
    </row>
    <row r="22" ht="18" customHeight="true">
      <c r="A22" s="106"/>
      <c r="B22" s="106"/>
      <c r="C22" s="106"/>
      <c r="D22" s="106"/>
      <c r="E22" s="106"/>
      <c r="F22" s="106"/>
      <c r="G22" s="106"/>
      <c r="H22" s="106"/>
      <c r="I22" s="198"/>
      <c r="J22" s="198"/>
      <c r="K22" s="106"/>
      <c r="L22" s="106"/>
      <c r="M22" s="106"/>
      <c r="N22" s="106"/>
      <c r="O22" s="202"/>
      <c r="P22" s="202"/>
      <c r="Q22" s="204"/>
      <c r="R22" s="206"/>
      <c r="S22" s="106"/>
      <c r="T22" s="208"/>
      <c r="U22" s="196"/>
      <c r="V22" s="196"/>
      <c r="W22" s="196"/>
      <c r="X22" s="196"/>
      <c r="Y22" s="200"/>
      <c r="Z22" s="196"/>
      <c r="AA22" s="106"/>
      <c r="AB22" s="106"/>
      <c r="AC22" s="106"/>
    </row>
    <row r="23" ht="18" customHeight="true">
      <c r="A23" s="106"/>
      <c r="B23" s="106"/>
      <c r="C23" s="106"/>
      <c r="D23" s="106"/>
      <c r="E23" s="106"/>
      <c r="F23" s="106"/>
      <c r="G23" s="106"/>
      <c r="H23" s="106"/>
      <c r="I23" s="198"/>
      <c r="J23" s="198"/>
      <c r="K23" s="106"/>
      <c r="L23" s="106"/>
      <c r="M23" s="106"/>
      <c r="N23" s="106"/>
      <c r="O23" s="202"/>
      <c r="P23" s="202"/>
      <c r="Q23" s="204"/>
      <c r="R23" s="206"/>
      <c r="S23" s="106"/>
      <c r="T23" s="208"/>
      <c r="U23" s="196"/>
      <c r="V23" s="196"/>
      <c r="W23" s="196"/>
      <c r="X23" s="196"/>
      <c r="Y23" s="200"/>
      <c r="Z23" s="196"/>
      <c r="AA23" s="106"/>
      <c r="AB23" s="106"/>
      <c r="AC23" s="106"/>
    </row>
    <row r="24" ht="18" customHeight="true">
      <c r="A24" s="106"/>
      <c r="B24" s="106"/>
      <c r="C24" s="106"/>
      <c r="D24" s="106"/>
      <c r="E24" s="106"/>
      <c r="F24" s="106"/>
      <c r="G24" s="106"/>
      <c r="H24" s="106"/>
      <c r="I24" s="198"/>
      <c r="J24" s="198"/>
      <c r="K24" s="106"/>
      <c r="L24" s="106"/>
      <c r="M24" s="106"/>
      <c r="N24" s="106"/>
      <c r="O24" s="202"/>
      <c r="P24" s="202"/>
      <c r="Q24" s="204"/>
      <c r="R24" s="206"/>
      <c r="S24" s="106"/>
      <c r="T24" s="208"/>
      <c r="U24" s="196"/>
      <c r="V24" s="196"/>
      <c r="W24" s="196"/>
      <c r="X24" s="196"/>
      <c r="Y24" s="200"/>
      <c r="Z24" s="196"/>
      <c r="AA24" s="106"/>
      <c r="AB24" s="106"/>
      <c r="AC24" s="106"/>
    </row>
    <row r="25" ht="18" customHeight="true">
      <c r="A25" s="106"/>
      <c r="B25" s="106"/>
      <c r="C25" s="106"/>
      <c r="D25" s="106"/>
      <c r="E25" s="106"/>
      <c r="F25" s="106"/>
      <c r="G25" s="106"/>
      <c r="H25" s="106"/>
      <c r="I25" s="198"/>
      <c r="J25" s="198"/>
      <c r="K25" s="106"/>
      <c r="L25" s="106"/>
      <c r="M25" s="106"/>
      <c r="N25" s="106"/>
      <c r="O25" s="202"/>
      <c r="P25" s="202"/>
      <c r="Q25" s="204"/>
      <c r="R25" s="206"/>
      <c r="S25" s="106"/>
      <c r="T25" s="208"/>
      <c r="U25" s="196"/>
      <c r="V25" s="196"/>
      <c r="W25" s="196"/>
      <c r="X25" s="196"/>
      <c r="Y25" s="200"/>
      <c r="Z25" s="196"/>
      <c r="AA25" s="106"/>
      <c r="AB25" s="106"/>
      <c r="AC25" s="106"/>
    </row>
    <row r="26" ht="18" customHeight="true">
      <c r="A26" s="106"/>
      <c r="B26" s="106"/>
      <c r="C26" s="106"/>
      <c r="D26" s="106"/>
      <c r="E26" s="106"/>
      <c r="F26" s="106"/>
      <c r="G26" s="106"/>
      <c r="H26" s="106"/>
      <c r="I26" s="198"/>
      <c r="J26" s="198"/>
      <c r="K26" s="106"/>
      <c r="L26" s="106"/>
      <c r="M26" s="106"/>
      <c r="N26" s="106"/>
      <c r="O26" s="202"/>
      <c r="P26" s="202"/>
      <c r="Q26" s="204"/>
      <c r="R26" s="206"/>
      <c r="S26" s="106"/>
      <c r="T26" s="208"/>
      <c r="U26" s="196"/>
      <c r="V26" s="196"/>
      <c r="W26" s="196"/>
      <c r="X26" s="196"/>
      <c r="Y26" s="200"/>
      <c r="Z26" s="196"/>
      <c r="AA26" s="106"/>
      <c r="AB26" s="106"/>
      <c r="AC26" s="106"/>
    </row>
    <row r="27" ht="18" customHeight="true">
      <c r="A27" s="106"/>
      <c r="B27" s="106"/>
      <c r="C27" s="106"/>
      <c r="D27" s="106"/>
      <c r="E27" s="106"/>
      <c r="F27" s="106"/>
      <c r="G27" s="106"/>
      <c r="H27" s="106"/>
      <c r="I27" s="198"/>
      <c r="J27" s="198"/>
      <c r="K27" s="106"/>
      <c r="L27" s="106"/>
      <c r="M27" s="106"/>
      <c r="N27" s="106"/>
      <c r="O27" s="202"/>
      <c r="P27" s="202"/>
      <c r="Q27" s="204"/>
      <c r="R27" s="206"/>
      <c r="S27" s="106"/>
      <c r="T27" s="208"/>
      <c r="U27" s="196"/>
      <c r="V27" s="196"/>
      <c r="W27" s="196"/>
      <c r="X27" s="196"/>
      <c r="Y27" s="200"/>
      <c r="Z27" s="196"/>
      <c r="AA27" s="106"/>
      <c r="AB27" s="106"/>
      <c r="AC27" s="106"/>
    </row>
    <row r="28" ht="18" customHeight="true">
      <c r="A28" s="106"/>
      <c r="B28" s="106"/>
      <c r="C28" s="106"/>
      <c r="D28" s="106"/>
      <c r="E28" s="106"/>
      <c r="F28" s="106"/>
      <c r="G28" s="106"/>
      <c r="H28" s="106"/>
      <c r="I28" s="198"/>
      <c r="J28" s="198"/>
      <c r="K28" s="106"/>
      <c r="L28" s="106"/>
      <c r="M28" s="106"/>
      <c r="N28" s="106"/>
      <c r="O28" s="202"/>
      <c r="P28" s="202"/>
      <c r="Q28" s="204"/>
      <c r="R28" s="206"/>
      <c r="S28" s="106"/>
      <c r="T28" s="208"/>
      <c r="U28" s="196"/>
      <c r="V28" s="196"/>
      <c r="W28" s="196"/>
      <c r="X28" s="196"/>
      <c r="Y28" s="200"/>
      <c r="Z28" s="196"/>
      <c r="AA28" s="106"/>
      <c r="AB28" s="106"/>
      <c r="AC28" s="106"/>
    </row>
    <row r="29" ht="18" customHeight="true">
      <c r="A29" s="106"/>
      <c r="B29" s="106"/>
      <c r="C29" s="106"/>
      <c r="D29" s="106"/>
      <c r="E29" s="106"/>
      <c r="F29" s="106"/>
      <c r="G29" s="106"/>
      <c r="H29" s="106"/>
      <c r="I29" s="198"/>
      <c r="J29" s="198"/>
      <c r="K29" s="106"/>
      <c r="L29" s="106"/>
      <c r="M29" s="106"/>
      <c r="N29" s="106"/>
      <c r="O29" s="202"/>
      <c r="P29" s="202"/>
      <c r="Q29" s="204"/>
      <c r="R29" s="206"/>
      <c r="S29" s="106"/>
      <c r="T29" s="208"/>
      <c r="U29" s="196"/>
      <c r="V29" s="196"/>
      <c r="W29" s="196"/>
      <c r="X29" s="196"/>
      <c r="Y29" s="200"/>
      <c r="Z29" s="196"/>
      <c r="AA29" s="106"/>
      <c r="AB29" s="106"/>
      <c r="AC29" s="106"/>
    </row>
    <row r="30" ht="18" customHeight="true">
      <c r="A30" s="106"/>
      <c r="B30" s="106"/>
      <c r="C30" s="106"/>
      <c r="D30" s="106"/>
      <c r="E30" s="106"/>
      <c r="F30" s="106"/>
      <c r="G30" s="106"/>
      <c r="H30" s="106"/>
      <c r="I30" s="198"/>
      <c r="J30" s="198"/>
      <c r="K30" s="106"/>
      <c r="L30" s="106"/>
      <c r="M30" s="106"/>
      <c r="N30" s="106"/>
      <c r="O30" s="202"/>
      <c r="P30" s="202"/>
      <c r="Q30" s="204"/>
      <c r="R30" s="206"/>
      <c r="S30" s="106"/>
      <c r="T30" s="208"/>
      <c r="U30" s="196"/>
      <c r="V30" s="196"/>
      <c r="W30" s="196"/>
      <c r="X30" s="196"/>
      <c r="Y30" s="200"/>
      <c r="Z30" s="196"/>
      <c r="AA30" s="106"/>
      <c r="AB30" s="106"/>
      <c r="AC30" s="106"/>
    </row>
    <row r="31" ht="18" customHeight="true">
      <c r="A31" s="106"/>
      <c r="B31" s="106"/>
      <c r="C31" s="106"/>
      <c r="D31" s="106"/>
      <c r="E31" s="106"/>
      <c r="F31" s="106"/>
      <c r="G31" s="106"/>
      <c r="H31" s="106"/>
      <c r="I31" s="198"/>
      <c r="J31" s="198"/>
      <c r="K31" s="106"/>
      <c r="L31" s="106"/>
      <c r="M31" s="106"/>
      <c r="N31" s="106"/>
      <c r="O31" s="202"/>
      <c r="P31" s="202"/>
      <c r="Q31" s="204"/>
      <c r="R31" s="206"/>
      <c r="S31" s="106"/>
      <c r="T31" s="208"/>
      <c r="U31" s="196"/>
      <c r="V31" s="196"/>
      <c r="W31" s="196"/>
      <c r="X31" s="196"/>
      <c r="Y31" s="200"/>
      <c r="Z31" s="196"/>
      <c r="AA31" s="106"/>
      <c r="AB31" s="106"/>
      <c r="AC31" s="106"/>
    </row>
    <row r="32" ht="18" customHeight="true">
      <c r="A32" s="106"/>
      <c r="B32" s="106"/>
      <c r="C32" s="106"/>
      <c r="D32" s="106"/>
      <c r="E32" s="106"/>
      <c r="F32" s="106"/>
      <c r="G32" s="106"/>
      <c r="H32" s="106"/>
      <c r="I32" s="198"/>
      <c r="J32" s="198"/>
      <c r="K32" s="106"/>
      <c r="L32" s="106"/>
      <c r="M32" s="106"/>
      <c r="N32" s="106"/>
      <c r="O32" s="202"/>
      <c r="P32" s="202"/>
      <c r="Q32" s="204"/>
      <c r="R32" s="206"/>
      <c r="S32" s="106"/>
      <c r="T32" s="208"/>
      <c r="U32" s="196"/>
      <c r="V32" s="196"/>
      <c r="W32" s="196"/>
      <c r="X32" s="196"/>
      <c r="Y32" s="200"/>
      <c r="Z32" s="196"/>
      <c r="AA32" s="106"/>
      <c r="AB32" s="106"/>
      <c r="AC32" s="106"/>
    </row>
    <row r="33" ht="18" customHeight="true">
      <c r="A33" s="106"/>
      <c r="B33" s="106"/>
      <c r="C33" s="106"/>
      <c r="D33" s="106"/>
      <c r="E33" s="106"/>
      <c r="F33" s="106"/>
      <c r="G33" s="106"/>
      <c r="H33" s="106"/>
      <c r="I33" s="198"/>
      <c r="J33" s="198"/>
      <c r="K33" s="106"/>
      <c r="L33" s="106"/>
      <c r="M33" s="106"/>
      <c r="N33" s="106"/>
      <c r="O33" s="202"/>
      <c r="P33" s="202"/>
      <c r="Q33" s="204"/>
      <c r="R33" s="206"/>
      <c r="S33" s="106"/>
      <c r="T33" s="208"/>
      <c r="U33" s="196"/>
      <c r="V33" s="196"/>
      <c r="W33" s="196"/>
      <c r="X33" s="196"/>
      <c r="Y33" s="200"/>
      <c r="Z33" s="196"/>
      <c r="AA33" s="106"/>
      <c r="AB33" s="106"/>
      <c r="AC33" s="106"/>
    </row>
    <row r="34" ht="18" customHeight="true">
      <c r="A34" s="106"/>
      <c r="B34" s="106"/>
      <c r="C34" s="106"/>
      <c r="D34" s="106"/>
      <c r="E34" s="106"/>
      <c r="F34" s="106"/>
      <c r="G34" s="106"/>
      <c r="H34" s="106"/>
      <c r="I34" s="198"/>
      <c r="J34" s="198"/>
      <c r="K34" s="106"/>
      <c r="L34" s="106"/>
      <c r="M34" s="106"/>
      <c r="N34" s="106"/>
      <c r="O34" s="202"/>
      <c r="P34" s="202"/>
      <c r="Q34" s="204"/>
      <c r="R34" s="206"/>
      <c r="S34" s="106"/>
      <c r="T34" s="208"/>
      <c r="U34" s="196"/>
      <c r="V34" s="196"/>
      <c r="W34" s="196"/>
      <c r="X34" s="196"/>
      <c r="Y34" s="200"/>
      <c r="Z34" s="196"/>
      <c r="AA34" s="106"/>
      <c r="AB34" s="106"/>
      <c r="AC34" s="106"/>
    </row>
    <row r="35" ht="18" customHeight="true">
      <c r="A35" s="106"/>
      <c r="B35" s="106"/>
      <c r="C35" s="106"/>
      <c r="D35" s="106"/>
      <c r="E35" s="106"/>
      <c r="F35" s="106"/>
      <c r="G35" s="106"/>
      <c r="H35" s="106"/>
      <c r="I35" s="198"/>
      <c r="J35" s="198"/>
      <c r="K35" s="106"/>
      <c r="L35" s="106"/>
      <c r="M35" s="106"/>
      <c r="N35" s="106"/>
      <c r="O35" s="202"/>
      <c r="P35" s="202"/>
      <c r="Q35" s="204"/>
      <c r="R35" s="206"/>
      <c r="S35" s="106"/>
      <c r="T35" s="208"/>
      <c r="U35" s="196"/>
      <c r="V35" s="196"/>
      <c r="W35" s="196"/>
      <c r="X35" s="196"/>
      <c r="Y35" s="200"/>
      <c r="Z35" s="196"/>
      <c r="AA35" s="106"/>
      <c r="AB35" s="106"/>
      <c r="AC35" s="106"/>
    </row>
    <row r="36" ht="18" customHeight="true">
      <c r="A36" s="106"/>
      <c r="B36" s="106"/>
      <c r="C36" s="106"/>
      <c r="D36" s="106"/>
      <c r="E36" s="106"/>
      <c r="F36" s="106"/>
      <c r="G36" s="106"/>
      <c r="H36" s="106"/>
      <c r="I36" s="198"/>
      <c r="J36" s="198"/>
      <c r="K36" s="106"/>
      <c r="L36" s="106"/>
      <c r="M36" s="106"/>
      <c r="N36" s="106"/>
      <c r="O36" s="202"/>
      <c r="P36" s="202"/>
      <c r="Q36" s="204"/>
      <c r="R36" s="206"/>
      <c r="S36" s="106"/>
      <c r="T36" s="208"/>
      <c r="U36" s="196"/>
      <c r="V36" s="196"/>
      <c r="W36" s="196"/>
      <c r="X36" s="196"/>
      <c r="Y36" s="200"/>
      <c r="Z36" s="196"/>
      <c r="AA36" s="106"/>
      <c r="AB36" s="106"/>
      <c r="AC36" s="106"/>
    </row>
    <row r="37" ht="18" customHeight="true">
      <c r="A37" s="106"/>
      <c r="B37" s="106"/>
      <c r="C37" s="106"/>
      <c r="D37" s="106"/>
      <c r="E37" s="106"/>
      <c r="F37" s="106"/>
      <c r="G37" s="106"/>
      <c r="H37" s="106"/>
      <c r="I37" s="198"/>
      <c r="J37" s="198"/>
      <c r="K37" s="106"/>
      <c r="L37" s="106"/>
      <c r="M37" s="106"/>
      <c r="N37" s="106"/>
      <c r="O37" s="202"/>
      <c r="P37" s="202"/>
      <c r="Q37" s="204"/>
      <c r="R37" s="206"/>
      <c r="S37" s="106"/>
      <c r="T37" s="208"/>
      <c r="U37" s="196"/>
      <c r="V37" s="196"/>
      <c r="W37" s="196"/>
      <c r="X37" s="196"/>
      <c r="Y37" s="200"/>
      <c r="Z37" s="196"/>
      <c r="AA37" s="106"/>
      <c r="AB37" s="106"/>
      <c r="AC37" s="106"/>
    </row>
    <row r="38" ht="18" customHeight="true">
      <c r="A38" s="106"/>
      <c r="B38" s="106"/>
      <c r="C38" s="106"/>
      <c r="D38" s="106"/>
      <c r="E38" s="106"/>
      <c r="F38" s="106"/>
      <c r="G38" s="106"/>
      <c r="H38" s="106"/>
      <c r="I38" s="198"/>
      <c r="J38" s="198"/>
      <c r="K38" s="106"/>
      <c r="L38" s="106"/>
      <c r="M38" s="106"/>
      <c r="N38" s="106"/>
      <c r="O38" s="202"/>
      <c r="P38" s="202"/>
      <c r="Q38" s="204"/>
      <c r="R38" s="206"/>
      <c r="S38" s="106"/>
      <c r="T38" s="208"/>
      <c r="U38" s="196"/>
      <c r="V38" s="196"/>
      <c r="W38" s="196"/>
      <c r="X38" s="196"/>
      <c r="Y38" s="200"/>
      <c r="Z38" s="196"/>
      <c r="AA38" s="106"/>
      <c r="AB38" s="106"/>
      <c r="AC38" s="106"/>
    </row>
    <row r="39" ht="18" customHeight="true">
      <c r="A39" s="106"/>
      <c r="B39" s="106"/>
      <c r="C39" s="106"/>
      <c r="D39" s="106"/>
      <c r="E39" s="106"/>
      <c r="F39" s="106"/>
      <c r="G39" s="106"/>
      <c r="H39" s="106"/>
      <c r="I39" s="198"/>
      <c r="J39" s="198"/>
      <c r="K39" s="106"/>
      <c r="L39" s="106"/>
      <c r="M39" s="106"/>
      <c r="N39" s="106"/>
      <c r="O39" s="202"/>
      <c r="P39" s="202"/>
      <c r="Q39" s="204"/>
      <c r="R39" s="206"/>
      <c r="S39" s="106"/>
      <c r="T39" s="208"/>
      <c r="U39" s="196"/>
      <c r="V39" s="196"/>
      <c r="W39" s="196"/>
      <c r="X39" s="196"/>
      <c r="Y39" s="200"/>
      <c r="Z39" s="196"/>
      <c r="AA39" s="106"/>
      <c r="AB39" s="106"/>
      <c r="AC39" s="106"/>
    </row>
    <row r="40" ht="18" customHeight="true">
      <c r="A40" s="106"/>
      <c r="B40" s="106"/>
      <c r="C40" s="106"/>
      <c r="D40" s="106"/>
      <c r="E40" s="106"/>
      <c r="F40" s="106"/>
      <c r="G40" s="106"/>
      <c r="H40" s="106"/>
      <c r="I40" s="198"/>
      <c r="J40" s="198"/>
      <c r="K40" s="106"/>
      <c r="L40" s="106"/>
      <c r="M40" s="106"/>
      <c r="N40" s="106"/>
      <c r="O40" s="202"/>
      <c r="P40" s="202"/>
      <c r="Q40" s="204"/>
      <c r="R40" s="206"/>
      <c r="S40" s="106"/>
      <c r="T40" s="208"/>
      <c r="U40" s="196"/>
      <c r="V40" s="196"/>
      <c r="W40" s="196"/>
      <c r="X40" s="196"/>
      <c r="Y40" s="200"/>
      <c r="Z40" s="196"/>
      <c r="AA40" s="106"/>
      <c r="AB40" s="106"/>
      <c r="AC40" s="106"/>
    </row>
    <row r="41" ht="18" customHeight="true">
      <c r="A41" s="106"/>
      <c r="B41" s="106"/>
      <c r="C41" s="106"/>
      <c r="D41" s="106"/>
      <c r="E41" s="106"/>
      <c r="F41" s="106"/>
      <c r="G41" s="106"/>
      <c r="H41" s="106"/>
      <c r="I41" s="198"/>
      <c r="J41" s="198"/>
      <c r="K41" s="106"/>
      <c r="L41" s="106"/>
      <c r="M41" s="106"/>
      <c r="N41" s="106"/>
      <c r="O41" s="202"/>
      <c r="P41" s="202"/>
      <c r="Q41" s="204"/>
      <c r="R41" s="206"/>
      <c r="S41" s="106"/>
      <c r="T41" s="208"/>
      <c r="U41" s="196"/>
      <c r="V41" s="196"/>
      <c r="W41" s="196"/>
      <c r="X41" s="196"/>
      <c r="Y41" s="200"/>
      <c r="Z41" s="196"/>
      <c r="AA41" s="106"/>
      <c r="AB41" s="106"/>
      <c r="AC41" s="106"/>
    </row>
    <row r="42" ht="18" customHeight="true">
      <c r="A42" s="106"/>
      <c r="B42" s="106"/>
      <c r="C42" s="106"/>
      <c r="D42" s="106"/>
      <c r="E42" s="106"/>
      <c r="F42" s="106"/>
      <c r="G42" s="106"/>
      <c r="H42" s="106"/>
      <c r="I42" s="198"/>
      <c r="J42" s="198"/>
      <c r="K42" s="106"/>
      <c r="L42" s="106"/>
      <c r="M42" s="106"/>
      <c r="N42" s="106"/>
      <c r="O42" s="202"/>
      <c r="P42" s="202"/>
      <c r="Q42" s="204"/>
      <c r="R42" s="206"/>
      <c r="S42" s="106"/>
      <c r="T42" s="208"/>
      <c r="U42" s="196"/>
      <c r="V42" s="196"/>
      <c r="W42" s="196"/>
      <c r="X42" s="196"/>
      <c r="Y42" s="200"/>
      <c r="Z42" s="196"/>
      <c r="AA42" s="106"/>
      <c r="AB42" s="106"/>
      <c r="AC42" s="106"/>
    </row>
    <row r="43" ht="18" customHeight="true">
      <c r="A43" s="106"/>
      <c r="B43" s="106"/>
      <c r="C43" s="106"/>
      <c r="D43" s="106"/>
      <c r="E43" s="106"/>
      <c r="F43" s="106"/>
      <c r="G43" s="106"/>
      <c r="H43" s="106"/>
      <c r="I43" s="198"/>
      <c r="J43" s="198"/>
      <c r="K43" s="106"/>
      <c r="L43" s="106"/>
      <c r="M43" s="106"/>
      <c r="N43" s="106"/>
      <c r="O43" s="202"/>
      <c r="P43" s="202"/>
      <c r="Q43" s="204"/>
      <c r="R43" s="206"/>
      <c r="S43" s="106"/>
      <c r="T43" s="208"/>
      <c r="U43" s="196"/>
      <c r="V43" s="196"/>
      <c r="W43" s="196"/>
      <c r="X43" s="196"/>
      <c r="Y43" s="200"/>
      <c r="Z43" s="196"/>
      <c r="AA43" s="106"/>
      <c r="AB43" s="106"/>
      <c r="AC43" s="106"/>
    </row>
    <row r="44" ht="18" customHeight="true">
      <c r="A44" s="106"/>
      <c r="B44" s="106"/>
      <c r="C44" s="106"/>
      <c r="D44" s="106"/>
      <c r="E44" s="106"/>
      <c r="F44" s="106"/>
      <c r="G44" s="106"/>
      <c r="H44" s="106"/>
      <c r="I44" s="198"/>
      <c r="J44" s="198"/>
      <c r="K44" s="106"/>
      <c r="L44" s="106"/>
      <c r="M44" s="106"/>
      <c r="N44" s="106"/>
      <c r="O44" s="202"/>
      <c r="P44" s="202"/>
      <c r="Q44" s="204"/>
      <c r="R44" s="206"/>
      <c r="S44" s="106"/>
      <c r="T44" s="208"/>
      <c r="U44" s="196"/>
      <c r="V44" s="196"/>
      <c r="W44" s="196"/>
      <c r="X44" s="196"/>
      <c r="Y44" s="200"/>
      <c r="Z44" s="196"/>
      <c r="AA44" s="106"/>
      <c r="AB44" s="106"/>
      <c r="AC44" s="106"/>
    </row>
    <row r="45" ht="18" customHeight="true">
      <c r="A45" s="106"/>
      <c r="B45" s="106"/>
      <c r="C45" s="106"/>
      <c r="D45" s="106"/>
      <c r="E45" s="106"/>
      <c r="F45" s="106"/>
      <c r="G45" s="106"/>
      <c r="H45" s="106"/>
      <c r="I45" s="198"/>
      <c r="J45" s="198"/>
      <c r="K45" s="106"/>
      <c r="L45" s="106"/>
      <c r="M45" s="106"/>
      <c r="N45" s="106"/>
      <c r="O45" s="202"/>
      <c r="P45" s="202"/>
      <c r="Q45" s="204"/>
      <c r="R45" s="206"/>
      <c r="S45" s="106"/>
      <c r="T45" s="208"/>
      <c r="U45" s="196"/>
      <c r="V45" s="196"/>
      <c r="W45" s="196"/>
      <c r="X45" s="196"/>
      <c r="Y45" s="200"/>
      <c r="Z45" s="196"/>
      <c r="AA45" s="106"/>
      <c r="AB45" s="106"/>
      <c r="AC45" s="106"/>
    </row>
    <row r="46" ht="18" customHeight="true">
      <c r="A46" s="106"/>
      <c r="B46" s="106"/>
      <c r="C46" s="106"/>
      <c r="D46" s="106"/>
      <c r="E46" s="106"/>
      <c r="F46" s="106"/>
      <c r="G46" s="106"/>
      <c r="H46" s="106"/>
      <c r="I46" s="198"/>
      <c r="J46" s="198"/>
      <c r="K46" s="106"/>
      <c r="L46" s="106"/>
      <c r="M46" s="106"/>
      <c r="N46" s="106"/>
      <c r="O46" s="202"/>
      <c r="P46" s="202"/>
      <c r="Q46" s="204"/>
      <c r="R46" s="206"/>
      <c r="S46" s="106"/>
      <c r="T46" s="208"/>
      <c r="U46" s="196"/>
      <c r="V46" s="196"/>
      <c r="W46" s="196"/>
      <c r="X46" s="196"/>
      <c r="Y46" s="200"/>
      <c r="Z46" s="196"/>
      <c r="AA46" s="106"/>
      <c r="AB46" s="106"/>
      <c r="AC46" s="106"/>
    </row>
    <row r="47" ht="18" customHeight="true">
      <c r="A47" s="106"/>
      <c r="B47" s="106"/>
      <c r="C47" s="106"/>
      <c r="D47" s="106"/>
      <c r="E47" s="106"/>
      <c r="F47" s="106"/>
      <c r="G47" s="106"/>
      <c r="H47" s="106"/>
      <c r="I47" s="198"/>
      <c r="J47" s="198"/>
      <c r="K47" s="106"/>
      <c r="L47" s="106"/>
      <c r="M47" s="106"/>
      <c r="N47" s="106"/>
      <c r="O47" s="202"/>
      <c r="P47" s="202"/>
      <c r="Q47" s="204"/>
      <c r="R47" s="206"/>
      <c r="S47" s="106"/>
      <c r="T47" s="208"/>
      <c r="U47" s="196"/>
      <c r="V47" s="196"/>
      <c r="W47" s="196"/>
      <c r="X47" s="196"/>
      <c r="Y47" s="200"/>
      <c r="Z47" s="196"/>
      <c r="AA47" s="106"/>
      <c r="AB47" s="106"/>
      <c r="AC47" s="106"/>
    </row>
    <row r="48" ht="18" customHeight="true">
      <c r="A48" s="106"/>
      <c r="B48" s="106"/>
      <c r="C48" s="106"/>
      <c r="D48" s="106"/>
      <c r="E48" s="106"/>
      <c r="F48" s="106"/>
      <c r="G48" s="106"/>
      <c r="H48" s="106"/>
      <c r="I48" s="198"/>
      <c r="J48" s="198"/>
      <c r="K48" s="106"/>
      <c r="L48" s="106"/>
      <c r="M48" s="106"/>
      <c r="N48" s="106"/>
      <c r="O48" s="202"/>
      <c r="P48" s="202"/>
      <c r="Q48" s="204"/>
      <c r="R48" s="206"/>
      <c r="S48" s="106"/>
      <c r="T48" s="208"/>
      <c r="U48" s="196"/>
      <c r="V48" s="196"/>
      <c r="W48" s="196"/>
      <c r="X48" s="196"/>
      <c r="Y48" s="200"/>
      <c r="Z48" s="196"/>
      <c r="AA48" s="106"/>
      <c r="AB48" s="106"/>
      <c r="AC48" s="106"/>
    </row>
    <row r="49" ht="18" customHeight="true">
      <c r="A49" s="106"/>
      <c r="B49" s="106"/>
      <c r="C49" s="106"/>
      <c r="D49" s="106"/>
      <c r="E49" s="106"/>
      <c r="F49" s="106"/>
      <c r="G49" s="106"/>
      <c r="H49" s="106"/>
      <c r="I49" s="198"/>
      <c r="J49" s="198"/>
      <c r="K49" s="106"/>
      <c r="L49" s="106"/>
      <c r="M49" s="106"/>
      <c r="N49" s="106"/>
      <c r="O49" s="202"/>
      <c r="P49" s="202"/>
      <c r="Q49" s="204"/>
      <c r="R49" s="206"/>
      <c r="S49" s="106"/>
      <c r="T49" s="208"/>
      <c r="U49" s="196"/>
      <c r="V49" s="196"/>
      <c r="W49" s="196"/>
      <c r="X49" s="196"/>
      <c r="Y49" s="200"/>
      <c r="Z49" s="196"/>
      <c r="AA49" s="106"/>
      <c r="AB49" s="106"/>
      <c r="AC49" s="106"/>
    </row>
    <row r="50" ht="18" customHeight="true">
      <c r="A50" s="106"/>
      <c r="B50" s="106"/>
      <c r="C50" s="106"/>
      <c r="D50" s="106"/>
      <c r="E50" s="106"/>
      <c r="F50" s="106"/>
      <c r="G50" s="106"/>
      <c r="H50" s="106"/>
      <c r="I50" s="198"/>
      <c r="J50" s="198"/>
      <c r="K50" s="106"/>
      <c r="L50" s="106"/>
      <c r="M50" s="106"/>
      <c r="N50" s="106"/>
      <c r="O50" s="202"/>
      <c r="P50" s="202"/>
      <c r="Q50" s="204"/>
      <c r="R50" s="206"/>
      <c r="S50" s="106"/>
      <c r="T50" s="208"/>
      <c r="U50" s="196"/>
      <c r="V50" s="196"/>
      <c r="W50" s="196"/>
      <c r="X50" s="196"/>
      <c r="Y50" s="200"/>
      <c r="Z50" s="196"/>
      <c r="AA50" s="106"/>
      <c r="AB50" s="106"/>
      <c r="AC50" s="106"/>
    </row>
    <row r="51" ht="18" customHeight="true">
      <c r="A51" s="106"/>
      <c r="B51" s="106"/>
      <c r="C51" s="106"/>
      <c r="D51" s="106"/>
      <c r="E51" s="106"/>
      <c r="F51" s="106"/>
      <c r="G51" s="106"/>
      <c r="H51" s="106"/>
      <c r="I51" s="198"/>
      <c r="J51" s="198"/>
      <c r="K51" s="106"/>
      <c r="L51" s="106"/>
      <c r="M51" s="106"/>
      <c r="N51" s="106"/>
      <c r="O51" s="202"/>
      <c r="P51" s="202"/>
      <c r="Q51" s="204"/>
      <c r="R51" s="206"/>
      <c r="S51" s="106"/>
      <c r="T51" s="208"/>
      <c r="U51" s="196"/>
      <c r="V51" s="196"/>
      <c r="W51" s="196"/>
      <c r="X51" s="196"/>
      <c r="Y51" s="200"/>
      <c r="Z51" s="196"/>
      <c r="AA51" s="106"/>
      <c r="AB51" s="106"/>
      <c r="AC51" s="106"/>
    </row>
    <row r="52" ht="18" customHeight="true">
      <c r="A52" s="106"/>
      <c r="B52" s="106"/>
      <c r="C52" s="106"/>
      <c r="D52" s="106"/>
      <c r="E52" s="106"/>
      <c r="F52" s="106"/>
      <c r="G52" s="106"/>
      <c r="H52" s="106"/>
      <c r="I52" s="198"/>
      <c r="J52" s="198"/>
      <c r="K52" s="106"/>
      <c r="L52" s="106"/>
      <c r="M52" s="106"/>
      <c r="N52" s="106"/>
      <c r="O52" s="202"/>
      <c r="P52" s="202"/>
      <c r="Q52" s="204"/>
      <c r="R52" s="206"/>
      <c r="S52" s="106"/>
      <c r="T52" s="208"/>
      <c r="U52" s="196"/>
      <c r="V52" s="196"/>
      <c r="W52" s="196"/>
      <c r="X52" s="196"/>
      <c r="Y52" s="200"/>
      <c r="Z52" s="196"/>
      <c r="AA52" s="106"/>
      <c r="AB52" s="106"/>
      <c r="AC52" s="106"/>
    </row>
    <row r="53" ht="18" customHeight="true">
      <c r="A53" s="106"/>
      <c r="B53" s="106"/>
      <c r="C53" s="106"/>
      <c r="D53" s="106"/>
      <c r="E53" s="106"/>
      <c r="F53" s="106"/>
      <c r="G53" s="106"/>
      <c r="H53" s="106"/>
      <c r="I53" s="198"/>
      <c r="J53" s="198"/>
      <c r="K53" s="106"/>
      <c r="L53" s="106"/>
      <c r="M53" s="106"/>
      <c r="N53" s="106"/>
      <c r="O53" s="202"/>
      <c r="P53" s="202"/>
      <c r="Q53" s="204"/>
      <c r="R53" s="206"/>
      <c r="S53" s="106"/>
      <c r="T53" s="208"/>
      <c r="U53" s="196"/>
      <c r="V53" s="196"/>
      <c r="W53" s="196"/>
      <c r="X53" s="196"/>
      <c r="Y53" s="200"/>
      <c r="Z53" s="196"/>
      <c r="AA53" s="106"/>
      <c r="AB53" s="106"/>
      <c r="AC53" s="106"/>
    </row>
    <row r="54" ht="18" customHeight="true">
      <c r="A54" s="106"/>
      <c r="B54" s="106"/>
      <c r="C54" s="106"/>
      <c r="D54" s="106"/>
      <c r="E54" s="106"/>
      <c r="F54" s="106"/>
      <c r="G54" s="106"/>
      <c r="H54" s="106"/>
      <c r="I54" s="198"/>
      <c r="J54" s="198"/>
      <c r="K54" s="106"/>
      <c r="L54" s="106"/>
      <c r="M54" s="106"/>
      <c r="N54" s="106"/>
      <c r="O54" s="202"/>
      <c r="P54" s="202"/>
      <c r="Q54" s="204"/>
      <c r="R54" s="206"/>
      <c r="S54" s="106"/>
      <c r="T54" s="208"/>
      <c r="U54" s="196"/>
      <c r="V54" s="196"/>
      <c r="W54" s="196"/>
      <c r="X54" s="196"/>
      <c r="Y54" s="200"/>
      <c r="Z54" s="196"/>
      <c r="AA54" s="106"/>
      <c r="AB54" s="106"/>
      <c r="AC54" s="106"/>
    </row>
    <row r="55" ht="18" customHeight="true">
      <c r="A55" s="106"/>
      <c r="B55" s="106"/>
      <c r="C55" s="106"/>
      <c r="D55" s="106"/>
      <c r="E55" s="106"/>
      <c r="F55" s="106"/>
      <c r="G55" s="106"/>
      <c r="H55" s="106"/>
      <c r="I55" s="198"/>
      <c r="J55" s="198"/>
      <c r="K55" s="106"/>
      <c r="L55" s="106"/>
      <c r="M55" s="106"/>
      <c r="N55" s="106"/>
      <c r="O55" s="202"/>
      <c r="P55" s="202"/>
      <c r="Q55" s="204"/>
      <c r="R55" s="206"/>
      <c r="S55" s="106"/>
      <c r="T55" s="208"/>
      <c r="U55" s="196"/>
      <c r="V55" s="196"/>
      <c r="W55" s="196"/>
      <c r="X55" s="196"/>
      <c r="Y55" s="200"/>
      <c r="Z55" s="196"/>
      <c r="AA55" s="106"/>
      <c r="AB55" s="106"/>
      <c r="AC55" s="106"/>
    </row>
    <row r="56" ht="18" customHeight="true">
      <c r="A56" s="106"/>
      <c r="B56" s="106"/>
      <c r="C56" s="106"/>
      <c r="D56" s="106"/>
      <c r="E56" s="106"/>
      <c r="F56" s="106"/>
      <c r="G56" s="106"/>
      <c r="H56" s="106"/>
      <c r="I56" s="198"/>
      <c r="J56" s="198"/>
      <c r="K56" s="106"/>
      <c r="L56" s="106"/>
      <c r="M56" s="106"/>
      <c r="N56" s="106"/>
      <c r="O56" s="202"/>
      <c r="P56" s="202"/>
      <c r="Q56" s="204"/>
      <c r="R56" s="206"/>
      <c r="S56" s="106"/>
      <c r="T56" s="208"/>
      <c r="U56" s="196"/>
      <c r="V56" s="196"/>
      <c r="W56" s="196"/>
      <c r="X56" s="196"/>
      <c r="Y56" s="200"/>
      <c r="Z56" s="196"/>
      <c r="AA56" s="106"/>
      <c r="AB56" s="106"/>
      <c r="AC56" s="106"/>
    </row>
    <row r="57" ht="18" customHeight="true">
      <c r="A57" s="106"/>
      <c r="B57" s="106"/>
      <c r="C57" s="106"/>
      <c r="D57" s="106"/>
      <c r="E57" s="106"/>
      <c r="F57" s="106"/>
      <c r="G57" s="106"/>
      <c r="H57" s="106"/>
      <c r="I57" s="198"/>
      <c r="J57" s="198"/>
      <c r="K57" s="106"/>
      <c r="L57" s="106"/>
      <c r="M57" s="106"/>
      <c r="N57" s="106"/>
      <c r="O57" s="202"/>
      <c r="P57" s="202"/>
      <c r="Q57" s="204"/>
      <c r="R57" s="206"/>
      <c r="S57" s="106"/>
      <c r="T57" s="208"/>
      <c r="U57" s="196"/>
      <c r="V57" s="196"/>
      <c r="W57" s="196"/>
      <c r="X57" s="196"/>
      <c r="Y57" s="200"/>
      <c r="Z57" s="196"/>
      <c r="AA57" s="106"/>
      <c r="AB57" s="106"/>
      <c r="AC57" s="106"/>
    </row>
    <row r="58" ht="18" customHeight="true">
      <c r="A58" s="106"/>
      <c r="B58" s="106"/>
      <c r="C58" s="106"/>
      <c r="D58" s="106"/>
      <c r="E58" s="106"/>
      <c r="F58" s="106"/>
      <c r="G58" s="106"/>
      <c r="H58" s="106"/>
      <c r="I58" s="198"/>
      <c r="J58" s="198"/>
      <c r="K58" s="106"/>
      <c r="L58" s="106"/>
      <c r="M58" s="106"/>
      <c r="N58" s="106"/>
      <c r="O58" s="202"/>
      <c r="P58" s="202"/>
      <c r="Q58" s="204"/>
      <c r="R58" s="206"/>
      <c r="S58" s="106"/>
      <c r="T58" s="208"/>
      <c r="U58" s="196"/>
      <c r="V58" s="196"/>
      <c r="W58" s="196"/>
      <c r="X58" s="196"/>
      <c r="Y58" s="200"/>
      <c r="Z58" s="196"/>
      <c r="AA58" s="106"/>
      <c r="AB58" s="106"/>
      <c r="AC58" s="106"/>
    </row>
    <row r="59" ht="18" customHeight="true">
      <c r="A59" s="106"/>
      <c r="B59" s="106"/>
      <c r="C59" s="106"/>
      <c r="D59" s="106"/>
      <c r="E59" s="106"/>
      <c r="F59" s="106"/>
      <c r="G59" s="106"/>
      <c r="H59" s="106"/>
      <c r="I59" s="198"/>
      <c r="J59" s="198"/>
      <c r="K59" s="106"/>
      <c r="L59" s="106"/>
      <c r="M59" s="106"/>
      <c r="N59" s="106"/>
      <c r="O59" s="202"/>
      <c r="P59" s="202"/>
      <c r="Q59" s="204"/>
      <c r="R59" s="206"/>
      <c r="S59" s="106"/>
      <c r="T59" s="208"/>
      <c r="U59" s="196"/>
      <c r="V59" s="196"/>
      <c r="W59" s="196"/>
      <c r="X59" s="196"/>
      <c r="Y59" s="200"/>
      <c r="Z59" s="196"/>
      <c r="AA59" s="106"/>
      <c r="AB59" s="106"/>
      <c r="AC59" s="106"/>
    </row>
    <row r="60" ht="18" customHeight="true">
      <c r="A60" s="106"/>
      <c r="B60" s="106"/>
      <c r="C60" s="106"/>
      <c r="D60" s="106"/>
      <c r="E60" s="106"/>
      <c r="F60" s="106"/>
      <c r="G60" s="106"/>
      <c r="H60" s="106"/>
      <c r="I60" s="198"/>
      <c r="J60" s="198"/>
      <c r="K60" s="106"/>
      <c r="L60" s="106"/>
      <c r="M60" s="106"/>
      <c r="N60" s="106"/>
      <c r="O60" s="202"/>
      <c r="P60" s="202"/>
      <c r="Q60" s="204"/>
      <c r="R60" s="206"/>
      <c r="S60" s="106"/>
      <c r="T60" s="208"/>
      <c r="U60" s="196"/>
      <c r="V60" s="196"/>
      <c r="W60" s="196"/>
      <c r="X60" s="196"/>
      <c r="Y60" s="200"/>
      <c r="Z60" s="196"/>
      <c r="AA60" s="106"/>
      <c r="AB60" s="106"/>
      <c r="AC60" s="106"/>
    </row>
    <row r="61" ht="18" customHeight="true">
      <c r="A61" s="106"/>
      <c r="B61" s="106"/>
      <c r="C61" s="106"/>
      <c r="D61" s="106"/>
      <c r="E61" s="106"/>
      <c r="F61" s="106"/>
      <c r="G61" s="106"/>
      <c r="H61" s="106"/>
      <c r="I61" s="198"/>
      <c r="J61" s="198"/>
      <c r="K61" s="106"/>
      <c r="L61" s="106"/>
      <c r="M61" s="106"/>
      <c r="N61" s="106"/>
      <c r="O61" s="202"/>
      <c r="P61" s="202"/>
      <c r="Q61" s="204"/>
      <c r="R61" s="206"/>
      <c r="S61" s="106"/>
      <c r="T61" s="208"/>
      <c r="U61" s="196"/>
      <c r="V61" s="196"/>
      <c r="W61" s="196"/>
      <c r="X61" s="196"/>
      <c r="Y61" s="200"/>
      <c r="Z61" s="196"/>
      <c r="AA61" s="106"/>
      <c r="AB61" s="106"/>
      <c r="AC61" s="106"/>
    </row>
    <row r="62" ht="18" customHeight="true">
      <c r="A62" s="106"/>
      <c r="B62" s="106"/>
      <c r="C62" s="106"/>
      <c r="D62" s="106"/>
      <c r="E62" s="106"/>
      <c r="F62" s="106"/>
      <c r="G62" s="106"/>
      <c r="H62" s="106"/>
      <c r="I62" s="198"/>
      <c r="J62" s="198"/>
      <c r="K62" s="106"/>
      <c r="L62" s="106"/>
      <c r="M62" s="106"/>
      <c r="N62" s="106"/>
      <c r="O62" s="202"/>
      <c r="P62" s="202"/>
      <c r="Q62" s="204"/>
      <c r="R62" s="206"/>
      <c r="S62" s="106"/>
      <c r="T62" s="208"/>
      <c r="U62" s="196"/>
      <c r="V62" s="196"/>
      <c r="W62" s="196"/>
      <c r="X62" s="196"/>
      <c r="Y62" s="200"/>
      <c r="Z62" s="196"/>
      <c r="AA62" s="106"/>
      <c r="AB62" s="106"/>
      <c r="AC62" s="106"/>
    </row>
    <row r="63" ht="18" customHeight="true">
      <c r="A63" s="106"/>
      <c r="B63" s="106"/>
      <c r="C63" s="106"/>
      <c r="D63" s="106"/>
      <c r="E63" s="106"/>
      <c r="F63" s="106"/>
      <c r="G63" s="106"/>
      <c r="H63" s="106"/>
      <c r="I63" s="198"/>
      <c r="J63" s="198"/>
      <c r="K63" s="106"/>
      <c r="L63" s="106"/>
      <c r="M63" s="106"/>
      <c r="N63" s="106"/>
      <c r="O63" s="202"/>
      <c r="P63" s="202"/>
      <c r="Q63" s="204"/>
      <c r="R63" s="206"/>
      <c r="S63" s="106"/>
      <c r="T63" s="208"/>
      <c r="U63" s="196"/>
      <c r="V63" s="196"/>
      <c r="W63" s="196"/>
      <c r="X63" s="196"/>
      <c r="Y63" s="200"/>
      <c r="Z63" s="196"/>
      <c r="AA63" s="106"/>
      <c r="AB63" s="106"/>
      <c r="AC63" s="106"/>
    </row>
    <row r="64" ht="18" customHeight="true">
      <c r="A64" s="106"/>
      <c r="B64" s="106"/>
      <c r="C64" s="106"/>
      <c r="D64" s="106"/>
      <c r="E64" s="106"/>
      <c r="F64" s="106"/>
      <c r="G64" s="106"/>
      <c r="H64" s="106"/>
      <c r="I64" s="198"/>
      <c r="J64" s="198"/>
      <c r="K64" s="106"/>
      <c r="L64" s="106"/>
      <c r="M64" s="106"/>
      <c r="N64" s="106"/>
      <c r="O64" s="202"/>
      <c r="P64" s="202"/>
      <c r="Q64" s="204"/>
      <c r="R64" s="206"/>
      <c r="S64" s="106"/>
      <c r="T64" s="208"/>
      <c r="U64" s="196"/>
      <c r="V64" s="196"/>
      <c r="W64" s="196"/>
      <c r="X64" s="196"/>
      <c r="Y64" s="200"/>
      <c r="Z64" s="196"/>
      <c r="AA64" s="106"/>
      <c r="AB64" s="106"/>
      <c r="AC64" s="106"/>
    </row>
    <row r="65" ht="18" customHeight="true">
      <c r="A65" s="106"/>
      <c r="B65" s="106"/>
      <c r="C65" s="106"/>
      <c r="D65" s="106"/>
      <c r="E65" s="106"/>
      <c r="F65" s="106"/>
      <c r="G65" s="106"/>
      <c r="H65" s="106"/>
      <c r="I65" s="198"/>
      <c r="J65" s="198"/>
      <c r="K65" s="106"/>
      <c r="L65" s="106"/>
      <c r="M65" s="106"/>
      <c r="N65" s="106"/>
      <c r="O65" s="202"/>
      <c r="P65" s="202"/>
      <c r="Q65" s="204"/>
      <c r="R65" s="206"/>
      <c r="S65" s="106"/>
      <c r="T65" s="208"/>
      <c r="U65" s="196"/>
      <c r="V65" s="196"/>
      <c r="W65" s="196"/>
      <c r="X65" s="196"/>
      <c r="Y65" s="200"/>
      <c r="Z65" s="196"/>
      <c r="AA65" s="106"/>
      <c r="AB65" s="106"/>
      <c r="AC65" s="106"/>
    </row>
    <row r="66" ht="18" customHeight="true">
      <c r="A66" s="106"/>
      <c r="B66" s="106"/>
      <c r="C66" s="106"/>
      <c r="D66" s="106"/>
      <c r="E66" s="106"/>
      <c r="F66" s="106"/>
      <c r="G66" s="106"/>
      <c r="H66" s="106"/>
      <c r="I66" s="198"/>
      <c r="J66" s="198"/>
      <c r="K66" s="106"/>
      <c r="L66" s="106"/>
      <c r="M66" s="106"/>
      <c r="N66" s="106"/>
      <c r="O66" s="202"/>
      <c r="P66" s="202"/>
      <c r="Q66" s="204"/>
      <c r="R66" s="206"/>
      <c r="S66" s="106"/>
      <c r="T66" s="208"/>
      <c r="U66" s="196"/>
      <c r="V66" s="196"/>
      <c r="W66" s="196"/>
      <c r="X66" s="196"/>
      <c r="Y66" s="200"/>
      <c r="Z66" s="196"/>
      <c r="AA66" s="106"/>
      <c r="AB66" s="106"/>
      <c r="AC66" s="106"/>
    </row>
    <row r="67" ht="18" customHeight="true">
      <c r="A67" s="106"/>
      <c r="B67" s="106"/>
      <c r="C67" s="106"/>
      <c r="D67" s="106"/>
      <c r="E67" s="106"/>
      <c r="F67" s="106"/>
      <c r="G67" s="106"/>
      <c r="H67" s="106"/>
      <c r="I67" s="198"/>
      <c r="J67" s="198"/>
      <c r="K67" s="106"/>
      <c r="L67" s="106"/>
      <c r="M67" s="106"/>
      <c r="N67" s="106"/>
      <c r="O67" s="202"/>
      <c r="P67" s="202"/>
      <c r="Q67" s="204"/>
      <c r="R67" s="206"/>
      <c r="S67" s="106"/>
      <c r="T67" s="208"/>
      <c r="U67" s="196"/>
      <c r="V67" s="196"/>
      <c r="W67" s="196"/>
      <c r="X67" s="196"/>
      <c r="Y67" s="200"/>
      <c r="Z67" s="196"/>
      <c r="AA67" s="106"/>
      <c r="AB67" s="106"/>
      <c r="AC67" s="106"/>
    </row>
    <row r="68" ht="18" customHeight="true">
      <c r="A68" s="106"/>
      <c r="B68" s="106"/>
      <c r="C68" s="106"/>
      <c r="D68" s="106"/>
      <c r="E68" s="106"/>
      <c r="F68" s="106"/>
      <c r="G68" s="106"/>
      <c r="H68" s="106"/>
      <c r="I68" s="198"/>
      <c r="J68" s="198"/>
      <c r="K68" s="106"/>
      <c r="L68" s="106"/>
      <c r="M68" s="106"/>
      <c r="N68" s="106"/>
      <c r="O68" s="202"/>
      <c r="P68" s="202"/>
      <c r="Q68" s="204"/>
      <c r="R68" s="206"/>
      <c r="S68" s="106"/>
      <c r="T68" s="208"/>
      <c r="U68" s="196"/>
      <c r="V68" s="196"/>
      <c r="W68" s="196"/>
      <c r="X68" s="196"/>
      <c r="Y68" s="200"/>
      <c r="Z68" s="196"/>
      <c r="AA68" s="106"/>
      <c r="AB68" s="106"/>
      <c r="AC68" s="106"/>
    </row>
    <row r="69" ht="18" customHeight="true">
      <c r="A69" s="106"/>
      <c r="B69" s="106"/>
      <c r="C69" s="106"/>
      <c r="D69" s="106"/>
      <c r="E69" s="106"/>
      <c r="F69" s="106"/>
      <c r="G69" s="106"/>
      <c r="H69" s="106"/>
      <c r="I69" s="198"/>
      <c r="J69" s="198"/>
      <c r="K69" s="106"/>
      <c r="L69" s="106"/>
      <c r="M69" s="106"/>
      <c r="N69" s="106"/>
      <c r="O69" s="202"/>
      <c r="P69" s="202"/>
      <c r="Q69" s="204"/>
      <c r="R69" s="206"/>
      <c r="S69" s="106"/>
      <c r="T69" s="208"/>
      <c r="U69" s="196"/>
      <c r="V69" s="196"/>
      <c r="W69" s="196"/>
      <c r="X69" s="196"/>
      <c r="Y69" s="200"/>
      <c r="Z69" s="196"/>
      <c r="AA69" s="106"/>
      <c r="AB69" s="106"/>
      <c r="AC69" s="106"/>
    </row>
    <row r="70" ht="18" customHeight="true">
      <c r="A70" s="106"/>
      <c r="B70" s="106"/>
      <c r="C70" s="106"/>
      <c r="D70" s="106"/>
      <c r="E70" s="106"/>
      <c r="F70" s="106"/>
      <c r="G70" s="106"/>
      <c r="H70" s="106"/>
      <c r="I70" s="198"/>
      <c r="J70" s="198"/>
      <c r="K70" s="106"/>
      <c r="L70" s="106"/>
      <c r="M70" s="106"/>
      <c r="N70" s="106"/>
      <c r="O70" s="202"/>
      <c r="P70" s="202"/>
      <c r="Q70" s="204"/>
      <c r="R70" s="206"/>
      <c r="S70" s="106"/>
      <c r="T70" s="208"/>
      <c r="U70" s="196"/>
      <c r="V70" s="196"/>
      <c r="W70" s="196"/>
      <c r="X70" s="196"/>
      <c r="Y70" s="200"/>
      <c r="Z70" s="196"/>
      <c r="AA70" s="106"/>
      <c r="AB70" s="106"/>
      <c r="AC70" s="106"/>
    </row>
    <row r="71" ht="18" customHeight="true">
      <c r="A71" s="106"/>
      <c r="B71" s="106"/>
      <c r="C71" s="106"/>
      <c r="D71" s="106"/>
      <c r="E71" s="106"/>
      <c r="F71" s="106"/>
      <c r="G71" s="106"/>
      <c r="H71" s="106"/>
      <c r="I71" s="198"/>
      <c r="J71" s="198"/>
      <c r="K71" s="106"/>
      <c r="L71" s="106"/>
      <c r="M71" s="106"/>
      <c r="N71" s="106"/>
      <c r="O71" s="202"/>
      <c r="P71" s="202"/>
      <c r="Q71" s="204"/>
      <c r="R71" s="206"/>
      <c r="S71" s="106"/>
      <c r="T71" s="208"/>
      <c r="U71" s="196"/>
      <c r="V71" s="196"/>
      <c r="W71" s="196"/>
      <c r="X71" s="196"/>
      <c r="Y71" s="200"/>
      <c r="Z71" s="196"/>
      <c r="AA71" s="106"/>
      <c r="AB71" s="106"/>
      <c r="AC71" s="106"/>
    </row>
    <row r="72" ht="18" customHeight="true">
      <c r="A72" s="106"/>
      <c r="B72" s="106"/>
      <c r="C72" s="106"/>
      <c r="D72" s="106"/>
      <c r="E72" s="106"/>
      <c r="F72" s="106"/>
      <c r="G72" s="106"/>
      <c r="H72" s="106"/>
      <c r="I72" s="198"/>
      <c r="J72" s="198"/>
      <c r="K72" s="106"/>
      <c r="L72" s="106"/>
      <c r="M72" s="106"/>
      <c r="N72" s="106"/>
      <c r="O72" s="202"/>
      <c r="P72" s="202"/>
      <c r="Q72" s="204"/>
      <c r="R72" s="206"/>
      <c r="S72" s="106"/>
      <c r="T72" s="208"/>
      <c r="U72" s="196"/>
      <c r="V72" s="196"/>
      <c r="W72" s="196"/>
      <c r="X72" s="196"/>
      <c r="Y72" s="200"/>
      <c r="Z72" s="196"/>
      <c r="AA72" s="106"/>
      <c r="AB72" s="106"/>
      <c r="AC72" s="106"/>
    </row>
    <row r="73" ht="18" customHeight="true">
      <c r="A73" s="106"/>
      <c r="B73" s="106"/>
      <c r="C73" s="106"/>
      <c r="D73" s="106"/>
      <c r="E73" s="106"/>
      <c r="F73" s="106"/>
      <c r="G73" s="106"/>
      <c r="H73" s="106"/>
      <c r="I73" s="198"/>
      <c r="J73" s="198"/>
      <c r="K73" s="106"/>
      <c r="L73" s="106"/>
      <c r="M73" s="106"/>
      <c r="N73" s="106"/>
      <c r="O73" s="202"/>
      <c r="P73" s="202"/>
      <c r="Q73" s="204"/>
      <c r="R73" s="206"/>
      <c r="S73" s="106"/>
      <c r="T73" s="208"/>
      <c r="U73" s="196"/>
      <c r="V73" s="196"/>
      <c r="W73" s="196"/>
      <c r="X73" s="196"/>
      <c r="Y73" s="200"/>
      <c r="Z73" s="196"/>
      <c r="AA73" s="106"/>
      <c r="AB73" s="106"/>
      <c r="AC73" s="106"/>
    </row>
    <row r="74" ht="18" customHeight="true">
      <c r="A74" s="106"/>
      <c r="B74" s="106"/>
      <c r="C74" s="106"/>
      <c r="D74" s="106"/>
      <c r="E74" s="106"/>
      <c r="F74" s="106"/>
      <c r="G74" s="106"/>
      <c r="H74" s="106"/>
      <c r="I74" s="198"/>
      <c r="J74" s="198"/>
      <c r="K74" s="106"/>
      <c r="L74" s="106"/>
      <c r="M74" s="106"/>
      <c r="N74" s="106"/>
      <c r="O74" s="202"/>
      <c r="P74" s="202"/>
      <c r="Q74" s="204"/>
      <c r="R74" s="206"/>
      <c r="S74" s="106"/>
      <c r="T74" s="208"/>
      <c r="U74" s="196"/>
      <c r="V74" s="196"/>
      <c r="W74" s="196"/>
      <c r="X74" s="196"/>
      <c r="Y74" s="200"/>
      <c r="Z74" s="196"/>
      <c r="AA74" s="106"/>
      <c r="AB74" s="106"/>
      <c r="AC74" s="106"/>
    </row>
    <row r="75" ht="18" customHeight="true">
      <c r="A75" s="106"/>
      <c r="B75" s="106"/>
      <c r="C75" s="106"/>
      <c r="D75" s="106"/>
      <c r="E75" s="106"/>
      <c r="F75" s="106"/>
      <c r="G75" s="106"/>
      <c r="H75" s="106"/>
      <c r="I75" s="198"/>
      <c r="J75" s="198"/>
      <c r="K75" s="106"/>
      <c r="L75" s="106"/>
      <c r="M75" s="106"/>
      <c r="N75" s="106"/>
      <c r="O75" s="202"/>
      <c r="P75" s="202"/>
      <c r="Q75" s="204"/>
      <c r="R75" s="206"/>
      <c r="S75" s="106"/>
      <c r="T75" s="208"/>
      <c r="U75" s="196"/>
      <c r="V75" s="196"/>
      <c r="W75" s="196"/>
      <c r="X75" s="196"/>
      <c r="Y75" s="200"/>
      <c r="Z75" s="196"/>
      <c r="AA75" s="106"/>
      <c r="AB75" s="106"/>
      <c r="AC75" s="106"/>
    </row>
    <row r="76" ht="18" customHeight="true">
      <c r="A76" s="106"/>
      <c r="B76" s="106"/>
      <c r="C76" s="106"/>
      <c r="D76" s="106"/>
      <c r="E76" s="106"/>
      <c r="F76" s="106"/>
      <c r="G76" s="106"/>
      <c r="H76" s="106"/>
      <c r="I76" s="198"/>
      <c r="J76" s="198"/>
      <c r="K76" s="106"/>
      <c r="L76" s="106"/>
      <c r="M76" s="106"/>
      <c r="N76" s="106"/>
      <c r="O76" s="202"/>
      <c r="P76" s="202"/>
      <c r="Q76" s="204"/>
      <c r="R76" s="206"/>
      <c r="S76" s="106"/>
      <c r="T76" s="208"/>
      <c r="U76" s="196"/>
      <c r="V76" s="196"/>
      <c r="W76" s="196"/>
      <c r="X76" s="196"/>
      <c r="Y76" s="200"/>
      <c r="Z76" s="196"/>
      <c r="AA76" s="106"/>
      <c r="AB76" s="106"/>
      <c r="AC76" s="106"/>
    </row>
    <row r="77" ht="18" customHeight="true">
      <c r="A77" s="106"/>
      <c r="B77" s="106"/>
      <c r="C77" s="106"/>
      <c r="D77" s="106"/>
      <c r="E77" s="106"/>
      <c r="F77" s="106"/>
      <c r="G77" s="106"/>
      <c r="H77" s="106"/>
      <c r="I77" s="198"/>
      <c r="J77" s="198"/>
      <c r="K77" s="106"/>
      <c r="L77" s="106"/>
      <c r="M77" s="106"/>
      <c r="N77" s="106"/>
      <c r="O77" s="202"/>
      <c r="P77" s="202"/>
      <c r="Q77" s="204"/>
      <c r="R77" s="206"/>
      <c r="S77" s="106"/>
      <c r="T77" s="208"/>
      <c r="U77" s="196"/>
      <c r="V77" s="196"/>
      <c r="W77" s="196"/>
      <c r="X77" s="196"/>
      <c r="Y77" s="200"/>
      <c r="Z77" s="196"/>
      <c r="AA77" s="106"/>
      <c r="AB77" s="106"/>
      <c r="AC77" s="106"/>
    </row>
    <row r="78" ht="18" customHeight="true">
      <c r="A78" s="106"/>
      <c r="B78" s="106"/>
      <c r="C78" s="106"/>
      <c r="D78" s="106"/>
      <c r="E78" s="106"/>
      <c r="F78" s="106"/>
      <c r="G78" s="106"/>
      <c r="H78" s="106"/>
      <c r="I78" s="198"/>
      <c r="J78" s="198"/>
      <c r="K78" s="106"/>
      <c r="L78" s="106"/>
      <c r="M78" s="106"/>
      <c r="N78" s="106"/>
      <c r="O78" s="202"/>
      <c r="P78" s="202"/>
      <c r="Q78" s="204"/>
      <c r="R78" s="206"/>
      <c r="S78" s="106"/>
      <c r="T78" s="208"/>
      <c r="U78" s="196"/>
      <c r="V78" s="196"/>
      <c r="W78" s="196"/>
      <c r="X78" s="196"/>
      <c r="Y78" s="200"/>
      <c r="Z78" s="196"/>
      <c r="AA78" s="106"/>
      <c r="AB78" s="106"/>
      <c r="AC78" s="106"/>
    </row>
    <row r="79" ht="18" customHeight="true">
      <c r="A79" s="106"/>
      <c r="B79" s="106"/>
      <c r="C79" s="106"/>
      <c r="D79" s="106"/>
      <c r="E79" s="106"/>
      <c r="F79" s="106"/>
      <c r="G79" s="106"/>
      <c r="H79" s="106"/>
      <c r="I79" s="198"/>
      <c r="J79" s="198"/>
      <c r="K79" s="106"/>
      <c r="L79" s="106"/>
      <c r="M79" s="106"/>
      <c r="N79" s="106"/>
      <c r="O79" s="202"/>
      <c r="P79" s="202"/>
      <c r="Q79" s="204"/>
      <c r="R79" s="206"/>
      <c r="S79" s="106"/>
      <c r="T79" s="208"/>
      <c r="U79" s="196"/>
      <c r="V79" s="196"/>
      <c r="W79" s="196"/>
      <c r="X79" s="196"/>
      <c r="Y79" s="200"/>
      <c r="Z79" s="196"/>
      <c r="AA79" s="106"/>
      <c r="AB79" s="106"/>
      <c r="AC79" s="106"/>
    </row>
    <row r="80" ht="18" customHeight="true">
      <c r="A80" s="106"/>
      <c r="B80" s="106"/>
      <c r="C80" s="106"/>
      <c r="D80" s="106"/>
      <c r="E80" s="106"/>
      <c r="F80" s="106"/>
      <c r="G80" s="106"/>
      <c r="H80" s="106"/>
      <c r="I80" s="198"/>
      <c r="J80" s="198"/>
      <c r="K80" s="106"/>
      <c r="L80" s="106"/>
      <c r="M80" s="106"/>
      <c r="N80" s="106"/>
      <c r="O80" s="202"/>
      <c r="P80" s="202"/>
      <c r="Q80" s="204"/>
      <c r="R80" s="206"/>
      <c r="S80" s="106"/>
      <c r="T80" s="208"/>
      <c r="U80" s="196"/>
      <c r="V80" s="196"/>
      <c r="W80" s="196"/>
      <c r="X80" s="196"/>
      <c r="Y80" s="200"/>
      <c r="Z80" s="196"/>
      <c r="AA80" s="106"/>
      <c r="AB80" s="106"/>
      <c r="AC80" s="106"/>
    </row>
    <row r="81" ht="18" customHeight="true">
      <c r="A81" s="106"/>
      <c r="B81" s="106"/>
      <c r="C81" s="106"/>
      <c r="D81" s="106"/>
      <c r="E81" s="106"/>
      <c r="F81" s="106"/>
      <c r="G81" s="106"/>
      <c r="H81" s="106"/>
      <c r="I81" s="198"/>
      <c r="J81" s="198"/>
      <c r="K81" s="106"/>
      <c r="L81" s="106"/>
      <c r="M81" s="106"/>
      <c r="N81" s="106"/>
      <c r="O81" s="202"/>
      <c r="P81" s="202"/>
      <c r="Q81" s="204"/>
      <c r="R81" s="206"/>
      <c r="S81" s="106"/>
      <c r="T81" s="208"/>
      <c r="U81" s="196"/>
      <c r="V81" s="196"/>
      <c r="W81" s="196"/>
      <c r="X81" s="196"/>
      <c r="Y81" s="200"/>
      <c r="Z81" s="196"/>
      <c r="AA81" s="106"/>
      <c r="AB81" s="106"/>
      <c r="AC81" s="106"/>
    </row>
    <row r="82" ht="18" customHeight="true">
      <c r="A82" s="106"/>
      <c r="B82" s="106"/>
      <c r="C82" s="106"/>
      <c r="D82" s="106"/>
      <c r="E82" s="106"/>
      <c r="F82" s="106"/>
      <c r="G82" s="106"/>
      <c r="H82" s="106"/>
      <c r="I82" s="198"/>
      <c r="J82" s="198"/>
      <c r="K82" s="106"/>
      <c r="L82" s="106"/>
      <c r="M82" s="106"/>
      <c r="N82" s="106"/>
      <c r="O82" s="202"/>
      <c r="P82" s="202"/>
      <c r="Q82" s="204"/>
      <c r="R82" s="206"/>
      <c r="S82" s="106"/>
      <c r="T82" s="208"/>
      <c r="U82" s="196"/>
      <c r="V82" s="196"/>
      <c r="W82" s="196"/>
      <c r="X82" s="196"/>
      <c r="Y82" s="200"/>
      <c r="Z82" s="196"/>
      <c r="AA82" s="106"/>
      <c r="AB82" s="106"/>
      <c r="AC82" s="106"/>
    </row>
    <row r="83" ht="18" customHeight="true">
      <c r="A83" s="106"/>
      <c r="B83" s="106"/>
      <c r="C83" s="106"/>
      <c r="D83" s="106"/>
      <c r="E83" s="106"/>
      <c r="F83" s="106"/>
      <c r="G83" s="106"/>
      <c r="H83" s="106"/>
      <c r="I83" s="198"/>
      <c r="J83" s="198"/>
      <c r="K83" s="106"/>
      <c r="L83" s="106"/>
      <c r="M83" s="106"/>
      <c r="N83" s="106"/>
      <c r="O83" s="202"/>
      <c r="P83" s="202"/>
      <c r="Q83" s="204"/>
      <c r="R83" s="206"/>
      <c r="S83" s="106"/>
      <c r="T83" s="208"/>
      <c r="U83" s="196"/>
      <c r="V83" s="196"/>
      <c r="W83" s="196"/>
      <c r="X83" s="196"/>
      <c r="Y83" s="200"/>
      <c r="Z83" s="196"/>
      <c r="AA83" s="106"/>
      <c r="AB83" s="106"/>
      <c r="AC83" s="106"/>
    </row>
    <row r="84" ht="18" customHeight="true">
      <c r="A84" s="106"/>
      <c r="B84" s="106"/>
      <c r="C84" s="106"/>
      <c r="D84" s="106"/>
      <c r="E84" s="106"/>
      <c r="F84" s="106"/>
      <c r="G84" s="106"/>
      <c r="H84" s="106"/>
      <c r="I84" s="198"/>
      <c r="J84" s="198"/>
      <c r="K84" s="106"/>
      <c r="L84" s="106"/>
      <c r="M84" s="106"/>
      <c r="N84" s="106"/>
      <c r="O84" s="202"/>
      <c r="P84" s="202"/>
      <c r="Q84" s="204"/>
      <c r="R84" s="206"/>
      <c r="S84" s="106"/>
      <c r="T84" s="208"/>
      <c r="U84" s="196"/>
      <c r="V84" s="196"/>
      <c r="W84" s="196"/>
      <c r="X84" s="196"/>
      <c r="Y84" s="200"/>
      <c r="Z84" s="196"/>
      <c r="AA84" s="106"/>
      <c r="AB84" s="106"/>
      <c r="AC84" s="106"/>
    </row>
    <row r="85" ht="18" customHeight="true">
      <c r="A85" s="106"/>
      <c r="B85" s="106"/>
      <c r="C85" s="106"/>
      <c r="D85" s="106"/>
      <c r="E85" s="106"/>
      <c r="F85" s="106"/>
      <c r="G85" s="106"/>
      <c r="H85" s="106"/>
      <c r="I85" s="198"/>
      <c r="J85" s="198"/>
      <c r="K85" s="106"/>
      <c r="L85" s="106"/>
      <c r="M85" s="106"/>
      <c r="N85" s="106"/>
      <c r="O85" s="202"/>
      <c r="P85" s="202"/>
      <c r="Q85" s="204"/>
      <c r="R85" s="206"/>
      <c r="S85" s="106"/>
      <c r="T85" s="208"/>
      <c r="U85" s="196"/>
      <c r="V85" s="196"/>
      <c r="W85" s="196"/>
      <c r="X85" s="196"/>
      <c r="Y85" s="200"/>
      <c r="Z85" s="196"/>
      <c r="AA85" s="106"/>
      <c r="AB85" s="106"/>
      <c r="AC85" s="106"/>
    </row>
    <row r="86" ht="18" customHeight="true">
      <c r="A86" s="106"/>
      <c r="B86" s="106"/>
      <c r="C86" s="106"/>
      <c r="D86" s="106"/>
      <c r="E86" s="106"/>
      <c r="F86" s="106"/>
      <c r="G86" s="106"/>
      <c r="H86" s="106"/>
      <c r="I86" s="198"/>
      <c r="J86" s="198"/>
      <c r="K86" s="106"/>
      <c r="L86" s="106"/>
      <c r="M86" s="106"/>
      <c r="N86" s="106"/>
      <c r="O86" s="202"/>
      <c r="P86" s="202"/>
      <c r="Q86" s="204"/>
      <c r="R86" s="206"/>
      <c r="S86" s="106"/>
      <c r="T86" s="208"/>
      <c r="U86" s="196"/>
      <c r="V86" s="196"/>
      <c r="W86" s="196"/>
      <c r="X86" s="196"/>
      <c r="Y86" s="200"/>
      <c r="Z86" s="196"/>
      <c r="AA86" s="106"/>
      <c r="AB86" s="106"/>
      <c r="AC86" s="106"/>
    </row>
    <row r="87" ht="18" customHeight="true">
      <c r="A87" s="106"/>
      <c r="B87" s="106"/>
      <c r="C87" s="106"/>
      <c r="D87" s="106"/>
      <c r="E87" s="106"/>
      <c r="F87" s="106"/>
      <c r="G87" s="106"/>
      <c r="H87" s="106"/>
      <c r="I87" s="198"/>
      <c r="J87" s="198"/>
      <c r="K87" s="106"/>
      <c r="L87" s="106"/>
      <c r="M87" s="106"/>
      <c r="N87" s="106"/>
      <c r="O87" s="202"/>
      <c r="P87" s="202"/>
      <c r="Q87" s="204"/>
      <c r="R87" s="206"/>
      <c r="S87" s="106"/>
      <c r="T87" s="208"/>
      <c r="U87" s="196"/>
      <c r="V87" s="196"/>
      <c r="W87" s="196"/>
      <c r="X87" s="196"/>
      <c r="Y87" s="200"/>
      <c r="Z87" s="196"/>
      <c r="AA87" s="106"/>
      <c r="AB87" s="106"/>
      <c r="AC87" s="106"/>
    </row>
    <row r="88" ht="18" customHeight="true">
      <c r="A88" s="106"/>
      <c r="B88" s="106"/>
      <c r="C88" s="106"/>
      <c r="D88" s="106"/>
      <c r="E88" s="106"/>
      <c r="F88" s="106"/>
      <c r="G88" s="106"/>
      <c r="H88" s="106"/>
      <c r="I88" s="198"/>
      <c r="J88" s="198"/>
      <c r="K88" s="106"/>
      <c r="L88" s="106"/>
      <c r="M88" s="106"/>
      <c r="N88" s="106"/>
      <c r="O88" s="202"/>
      <c r="P88" s="202"/>
      <c r="Q88" s="204"/>
      <c r="R88" s="206"/>
      <c r="S88" s="106"/>
      <c r="T88" s="208"/>
      <c r="U88" s="196"/>
      <c r="V88" s="196"/>
      <c r="W88" s="196"/>
      <c r="X88" s="196"/>
      <c r="Y88" s="200"/>
      <c r="Z88" s="196"/>
      <c r="AA88" s="106"/>
      <c r="AB88" s="106"/>
      <c r="AC88" s="106"/>
    </row>
    <row r="89" ht="18" customHeight="true">
      <c r="A89" s="106"/>
      <c r="B89" s="106"/>
      <c r="C89" s="106"/>
      <c r="D89" s="106"/>
      <c r="E89" s="106"/>
      <c r="F89" s="106"/>
      <c r="G89" s="106"/>
      <c r="H89" s="106"/>
      <c r="I89" s="198"/>
      <c r="J89" s="198"/>
      <c r="K89" s="106"/>
      <c r="L89" s="106"/>
      <c r="M89" s="106"/>
      <c r="N89" s="106"/>
      <c r="O89" s="202"/>
      <c r="P89" s="202"/>
      <c r="Q89" s="204"/>
      <c r="R89" s="206"/>
      <c r="S89" s="106"/>
      <c r="T89" s="208"/>
      <c r="U89" s="196"/>
      <c r="V89" s="196"/>
      <c r="W89" s="196"/>
      <c r="X89" s="196"/>
      <c r="Y89" s="200"/>
      <c r="Z89" s="196"/>
      <c r="AA89" s="106"/>
      <c r="AB89" s="106"/>
      <c r="AC89" s="106"/>
    </row>
    <row r="90" ht="18" customHeight="true">
      <c r="A90" s="106"/>
      <c r="B90" s="106"/>
      <c r="C90" s="106"/>
      <c r="D90" s="106"/>
      <c r="E90" s="106"/>
      <c r="F90" s="106"/>
      <c r="G90" s="106"/>
      <c r="H90" s="106"/>
      <c r="I90" s="198"/>
      <c r="J90" s="198"/>
      <c r="K90" s="106"/>
      <c r="L90" s="106"/>
      <c r="M90" s="106"/>
      <c r="N90" s="106"/>
      <c r="O90" s="202"/>
      <c r="P90" s="202"/>
      <c r="Q90" s="204"/>
      <c r="R90" s="206"/>
      <c r="S90" s="106"/>
      <c r="T90" s="208"/>
      <c r="U90" s="196"/>
      <c r="V90" s="196"/>
      <c r="W90" s="196"/>
      <c r="X90" s="196"/>
      <c r="Y90" s="200"/>
      <c r="Z90" s="196"/>
      <c r="AA90" s="106"/>
      <c r="AB90" s="106"/>
      <c r="AC90" s="106"/>
    </row>
    <row r="91" ht="18" customHeight="true">
      <c r="A91" s="106"/>
      <c r="B91" s="106"/>
      <c r="C91" s="106"/>
      <c r="D91" s="106"/>
      <c r="E91" s="106"/>
      <c r="F91" s="106"/>
      <c r="G91" s="106"/>
      <c r="H91" s="106"/>
      <c r="I91" s="198"/>
      <c r="J91" s="198"/>
      <c r="K91" s="106"/>
      <c r="L91" s="106"/>
      <c r="M91" s="106"/>
      <c r="N91" s="106"/>
      <c r="O91" s="202"/>
      <c r="P91" s="202"/>
      <c r="Q91" s="204"/>
      <c r="R91" s="206"/>
      <c r="S91" s="106"/>
      <c r="T91" s="208"/>
      <c r="U91" s="196"/>
      <c r="V91" s="196"/>
      <c r="W91" s="196"/>
      <c r="X91" s="196"/>
      <c r="Y91" s="200"/>
      <c r="Z91" s="196"/>
      <c r="AA91" s="106"/>
      <c r="AB91" s="106"/>
      <c r="AC91" s="106"/>
    </row>
    <row r="92" ht="18" customHeight="true">
      <c r="A92" s="106"/>
      <c r="B92" s="106"/>
      <c r="C92" s="106"/>
      <c r="D92" s="106"/>
      <c r="E92" s="106"/>
      <c r="F92" s="106"/>
      <c r="G92" s="106"/>
      <c r="H92" s="106"/>
      <c r="I92" s="198"/>
      <c r="J92" s="198"/>
      <c r="K92" s="106"/>
      <c r="L92" s="106"/>
      <c r="M92" s="106"/>
      <c r="N92" s="106"/>
      <c r="O92" s="202"/>
      <c r="P92" s="202"/>
      <c r="Q92" s="204"/>
      <c r="R92" s="206"/>
      <c r="S92" s="106"/>
      <c r="T92" s="208"/>
      <c r="U92" s="196"/>
      <c r="V92" s="196"/>
      <c r="W92" s="196"/>
      <c r="X92" s="196"/>
      <c r="Y92" s="200"/>
      <c r="Z92" s="196"/>
      <c r="AA92" s="106"/>
      <c r="AB92" s="106"/>
      <c r="AC92" s="106"/>
    </row>
    <row r="93" ht="18" customHeight="true">
      <c r="A93" s="106"/>
      <c r="B93" s="106"/>
      <c r="C93" s="106"/>
      <c r="D93" s="106"/>
      <c r="E93" s="106"/>
      <c r="F93" s="106"/>
      <c r="G93" s="106"/>
      <c r="H93" s="106"/>
      <c r="I93" s="198"/>
      <c r="J93" s="198"/>
      <c r="K93" s="106"/>
      <c r="L93" s="106"/>
      <c r="M93" s="106"/>
      <c r="N93" s="106"/>
      <c r="O93" s="202"/>
      <c r="P93" s="202"/>
      <c r="Q93" s="204"/>
      <c r="R93" s="206"/>
      <c r="S93" s="106"/>
      <c r="T93" s="208"/>
      <c r="U93" s="196"/>
      <c r="V93" s="196"/>
      <c r="W93" s="196"/>
      <c r="X93" s="196"/>
      <c r="Y93" s="200"/>
      <c r="Z93" s="196"/>
      <c r="AA93" s="106"/>
      <c r="AB93" s="106"/>
      <c r="AC93" s="106"/>
    </row>
    <row r="94" ht="18" customHeight="true">
      <c r="A94" s="106"/>
      <c r="B94" s="106"/>
      <c r="C94" s="106"/>
      <c r="D94" s="106"/>
      <c r="E94" s="106"/>
      <c r="F94" s="106"/>
      <c r="G94" s="106"/>
      <c r="H94" s="106"/>
      <c r="I94" s="198"/>
      <c r="J94" s="198"/>
      <c r="K94" s="106"/>
      <c r="L94" s="106"/>
      <c r="M94" s="106"/>
      <c r="N94" s="106"/>
      <c r="O94" s="202"/>
      <c r="P94" s="202"/>
      <c r="Q94" s="204"/>
      <c r="R94" s="206"/>
      <c r="S94" s="106"/>
      <c r="T94" s="208"/>
      <c r="U94" s="196"/>
      <c r="V94" s="196"/>
      <c r="W94" s="196"/>
      <c r="X94" s="196"/>
      <c r="Y94" s="200"/>
      <c r="Z94" s="196"/>
      <c r="AA94" s="106"/>
      <c r="AB94" s="106"/>
      <c r="AC94" s="106"/>
    </row>
    <row r="95" ht="18" customHeight="true">
      <c r="A95" s="106"/>
      <c r="B95" s="106"/>
      <c r="C95" s="106"/>
      <c r="D95" s="106"/>
      <c r="E95" s="106"/>
      <c r="F95" s="106"/>
      <c r="G95" s="106"/>
      <c r="H95" s="106"/>
      <c r="I95" s="198"/>
      <c r="J95" s="198"/>
      <c r="K95" s="106"/>
      <c r="L95" s="106"/>
      <c r="M95" s="106"/>
      <c r="N95" s="106"/>
      <c r="O95" s="202"/>
      <c r="P95" s="202"/>
      <c r="Q95" s="204"/>
      <c r="R95" s="206"/>
      <c r="S95" s="106"/>
      <c r="T95" s="208"/>
      <c r="U95" s="196"/>
      <c r="V95" s="196"/>
      <c r="W95" s="196"/>
      <c r="X95" s="196"/>
      <c r="Y95" s="200"/>
      <c r="Z95" s="196"/>
      <c r="AA95" s="106"/>
      <c r="AB95" s="106"/>
      <c r="AC95" s="106"/>
    </row>
    <row r="96" ht="18" customHeight="true">
      <c r="A96" s="106"/>
      <c r="B96" s="106"/>
      <c r="C96" s="106"/>
      <c r="D96" s="106"/>
      <c r="E96" s="106"/>
      <c r="F96" s="106"/>
      <c r="G96" s="106"/>
      <c r="H96" s="106"/>
      <c r="I96" s="198"/>
      <c r="J96" s="198"/>
      <c r="K96" s="106"/>
      <c r="L96" s="106"/>
      <c r="M96" s="106"/>
      <c r="N96" s="106"/>
      <c r="O96" s="202"/>
      <c r="P96" s="202"/>
      <c r="Q96" s="204"/>
      <c r="R96" s="206"/>
      <c r="S96" s="106"/>
      <c r="T96" s="208"/>
      <c r="U96" s="196"/>
      <c r="V96" s="196"/>
      <c r="W96" s="196"/>
      <c r="X96" s="196"/>
      <c r="Y96" s="200"/>
      <c r="Z96" s="196"/>
      <c r="AA96" s="106"/>
      <c r="AB96" s="106"/>
      <c r="AC96" s="106"/>
    </row>
    <row r="97" ht="18" customHeight="true">
      <c r="A97" s="106"/>
      <c r="B97" s="106"/>
      <c r="C97" s="106"/>
      <c r="D97" s="106"/>
      <c r="E97" s="106"/>
      <c r="F97" s="106"/>
      <c r="G97" s="106"/>
      <c r="H97" s="106"/>
      <c r="I97" s="198"/>
      <c r="J97" s="198"/>
      <c r="K97" s="106"/>
      <c r="L97" s="106"/>
      <c r="M97" s="106"/>
      <c r="N97" s="106"/>
      <c r="O97" s="202"/>
      <c r="P97" s="202"/>
      <c r="Q97" s="204"/>
      <c r="R97" s="206"/>
      <c r="S97" s="106"/>
      <c r="T97" s="208"/>
      <c r="U97" s="196"/>
      <c r="V97" s="196"/>
      <c r="W97" s="196"/>
      <c r="X97" s="196"/>
      <c r="Y97" s="200"/>
      <c r="Z97" s="196"/>
      <c r="AA97" s="106"/>
      <c r="AB97" s="106"/>
      <c r="AC97" s="106"/>
    </row>
    <row r="98" ht="18" customHeight="true">
      <c r="A98" s="106"/>
      <c r="B98" s="106"/>
      <c r="C98" s="106"/>
      <c r="D98" s="106"/>
      <c r="E98" s="106"/>
      <c r="F98" s="106"/>
      <c r="G98" s="106"/>
      <c r="H98" s="106"/>
      <c r="I98" s="198"/>
      <c r="J98" s="198"/>
      <c r="K98" s="106"/>
      <c r="L98" s="106"/>
      <c r="M98" s="106"/>
      <c r="N98" s="106"/>
      <c r="O98" s="202"/>
      <c r="P98" s="202"/>
      <c r="Q98" s="204"/>
      <c r="R98" s="206"/>
      <c r="S98" s="106"/>
      <c r="T98" s="208"/>
      <c r="U98" s="196"/>
      <c r="V98" s="196"/>
      <c r="W98" s="196"/>
      <c r="X98" s="196"/>
      <c r="Y98" s="200"/>
      <c r="Z98" s="196"/>
      <c r="AA98" s="106"/>
      <c r="AB98" s="106"/>
      <c r="AC98" s="106"/>
    </row>
    <row r="99" ht="18" customHeight="true">
      <c r="A99" s="106"/>
      <c r="B99" s="106"/>
      <c r="C99" s="106"/>
      <c r="D99" s="106"/>
      <c r="E99" s="106"/>
      <c r="F99" s="106"/>
      <c r="G99" s="106"/>
      <c r="H99" s="106"/>
      <c r="I99" s="198"/>
      <c r="J99" s="198"/>
      <c r="K99" s="106"/>
      <c r="L99" s="106"/>
      <c r="M99" s="106"/>
      <c r="N99" s="106"/>
      <c r="O99" s="202"/>
      <c r="P99" s="202"/>
      <c r="Q99" s="204"/>
      <c r="R99" s="206"/>
      <c r="S99" s="106"/>
      <c r="T99" s="208"/>
      <c r="U99" s="196"/>
      <c r="V99" s="196"/>
      <c r="W99" s="196"/>
      <c r="X99" s="196"/>
      <c r="Y99" s="200"/>
      <c r="Z99" s="196"/>
      <c r="AA99" s="106"/>
      <c r="AB99" s="106"/>
      <c r="AC99" s="106"/>
    </row>
    <row r="100" ht="18" customHeight="true">
      <c r="A100" s="106"/>
      <c r="B100" s="106"/>
      <c r="C100" s="106"/>
      <c r="D100" s="106"/>
      <c r="E100" s="106"/>
      <c r="F100" s="106"/>
      <c r="G100" s="106"/>
      <c r="H100" s="106"/>
      <c r="I100" s="198"/>
      <c r="J100" s="198"/>
      <c r="K100" s="106"/>
      <c r="L100" s="106"/>
      <c r="M100" s="106"/>
      <c r="N100" s="106"/>
      <c r="O100" s="202"/>
      <c r="P100" s="202"/>
      <c r="Q100" s="204"/>
      <c r="R100" s="206"/>
      <c r="S100" s="106"/>
      <c r="T100" s="208"/>
      <c r="U100" s="196"/>
      <c r="V100" s="196"/>
      <c r="W100" s="196"/>
      <c r="X100" s="196"/>
      <c r="Y100" s="200"/>
      <c r="Z100" s="196"/>
      <c r="AA100" s="106"/>
      <c r="AB100" s="106"/>
      <c r="AC100" s="106"/>
    </row>
    <row r="101" ht="18" customHeight="true">
      <c r="A101" s="106"/>
      <c r="B101" s="106"/>
      <c r="C101" s="106"/>
      <c r="D101" s="106"/>
      <c r="E101" s="106"/>
      <c r="F101" s="106"/>
      <c r="G101" s="106"/>
      <c r="H101" s="106"/>
      <c r="I101" s="198"/>
      <c r="J101" s="198"/>
      <c r="K101" s="106"/>
      <c r="L101" s="106"/>
      <c r="M101" s="106"/>
      <c r="N101" s="106"/>
      <c r="O101" s="202"/>
      <c r="P101" s="202"/>
      <c r="Q101" s="204"/>
      <c r="R101" s="206"/>
      <c r="S101" s="106"/>
      <c r="T101" s="208"/>
      <c r="U101" s="196"/>
      <c r="V101" s="196"/>
      <c r="W101" s="196"/>
      <c r="X101" s="196"/>
      <c r="Y101" s="200"/>
      <c r="Z101" s="196"/>
      <c r="AA101" s="106"/>
      <c r="AB101" s="106"/>
      <c r="AC101" s="106"/>
    </row>
    <row r="102" ht="18" customHeight="true">
      <c r="A102" s="106"/>
      <c r="B102" s="106"/>
      <c r="C102" s="106"/>
      <c r="D102" s="106"/>
      <c r="E102" s="106"/>
      <c r="F102" s="106"/>
      <c r="G102" s="106"/>
      <c r="H102" s="106"/>
      <c r="I102" s="198"/>
      <c r="J102" s="198"/>
      <c r="K102" s="106"/>
      <c r="L102" s="106"/>
      <c r="M102" s="106"/>
      <c r="N102" s="106"/>
      <c r="O102" s="202"/>
      <c r="P102" s="202"/>
      <c r="Q102" s="204"/>
      <c r="R102" s="206"/>
      <c r="S102" s="106"/>
      <c r="T102" s="208"/>
      <c r="U102" s="196"/>
      <c r="V102" s="196"/>
      <c r="W102" s="196"/>
      <c r="X102" s="196"/>
      <c r="Y102" s="200"/>
      <c r="Z102" s="196"/>
      <c r="AA102" s="106"/>
      <c r="AB102" s="106"/>
      <c r="AC102" s="106"/>
    </row>
    <row r="103" ht="18" customHeight="true">
      <c r="A103" s="106"/>
      <c r="B103" s="106"/>
      <c r="C103" s="106"/>
      <c r="D103" s="106"/>
      <c r="E103" s="106"/>
      <c r="F103" s="106"/>
      <c r="G103" s="106"/>
      <c r="H103" s="106"/>
      <c r="I103" s="198"/>
      <c r="J103" s="198"/>
      <c r="K103" s="106"/>
      <c r="L103" s="106"/>
      <c r="M103" s="106"/>
      <c r="N103" s="106"/>
      <c r="O103" s="202"/>
      <c r="P103" s="202"/>
      <c r="Q103" s="204"/>
      <c r="R103" s="206"/>
      <c r="S103" s="106"/>
      <c r="T103" s="208"/>
      <c r="U103" s="196"/>
      <c r="V103" s="196"/>
      <c r="W103" s="196"/>
      <c r="X103" s="196"/>
      <c r="Y103" s="200"/>
      <c r="Z103" s="196"/>
      <c r="AA103" s="106"/>
      <c r="AB103" s="106"/>
      <c r="AC103" s="106"/>
    </row>
    <row r="104" ht="18" customHeight="true">
      <c r="A104" s="106"/>
      <c r="B104" s="106"/>
      <c r="C104" s="106"/>
      <c r="D104" s="106"/>
      <c r="E104" s="106"/>
      <c r="F104" s="106"/>
      <c r="G104" s="106"/>
      <c r="H104" s="106"/>
      <c r="I104" s="198"/>
      <c r="J104" s="198"/>
      <c r="K104" s="106"/>
      <c r="L104" s="106"/>
      <c r="M104" s="106"/>
      <c r="N104" s="106"/>
      <c r="O104" s="202"/>
      <c r="P104" s="202"/>
      <c r="Q104" s="204"/>
      <c r="R104" s="206"/>
      <c r="S104" s="106"/>
      <c r="T104" s="208"/>
      <c r="U104" s="196"/>
      <c r="V104" s="196"/>
      <c r="W104" s="196"/>
      <c r="X104" s="196"/>
      <c r="Y104" s="200"/>
      <c r="Z104" s="196"/>
      <c r="AA104" s="106"/>
      <c r="AB104" s="106"/>
      <c r="AC104" s="106"/>
    </row>
    <row r="105" ht="18" customHeight="true">
      <c r="A105" s="106"/>
      <c r="B105" s="106"/>
      <c r="C105" s="106"/>
      <c r="D105" s="106"/>
      <c r="E105" s="106"/>
      <c r="F105" s="106"/>
      <c r="G105" s="106"/>
      <c r="H105" s="106"/>
      <c r="I105" s="198"/>
      <c r="J105" s="198"/>
      <c r="K105" s="106"/>
      <c r="L105" s="106"/>
      <c r="M105" s="106"/>
      <c r="N105" s="106"/>
      <c r="O105" s="202"/>
      <c r="P105" s="202"/>
      <c r="Q105" s="204"/>
      <c r="R105" s="206"/>
      <c r="S105" s="106"/>
      <c r="T105" s="208"/>
      <c r="U105" s="196"/>
      <c r="V105" s="196"/>
      <c r="W105" s="196"/>
      <c r="X105" s="196"/>
      <c r="Y105" s="200"/>
      <c r="Z105" s="196"/>
      <c r="AA105" s="106"/>
      <c r="AB105" s="106"/>
      <c r="AC105" s="106"/>
    </row>
    <row r="106" ht="18" customHeight="true">
      <c r="A106" s="106"/>
      <c r="B106" s="106"/>
      <c r="C106" s="106"/>
      <c r="D106" s="106"/>
      <c r="E106" s="106"/>
      <c r="F106" s="106"/>
      <c r="G106" s="106"/>
      <c r="H106" s="106"/>
      <c r="I106" s="198"/>
      <c r="J106" s="198"/>
      <c r="K106" s="106"/>
      <c r="L106" s="106"/>
      <c r="M106" s="106"/>
      <c r="N106" s="106"/>
      <c r="O106" s="202"/>
      <c r="P106" s="202"/>
      <c r="Q106" s="204"/>
      <c r="R106" s="206"/>
      <c r="S106" s="106"/>
      <c r="T106" s="208"/>
      <c r="U106" s="196"/>
      <c r="V106" s="196"/>
      <c r="W106" s="196"/>
      <c r="X106" s="196"/>
      <c r="Y106" s="200"/>
      <c r="Z106" s="196"/>
      <c r="AA106" s="106"/>
      <c r="AB106" s="106"/>
      <c r="AC106" s="106"/>
    </row>
    <row r="107" ht="18" customHeight="true">
      <c r="A107" s="106"/>
      <c r="B107" s="106"/>
      <c r="C107" s="106"/>
      <c r="D107" s="106"/>
      <c r="E107" s="106"/>
      <c r="F107" s="106"/>
      <c r="G107" s="106"/>
      <c r="H107" s="106"/>
      <c r="I107" s="198"/>
      <c r="J107" s="198"/>
      <c r="K107" s="106"/>
      <c r="L107" s="106"/>
      <c r="M107" s="106"/>
      <c r="N107" s="106"/>
      <c r="O107" s="202"/>
      <c r="P107" s="202"/>
      <c r="Q107" s="204"/>
      <c r="R107" s="206"/>
      <c r="S107" s="106"/>
      <c r="T107" s="208"/>
      <c r="U107" s="196"/>
      <c r="V107" s="196"/>
      <c r="W107" s="196"/>
      <c r="X107" s="196"/>
      <c r="Y107" s="200"/>
      <c r="Z107" s="196"/>
      <c r="AA107" s="106"/>
      <c r="AB107" s="106"/>
      <c r="AC107" s="106"/>
    </row>
    <row r="108" ht="18" customHeight="true">
      <c r="A108" s="106"/>
      <c r="B108" s="106"/>
      <c r="C108" s="106"/>
      <c r="D108" s="106"/>
      <c r="E108" s="106"/>
      <c r="F108" s="106"/>
      <c r="G108" s="106"/>
      <c r="H108" s="106"/>
      <c r="I108" s="198"/>
      <c r="J108" s="198"/>
      <c r="K108" s="106"/>
      <c r="L108" s="106"/>
      <c r="M108" s="106"/>
      <c r="N108" s="106"/>
      <c r="O108" s="202"/>
      <c r="P108" s="202"/>
      <c r="Q108" s="204"/>
      <c r="R108" s="206"/>
      <c r="S108" s="106"/>
      <c r="T108" s="208"/>
      <c r="U108" s="196"/>
      <c r="V108" s="196"/>
      <c r="W108" s="196"/>
      <c r="X108" s="196"/>
      <c r="Y108" s="200"/>
      <c r="Z108" s="196"/>
      <c r="AA108" s="106"/>
      <c r="AB108" s="106"/>
      <c r="AC108" s="106"/>
    </row>
    <row r="109" ht="18" customHeight="true">
      <c r="A109" s="106"/>
      <c r="B109" s="106"/>
      <c r="C109" s="106"/>
      <c r="D109" s="106"/>
      <c r="E109" s="106"/>
      <c r="F109" s="106"/>
      <c r="G109" s="106"/>
      <c r="H109" s="106"/>
      <c r="I109" s="198"/>
      <c r="J109" s="198"/>
      <c r="K109" s="106"/>
      <c r="L109" s="106"/>
      <c r="M109" s="106"/>
      <c r="N109" s="106"/>
      <c r="O109" s="202"/>
      <c r="P109" s="202"/>
      <c r="Q109" s="204"/>
      <c r="R109" s="206"/>
      <c r="S109" s="106"/>
      <c r="T109" s="208"/>
      <c r="U109" s="196"/>
      <c r="V109" s="196"/>
      <c r="W109" s="196"/>
      <c r="X109" s="196"/>
      <c r="Y109" s="200"/>
      <c r="Z109" s="196"/>
      <c r="AA109" s="106"/>
      <c r="AB109" s="106"/>
      <c r="AC109" s="106"/>
    </row>
    <row r="110" ht="18" customHeight="true">
      <c r="A110" s="106"/>
      <c r="B110" s="106"/>
      <c r="C110" s="106"/>
      <c r="D110" s="106"/>
      <c r="E110" s="106"/>
      <c r="F110" s="106"/>
      <c r="G110" s="106"/>
      <c r="H110" s="106"/>
      <c r="I110" s="198"/>
      <c r="J110" s="198"/>
      <c r="K110" s="106"/>
      <c r="L110" s="106"/>
      <c r="M110" s="106"/>
      <c r="N110" s="106"/>
      <c r="O110" s="202"/>
      <c r="P110" s="202"/>
      <c r="Q110" s="204"/>
      <c r="R110" s="206"/>
      <c r="S110" s="106"/>
      <c r="T110" s="208"/>
      <c r="U110" s="196"/>
      <c r="V110" s="196"/>
      <c r="W110" s="196"/>
      <c r="X110" s="196"/>
      <c r="Y110" s="200"/>
      <c r="Z110" s="196"/>
      <c r="AA110" s="106"/>
      <c r="AB110" s="106"/>
      <c r="AC110" s="106"/>
    </row>
    <row r="111" ht="18" customHeight="true">
      <c r="A111" s="106"/>
      <c r="B111" s="106"/>
      <c r="C111" s="106"/>
      <c r="D111" s="106"/>
      <c r="E111" s="106"/>
      <c r="F111" s="106"/>
      <c r="G111" s="106"/>
      <c r="H111" s="106"/>
      <c r="I111" s="198"/>
      <c r="J111" s="198"/>
      <c r="K111" s="106"/>
      <c r="L111" s="106"/>
      <c r="M111" s="106"/>
      <c r="N111" s="106"/>
      <c r="O111" s="202"/>
      <c r="P111" s="202"/>
      <c r="Q111" s="204"/>
      <c r="R111" s="206"/>
      <c r="S111" s="106"/>
      <c r="T111" s="208"/>
      <c r="U111" s="196"/>
      <c r="V111" s="196"/>
      <c r="W111" s="196"/>
      <c r="X111" s="196"/>
      <c r="Y111" s="200"/>
      <c r="Z111" s="196"/>
      <c r="AA111" s="106"/>
      <c r="AB111" s="106"/>
      <c r="AC111" s="106"/>
    </row>
    <row r="112" ht="18" customHeight="true">
      <c r="A112" s="106"/>
      <c r="B112" s="106"/>
      <c r="C112" s="106"/>
      <c r="D112" s="106"/>
      <c r="E112" s="106"/>
      <c r="F112" s="106"/>
      <c r="G112" s="106"/>
      <c r="H112" s="106"/>
      <c r="I112" s="198"/>
      <c r="J112" s="198"/>
      <c r="K112" s="106"/>
      <c r="L112" s="106"/>
      <c r="M112" s="106"/>
      <c r="N112" s="106"/>
      <c r="O112" s="202"/>
      <c r="P112" s="202"/>
      <c r="Q112" s="204"/>
      <c r="R112" s="206"/>
      <c r="S112" s="106"/>
      <c r="T112" s="208"/>
      <c r="U112" s="196"/>
      <c r="V112" s="196"/>
      <c r="W112" s="196"/>
      <c r="X112" s="196"/>
      <c r="Y112" s="200"/>
      <c r="Z112" s="196"/>
      <c r="AA112" s="106"/>
      <c r="AB112" s="106"/>
      <c r="AC112" s="106"/>
    </row>
    <row r="113" ht="18" customHeight="true">
      <c r="A113" s="106"/>
      <c r="B113" s="106"/>
      <c r="C113" s="106"/>
      <c r="D113" s="106"/>
      <c r="E113" s="106"/>
      <c r="F113" s="106"/>
      <c r="G113" s="106"/>
      <c r="H113" s="106"/>
      <c r="I113" s="198"/>
      <c r="J113" s="198"/>
      <c r="K113" s="106"/>
      <c r="L113" s="106"/>
      <c r="M113" s="106"/>
      <c r="N113" s="106"/>
      <c r="O113" s="202"/>
      <c r="P113" s="202"/>
      <c r="Q113" s="204"/>
      <c r="R113" s="206"/>
      <c r="S113" s="106"/>
      <c r="T113" s="208"/>
      <c r="U113" s="196"/>
      <c r="V113" s="196"/>
      <c r="W113" s="196"/>
      <c r="X113" s="196"/>
      <c r="Y113" s="200"/>
      <c r="Z113" s="196"/>
      <c r="AA113" s="106"/>
      <c r="AB113" s="106"/>
      <c r="AC113" s="106"/>
    </row>
    <row r="114" ht="18" customHeight="true">
      <c r="A114" s="106"/>
      <c r="B114" s="106"/>
      <c r="C114" s="106"/>
      <c r="D114" s="106"/>
      <c r="E114" s="106"/>
      <c r="F114" s="106"/>
      <c r="G114" s="106"/>
      <c r="H114" s="106"/>
      <c r="I114" s="198"/>
      <c r="J114" s="198"/>
      <c r="K114" s="106"/>
      <c r="L114" s="106"/>
      <c r="M114" s="106"/>
      <c r="N114" s="106"/>
      <c r="O114" s="202"/>
      <c r="P114" s="202"/>
      <c r="Q114" s="204"/>
      <c r="R114" s="206"/>
      <c r="S114" s="106"/>
      <c r="T114" s="208"/>
      <c r="U114" s="196"/>
      <c r="V114" s="196"/>
      <c r="W114" s="196"/>
      <c r="X114" s="196"/>
      <c r="Y114" s="200"/>
      <c r="Z114" s="196"/>
      <c r="AA114" s="106"/>
      <c r="AB114" s="106"/>
      <c r="AC114" s="106"/>
    </row>
    <row r="115" ht="18" customHeight="true">
      <c r="A115" s="106"/>
      <c r="B115" s="106"/>
      <c r="C115" s="106"/>
      <c r="D115" s="106"/>
      <c r="E115" s="106"/>
      <c r="F115" s="106"/>
      <c r="G115" s="106"/>
      <c r="H115" s="106"/>
      <c r="I115" s="198"/>
      <c r="J115" s="198"/>
      <c r="K115" s="106"/>
      <c r="L115" s="106"/>
      <c r="M115" s="106"/>
      <c r="N115" s="106"/>
      <c r="O115" s="202"/>
      <c r="P115" s="202"/>
      <c r="Q115" s="204"/>
      <c r="R115" s="206"/>
      <c r="S115" s="106"/>
      <c r="T115" s="208"/>
      <c r="U115" s="196"/>
      <c r="V115" s="196"/>
      <c r="W115" s="196"/>
      <c r="X115" s="196"/>
      <c r="Y115" s="200"/>
      <c r="Z115" s="196"/>
      <c r="AA115" s="106"/>
      <c r="AB115" s="106"/>
      <c r="AC115" s="106"/>
    </row>
    <row r="116" ht="18" customHeight="true">
      <c r="A116" s="106"/>
      <c r="B116" s="106"/>
      <c r="C116" s="106"/>
      <c r="D116" s="106"/>
      <c r="E116" s="106"/>
      <c r="F116" s="106"/>
      <c r="G116" s="106"/>
      <c r="H116" s="106"/>
      <c r="I116" s="198"/>
      <c r="J116" s="198"/>
      <c r="K116" s="106"/>
      <c r="L116" s="106"/>
      <c r="M116" s="106"/>
      <c r="N116" s="106"/>
      <c r="O116" s="202"/>
      <c r="P116" s="202"/>
      <c r="Q116" s="204"/>
      <c r="R116" s="206"/>
      <c r="S116" s="106"/>
      <c r="T116" s="208"/>
      <c r="U116" s="196"/>
      <c r="V116" s="196"/>
      <c r="W116" s="196"/>
      <c r="X116" s="196"/>
      <c r="Y116" s="200"/>
      <c r="Z116" s="196"/>
      <c r="AA116" s="106"/>
      <c r="AB116" s="106"/>
      <c r="AC116" s="106"/>
    </row>
    <row r="117" ht="18" customHeight="true">
      <c r="A117" s="106"/>
      <c r="B117" s="106"/>
      <c r="C117" s="106"/>
      <c r="D117" s="106"/>
      <c r="E117" s="106"/>
      <c r="F117" s="106"/>
      <c r="G117" s="106"/>
      <c r="H117" s="106"/>
      <c r="I117" s="198"/>
      <c r="J117" s="198"/>
      <c r="K117" s="106"/>
      <c r="L117" s="106"/>
      <c r="M117" s="106"/>
      <c r="N117" s="106"/>
      <c r="O117" s="202"/>
      <c r="P117" s="202"/>
      <c r="Q117" s="204"/>
      <c r="R117" s="206"/>
      <c r="S117" s="106"/>
      <c r="T117" s="208"/>
      <c r="U117" s="196"/>
      <c r="V117" s="196"/>
      <c r="W117" s="196"/>
      <c r="X117" s="196"/>
      <c r="Y117" s="200"/>
      <c r="Z117" s="196"/>
      <c r="AA117" s="106"/>
      <c r="AB117" s="106"/>
      <c r="AC117" s="106"/>
    </row>
    <row r="118" ht="18" customHeight="true">
      <c r="A118" s="106"/>
      <c r="B118" s="106"/>
      <c r="C118" s="106"/>
      <c r="D118" s="106"/>
      <c r="E118" s="106"/>
      <c r="F118" s="106"/>
      <c r="G118" s="106"/>
      <c r="H118" s="106"/>
      <c r="I118" s="198"/>
      <c r="J118" s="198"/>
      <c r="K118" s="106"/>
      <c r="L118" s="106"/>
      <c r="M118" s="106"/>
      <c r="N118" s="106"/>
      <c r="O118" s="202"/>
      <c r="P118" s="202"/>
      <c r="Q118" s="204"/>
      <c r="R118" s="206"/>
      <c r="S118" s="106"/>
      <c r="T118" s="208"/>
      <c r="U118" s="196"/>
      <c r="V118" s="196"/>
      <c r="W118" s="196"/>
      <c r="X118" s="196"/>
      <c r="Y118" s="200"/>
      <c r="Z118" s="196"/>
      <c r="AA118" s="106"/>
      <c r="AB118" s="106"/>
      <c r="AC118" s="106"/>
    </row>
    <row r="119" ht="18" customHeight="true">
      <c r="A119" s="106"/>
      <c r="B119" s="106"/>
      <c r="C119" s="106"/>
      <c r="D119" s="106"/>
      <c r="E119" s="106"/>
      <c r="F119" s="106"/>
      <c r="G119" s="106"/>
      <c r="H119" s="106"/>
      <c r="I119" s="198"/>
      <c r="J119" s="198"/>
      <c r="K119" s="106"/>
      <c r="L119" s="106"/>
      <c r="M119" s="106"/>
      <c r="N119" s="106"/>
      <c r="O119" s="202"/>
      <c r="P119" s="202"/>
      <c r="Q119" s="204"/>
      <c r="R119" s="206"/>
      <c r="S119" s="106"/>
      <c r="T119" s="208"/>
      <c r="U119" s="196"/>
      <c r="V119" s="196"/>
      <c r="W119" s="196"/>
      <c r="X119" s="196"/>
      <c r="Y119" s="200"/>
      <c r="Z119" s="196"/>
      <c r="AA119" s="106"/>
      <c r="AB119" s="106"/>
      <c r="AC119" s="106"/>
    </row>
    <row r="120" ht="18" customHeight="true">
      <c r="A120" s="106"/>
      <c r="B120" s="106"/>
      <c r="C120" s="106"/>
      <c r="D120" s="106"/>
      <c r="E120" s="106"/>
      <c r="F120" s="106"/>
      <c r="G120" s="106"/>
      <c r="H120" s="106"/>
      <c r="I120" s="198"/>
      <c r="J120" s="198"/>
      <c r="K120" s="106"/>
      <c r="L120" s="106"/>
      <c r="M120" s="106"/>
      <c r="N120" s="106"/>
      <c r="O120" s="202"/>
      <c r="P120" s="202"/>
      <c r="Q120" s="204"/>
      <c r="R120" s="206"/>
      <c r="S120" s="106"/>
      <c r="T120" s="208"/>
      <c r="U120" s="196"/>
      <c r="V120" s="196"/>
      <c r="W120" s="196"/>
      <c r="X120" s="196"/>
      <c r="Y120" s="200"/>
      <c r="Z120" s="196"/>
      <c r="AA120" s="106"/>
      <c r="AB120" s="106"/>
      <c r="AC120" s="106"/>
    </row>
    <row r="121" ht="18" customHeight="true">
      <c r="A121" s="106"/>
      <c r="B121" s="106"/>
      <c r="C121" s="106"/>
      <c r="D121" s="106"/>
      <c r="E121" s="106"/>
      <c r="F121" s="106"/>
      <c r="G121" s="106"/>
      <c r="H121" s="106"/>
      <c r="I121" s="198"/>
      <c r="J121" s="198"/>
      <c r="K121" s="106"/>
      <c r="L121" s="106"/>
      <c r="M121" s="106"/>
      <c r="N121" s="106"/>
      <c r="O121" s="202"/>
      <c r="P121" s="202"/>
      <c r="Q121" s="204"/>
      <c r="R121" s="206"/>
      <c r="S121" s="106"/>
      <c r="T121" s="208"/>
      <c r="U121" s="196"/>
      <c r="V121" s="196"/>
      <c r="W121" s="196"/>
      <c r="X121" s="196"/>
      <c r="Y121" s="200"/>
      <c r="Z121" s="196"/>
      <c r="AA121" s="106"/>
      <c r="AB121" s="106"/>
      <c r="AC121" s="106"/>
    </row>
    <row r="122" ht="18" customHeight="true">
      <c r="A122" s="106"/>
      <c r="B122" s="106"/>
      <c r="C122" s="106"/>
      <c r="D122" s="106"/>
      <c r="E122" s="106"/>
      <c r="F122" s="106"/>
      <c r="G122" s="106"/>
      <c r="H122" s="106"/>
      <c r="I122" s="198"/>
      <c r="J122" s="198"/>
      <c r="K122" s="106"/>
      <c r="L122" s="106"/>
      <c r="M122" s="106"/>
      <c r="N122" s="106"/>
      <c r="O122" s="202"/>
      <c r="P122" s="202"/>
      <c r="Q122" s="204"/>
      <c r="R122" s="206"/>
      <c r="S122" s="106"/>
      <c r="T122" s="208"/>
      <c r="U122" s="196"/>
      <c r="V122" s="196"/>
      <c r="W122" s="196"/>
      <c r="X122" s="196"/>
      <c r="Y122" s="200"/>
      <c r="Z122" s="196"/>
      <c r="AA122" s="106"/>
      <c r="AB122" s="106"/>
      <c r="AC122" s="106"/>
    </row>
    <row r="123" ht="18" customHeight="true">
      <c r="A123" s="106"/>
      <c r="B123" s="106"/>
      <c r="C123" s="106"/>
      <c r="D123" s="106"/>
      <c r="E123" s="106"/>
      <c r="F123" s="106"/>
      <c r="G123" s="106"/>
      <c r="H123" s="106"/>
      <c r="I123" s="198"/>
      <c r="J123" s="198"/>
      <c r="K123" s="106"/>
      <c r="L123" s="106"/>
      <c r="M123" s="106"/>
      <c r="N123" s="106"/>
      <c r="O123" s="202"/>
      <c r="P123" s="202"/>
      <c r="Q123" s="204"/>
      <c r="R123" s="206"/>
      <c r="S123" s="106"/>
      <c r="T123" s="208"/>
      <c r="U123" s="196"/>
      <c r="V123" s="196"/>
      <c r="W123" s="196"/>
      <c r="X123" s="196"/>
      <c r="Y123" s="200"/>
      <c r="Z123" s="196"/>
      <c r="AA123" s="106"/>
      <c r="AB123" s="106"/>
      <c r="AC123" s="106"/>
    </row>
    <row r="124" ht="18" customHeight="true">
      <c r="A124" s="106"/>
      <c r="B124" s="106"/>
      <c r="C124" s="106"/>
      <c r="D124" s="106"/>
      <c r="E124" s="106"/>
      <c r="F124" s="106"/>
      <c r="G124" s="106"/>
      <c r="H124" s="106"/>
      <c r="I124" s="198"/>
      <c r="J124" s="198"/>
      <c r="K124" s="106"/>
      <c r="L124" s="106"/>
      <c r="M124" s="106"/>
      <c r="N124" s="106"/>
      <c r="O124" s="202"/>
      <c r="P124" s="202"/>
      <c r="Q124" s="204"/>
      <c r="R124" s="206"/>
      <c r="S124" s="106"/>
      <c r="T124" s="208"/>
      <c r="U124" s="196"/>
      <c r="V124" s="196"/>
      <c r="W124" s="196"/>
      <c r="X124" s="196"/>
      <c r="Y124" s="200"/>
      <c r="Z124" s="196"/>
      <c r="AA124" s="106"/>
      <c r="AB124" s="106"/>
      <c r="AC124" s="106"/>
    </row>
    <row r="125" ht="18" customHeight="true">
      <c r="A125" s="106"/>
      <c r="B125" s="106"/>
      <c r="C125" s="106"/>
      <c r="D125" s="106"/>
      <c r="E125" s="106"/>
      <c r="F125" s="106"/>
      <c r="G125" s="106"/>
      <c r="H125" s="106"/>
      <c r="I125" s="198"/>
      <c r="J125" s="198"/>
      <c r="K125" s="106"/>
      <c r="L125" s="106"/>
      <c r="M125" s="106"/>
      <c r="N125" s="106"/>
      <c r="O125" s="202"/>
      <c r="P125" s="202"/>
      <c r="Q125" s="204"/>
      <c r="R125" s="206"/>
      <c r="S125" s="106"/>
      <c r="T125" s="208"/>
      <c r="U125" s="196"/>
      <c r="V125" s="196"/>
      <c r="W125" s="196"/>
      <c r="X125" s="196"/>
      <c r="Y125" s="200"/>
      <c r="Z125" s="196"/>
      <c r="AA125" s="106"/>
      <c r="AB125" s="106"/>
      <c r="AC125" s="106"/>
    </row>
    <row r="126" ht="18" customHeight="true">
      <c r="A126" s="106"/>
      <c r="B126" s="106"/>
      <c r="C126" s="106"/>
      <c r="D126" s="106"/>
      <c r="E126" s="106"/>
      <c r="F126" s="106"/>
      <c r="G126" s="106"/>
      <c r="H126" s="106"/>
      <c r="I126" s="198"/>
      <c r="J126" s="198"/>
      <c r="K126" s="106"/>
      <c r="L126" s="106"/>
      <c r="M126" s="106"/>
      <c r="N126" s="106"/>
      <c r="O126" s="202"/>
      <c r="P126" s="202"/>
      <c r="Q126" s="204"/>
      <c r="R126" s="206"/>
      <c r="S126" s="106"/>
      <c r="T126" s="208"/>
      <c r="U126" s="196"/>
      <c r="V126" s="196"/>
      <c r="W126" s="196"/>
      <c r="X126" s="196"/>
      <c r="Y126" s="200"/>
      <c r="Z126" s="196"/>
      <c r="AA126" s="106"/>
      <c r="AB126" s="106"/>
      <c r="AC126" s="106"/>
    </row>
    <row r="127" ht="18" customHeight="true">
      <c r="A127" s="106"/>
      <c r="B127" s="106"/>
      <c r="C127" s="106"/>
      <c r="D127" s="106"/>
      <c r="E127" s="106"/>
      <c r="F127" s="106"/>
      <c r="G127" s="106"/>
      <c r="H127" s="106"/>
      <c r="I127" s="198"/>
      <c r="J127" s="198"/>
      <c r="K127" s="106"/>
      <c r="L127" s="106"/>
      <c r="M127" s="106"/>
      <c r="N127" s="106"/>
      <c r="O127" s="202"/>
      <c r="P127" s="202"/>
      <c r="Q127" s="204"/>
      <c r="R127" s="206"/>
      <c r="S127" s="106"/>
      <c r="T127" s="208"/>
      <c r="U127" s="196"/>
      <c r="V127" s="196"/>
      <c r="W127" s="196"/>
      <c r="X127" s="196"/>
      <c r="Y127" s="200"/>
      <c r="Z127" s="196"/>
      <c r="AA127" s="106"/>
      <c r="AB127" s="106"/>
      <c r="AC127" s="106"/>
    </row>
    <row r="128" ht="18" customHeight="true">
      <c r="A128" s="106"/>
      <c r="B128" s="106"/>
      <c r="C128" s="106"/>
      <c r="D128" s="106"/>
      <c r="E128" s="106"/>
      <c r="F128" s="106"/>
      <c r="G128" s="106"/>
      <c r="H128" s="106"/>
      <c r="I128" s="198"/>
      <c r="J128" s="198"/>
      <c r="K128" s="106"/>
      <c r="L128" s="106"/>
      <c r="M128" s="106"/>
      <c r="N128" s="106"/>
      <c r="O128" s="202"/>
      <c r="P128" s="202"/>
      <c r="Q128" s="204"/>
      <c r="R128" s="206"/>
      <c r="S128" s="106"/>
      <c r="T128" s="208"/>
      <c r="U128" s="196"/>
      <c r="V128" s="196"/>
      <c r="W128" s="196"/>
      <c r="X128" s="196"/>
      <c r="Y128" s="200"/>
      <c r="Z128" s="196"/>
      <c r="AA128" s="106"/>
      <c r="AB128" s="106"/>
      <c r="AC128" s="106"/>
    </row>
    <row r="129" ht="18" customHeight="true">
      <c r="A129" s="106"/>
      <c r="B129" s="106"/>
      <c r="C129" s="106"/>
      <c r="D129" s="106"/>
      <c r="E129" s="106"/>
      <c r="F129" s="106"/>
      <c r="G129" s="106"/>
      <c r="H129" s="106"/>
      <c r="I129" s="198"/>
      <c r="J129" s="198"/>
      <c r="K129" s="106"/>
      <c r="L129" s="106"/>
      <c r="M129" s="106"/>
      <c r="N129" s="106"/>
      <c r="O129" s="202"/>
      <c r="P129" s="202"/>
      <c r="Q129" s="204"/>
      <c r="R129" s="206"/>
      <c r="S129" s="106"/>
      <c r="T129" s="208"/>
      <c r="U129" s="196"/>
      <c r="V129" s="196"/>
      <c r="W129" s="196"/>
      <c r="X129" s="196"/>
      <c r="Y129" s="200"/>
      <c r="Z129" s="196"/>
      <c r="AA129" s="106"/>
      <c r="AB129" s="106"/>
      <c r="AC129" s="106"/>
    </row>
    <row r="130" ht="18" customHeight="true">
      <c r="A130" s="106"/>
      <c r="B130" s="106"/>
      <c r="C130" s="106"/>
      <c r="D130" s="106"/>
      <c r="E130" s="106"/>
      <c r="F130" s="106"/>
      <c r="G130" s="106"/>
      <c r="H130" s="106"/>
      <c r="I130" s="198"/>
      <c r="J130" s="198"/>
      <c r="K130" s="106"/>
      <c r="L130" s="106"/>
      <c r="M130" s="106"/>
      <c r="N130" s="106"/>
      <c r="O130" s="202"/>
      <c r="P130" s="202"/>
      <c r="Q130" s="204"/>
      <c r="R130" s="206"/>
      <c r="S130" s="106"/>
      <c r="T130" s="208"/>
      <c r="U130" s="196"/>
      <c r="V130" s="196"/>
      <c r="W130" s="196"/>
      <c r="X130" s="196"/>
      <c r="Y130" s="200"/>
      <c r="Z130" s="196"/>
      <c r="AA130" s="106"/>
      <c r="AB130" s="106"/>
      <c r="AC130" s="106"/>
    </row>
    <row r="131" ht="18" customHeight="true">
      <c r="A131" s="106"/>
      <c r="B131" s="106"/>
      <c r="C131" s="106"/>
      <c r="D131" s="106"/>
      <c r="E131" s="106"/>
      <c r="F131" s="106"/>
      <c r="G131" s="106"/>
      <c r="H131" s="106"/>
      <c r="I131" s="198"/>
      <c r="J131" s="198"/>
      <c r="K131" s="106"/>
      <c r="L131" s="106"/>
      <c r="M131" s="106"/>
      <c r="N131" s="106"/>
      <c r="O131" s="202"/>
      <c r="P131" s="202"/>
      <c r="Q131" s="204"/>
      <c r="R131" s="206"/>
      <c r="S131" s="106"/>
      <c r="T131" s="208"/>
      <c r="U131" s="196"/>
      <c r="V131" s="196"/>
      <c r="W131" s="196"/>
      <c r="X131" s="196"/>
      <c r="Y131" s="200"/>
      <c r="Z131" s="196"/>
      <c r="AA131" s="106"/>
      <c r="AB131" s="106"/>
      <c r="AC131" s="106"/>
    </row>
    <row r="132" ht="18" customHeight="true">
      <c r="A132" s="106"/>
      <c r="B132" s="106"/>
      <c r="C132" s="106"/>
      <c r="D132" s="106"/>
      <c r="E132" s="106"/>
      <c r="F132" s="106"/>
      <c r="G132" s="106"/>
      <c r="H132" s="106"/>
      <c r="I132" s="198"/>
      <c r="J132" s="198"/>
      <c r="K132" s="106"/>
      <c r="L132" s="106"/>
      <c r="M132" s="106"/>
      <c r="N132" s="106"/>
      <c r="O132" s="202"/>
      <c r="P132" s="202"/>
      <c r="Q132" s="204"/>
      <c r="R132" s="206"/>
      <c r="S132" s="106"/>
      <c r="T132" s="208"/>
      <c r="U132" s="196"/>
      <c r="V132" s="196"/>
      <c r="W132" s="196"/>
      <c r="X132" s="196"/>
      <c r="Y132" s="200"/>
      <c r="Z132" s="196"/>
      <c r="AA132" s="106"/>
      <c r="AB132" s="106"/>
      <c r="AC132" s="106"/>
    </row>
    <row r="133" ht="18" customHeight="true">
      <c r="A133" s="106"/>
      <c r="B133" s="106"/>
      <c r="C133" s="106"/>
      <c r="D133" s="106"/>
      <c r="E133" s="106"/>
      <c r="F133" s="106"/>
      <c r="G133" s="106"/>
      <c r="H133" s="106"/>
      <c r="I133" s="198"/>
      <c r="J133" s="198"/>
      <c r="K133" s="106"/>
      <c r="L133" s="106"/>
      <c r="M133" s="106"/>
      <c r="N133" s="106"/>
      <c r="O133" s="202"/>
      <c r="P133" s="202"/>
      <c r="Q133" s="204"/>
      <c r="R133" s="206"/>
      <c r="S133" s="106"/>
      <c r="T133" s="208"/>
      <c r="U133" s="196"/>
      <c r="V133" s="196"/>
      <c r="W133" s="196"/>
      <c r="X133" s="196"/>
      <c r="Y133" s="200"/>
      <c r="Z133" s="196"/>
      <c r="AA133" s="106"/>
      <c r="AB133" s="106"/>
      <c r="AC133" s="106"/>
    </row>
    <row r="134" ht="18" customHeight="true">
      <c r="A134" s="106"/>
      <c r="B134" s="106"/>
      <c r="C134" s="106"/>
      <c r="D134" s="106"/>
      <c r="E134" s="106"/>
      <c r="F134" s="106"/>
      <c r="G134" s="106"/>
      <c r="H134" s="106"/>
      <c r="I134" s="198"/>
      <c r="J134" s="198"/>
      <c r="K134" s="106"/>
      <c r="L134" s="106"/>
      <c r="M134" s="106"/>
      <c r="N134" s="106"/>
      <c r="O134" s="202"/>
      <c r="P134" s="202"/>
      <c r="Q134" s="204"/>
      <c r="R134" s="206"/>
      <c r="S134" s="106"/>
      <c r="T134" s="208"/>
      <c r="U134" s="196"/>
      <c r="V134" s="196"/>
      <c r="W134" s="196"/>
      <c r="X134" s="196"/>
      <c r="Y134" s="200"/>
      <c r="Z134" s="196"/>
      <c r="AA134" s="106"/>
      <c r="AB134" s="106"/>
      <c r="AC134" s="106"/>
    </row>
    <row r="135" ht="18" customHeight="true">
      <c r="A135" s="106"/>
      <c r="B135" s="106"/>
      <c r="C135" s="106"/>
      <c r="D135" s="106"/>
      <c r="E135" s="106"/>
      <c r="F135" s="106"/>
      <c r="G135" s="106"/>
      <c r="H135" s="106"/>
      <c r="I135" s="198"/>
      <c r="J135" s="198"/>
      <c r="K135" s="106"/>
      <c r="L135" s="106"/>
      <c r="M135" s="106"/>
      <c r="N135" s="106"/>
      <c r="O135" s="202"/>
      <c r="P135" s="202"/>
      <c r="Q135" s="204"/>
      <c r="R135" s="206"/>
      <c r="S135" s="106"/>
      <c r="T135" s="208"/>
      <c r="U135" s="196"/>
      <c r="V135" s="196"/>
      <c r="W135" s="196"/>
      <c r="X135" s="196"/>
      <c r="Y135" s="200"/>
      <c r="Z135" s="196"/>
      <c r="AA135" s="106"/>
      <c r="AB135" s="106"/>
      <c r="AC135" s="106"/>
    </row>
    <row r="136" ht="18" customHeight="true">
      <c r="A136" s="106"/>
      <c r="B136" s="106"/>
      <c r="C136" s="106"/>
      <c r="D136" s="106"/>
      <c r="E136" s="106"/>
      <c r="F136" s="106"/>
      <c r="G136" s="106"/>
      <c r="H136" s="106"/>
      <c r="I136" s="198"/>
      <c r="J136" s="198"/>
      <c r="K136" s="106"/>
      <c r="L136" s="106"/>
      <c r="M136" s="106"/>
      <c r="N136" s="106"/>
      <c r="O136" s="202"/>
      <c r="P136" s="202"/>
      <c r="Q136" s="204"/>
      <c r="R136" s="206"/>
      <c r="S136" s="106"/>
      <c r="T136" s="208"/>
      <c r="U136" s="196"/>
      <c r="V136" s="196"/>
      <c r="W136" s="196"/>
      <c r="X136" s="196"/>
      <c r="Y136" s="200"/>
      <c r="Z136" s="196"/>
      <c r="AA136" s="106"/>
      <c r="AB136" s="106"/>
      <c r="AC136" s="106"/>
    </row>
    <row r="137" ht="18" customHeight="true">
      <c r="A137" s="106"/>
      <c r="B137" s="106"/>
      <c r="C137" s="106"/>
      <c r="D137" s="106"/>
      <c r="E137" s="106"/>
      <c r="F137" s="106"/>
      <c r="G137" s="106"/>
      <c r="H137" s="106"/>
      <c r="I137" s="198"/>
      <c r="J137" s="198"/>
      <c r="K137" s="106"/>
      <c r="L137" s="106"/>
      <c r="M137" s="106"/>
      <c r="N137" s="106"/>
      <c r="O137" s="202"/>
      <c r="P137" s="202"/>
      <c r="Q137" s="204"/>
      <c r="R137" s="206"/>
      <c r="S137" s="106"/>
      <c r="T137" s="208"/>
      <c r="U137" s="196"/>
      <c r="V137" s="196"/>
      <c r="W137" s="196"/>
      <c r="X137" s="196"/>
      <c r="Y137" s="200"/>
      <c r="Z137" s="196"/>
      <c r="AA137" s="106"/>
      <c r="AB137" s="106"/>
      <c r="AC137" s="106"/>
    </row>
    <row r="138" ht="18" customHeight="true">
      <c r="A138" s="106"/>
      <c r="B138" s="106"/>
      <c r="C138" s="106"/>
      <c r="D138" s="106"/>
      <c r="E138" s="106"/>
      <c r="F138" s="106"/>
      <c r="G138" s="106"/>
      <c r="H138" s="106"/>
      <c r="I138" s="198"/>
      <c r="J138" s="198"/>
      <c r="K138" s="106"/>
      <c r="L138" s="106"/>
      <c r="M138" s="106"/>
      <c r="N138" s="106"/>
      <c r="O138" s="202"/>
      <c r="P138" s="202"/>
      <c r="Q138" s="204"/>
      <c r="R138" s="206"/>
      <c r="S138" s="106"/>
      <c r="T138" s="208"/>
      <c r="U138" s="196"/>
      <c r="V138" s="196"/>
      <c r="W138" s="196"/>
      <c r="X138" s="196"/>
      <c r="Y138" s="200"/>
      <c r="Z138" s="196"/>
      <c r="AA138" s="106"/>
      <c r="AB138" s="106"/>
      <c r="AC138" s="106"/>
    </row>
    <row r="139" ht="18" customHeight="true">
      <c r="A139" s="106"/>
      <c r="B139" s="106"/>
      <c r="C139" s="106"/>
      <c r="D139" s="106"/>
      <c r="E139" s="106"/>
      <c r="F139" s="106"/>
      <c r="G139" s="106"/>
      <c r="H139" s="106"/>
      <c r="I139" s="198"/>
      <c r="J139" s="198"/>
      <c r="K139" s="106"/>
      <c r="L139" s="106"/>
      <c r="M139" s="106"/>
      <c r="N139" s="106"/>
      <c r="O139" s="202"/>
      <c r="P139" s="202"/>
      <c r="Q139" s="204"/>
      <c r="R139" s="206"/>
      <c r="S139" s="106"/>
      <c r="T139" s="208"/>
      <c r="U139" s="196"/>
      <c r="V139" s="196"/>
      <c r="W139" s="196"/>
      <c r="X139" s="196"/>
      <c r="Y139" s="200"/>
      <c r="Z139" s="196"/>
      <c r="AA139" s="106"/>
      <c r="AB139" s="106"/>
      <c r="AC139" s="106"/>
    </row>
    <row r="140" ht="18" customHeight="true">
      <c r="A140" s="106"/>
      <c r="B140" s="106"/>
      <c r="C140" s="106"/>
      <c r="D140" s="106"/>
      <c r="E140" s="106"/>
      <c r="F140" s="106"/>
      <c r="G140" s="106"/>
      <c r="H140" s="106"/>
      <c r="I140" s="198"/>
      <c r="J140" s="198"/>
      <c r="K140" s="106"/>
      <c r="L140" s="106"/>
      <c r="M140" s="106"/>
      <c r="N140" s="106"/>
      <c r="O140" s="202"/>
      <c r="P140" s="202"/>
      <c r="Q140" s="204"/>
      <c r="R140" s="206"/>
      <c r="S140" s="106"/>
      <c r="T140" s="208"/>
      <c r="U140" s="196"/>
      <c r="V140" s="196"/>
      <c r="W140" s="196"/>
      <c r="X140" s="196"/>
      <c r="Y140" s="200"/>
      <c r="Z140" s="196"/>
      <c r="AA140" s="106"/>
      <c r="AB140" s="106"/>
      <c r="AC140" s="106"/>
    </row>
    <row r="141" ht="18" customHeight="true">
      <c r="A141" s="106"/>
      <c r="B141" s="106"/>
      <c r="C141" s="106"/>
      <c r="D141" s="106"/>
      <c r="E141" s="106"/>
      <c r="F141" s="106"/>
      <c r="G141" s="106"/>
      <c r="H141" s="106"/>
      <c r="I141" s="198"/>
      <c r="J141" s="198"/>
      <c r="K141" s="106"/>
      <c r="L141" s="106"/>
      <c r="M141" s="106"/>
      <c r="N141" s="106"/>
      <c r="O141" s="202"/>
      <c r="P141" s="202"/>
      <c r="Q141" s="204"/>
      <c r="R141" s="206"/>
      <c r="S141" s="106"/>
      <c r="T141" s="208"/>
      <c r="U141" s="196"/>
      <c r="V141" s="196"/>
      <c r="W141" s="196"/>
      <c r="X141" s="196"/>
      <c r="Y141" s="200"/>
      <c r="Z141" s="196"/>
      <c r="AA141" s="106"/>
      <c r="AB141" s="106"/>
      <c r="AC141" s="106"/>
    </row>
    <row r="142" ht="18" customHeight="true">
      <c r="A142" s="106"/>
      <c r="B142" s="106"/>
      <c r="C142" s="106"/>
      <c r="D142" s="106"/>
      <c r="E142" s="106"/>
      <c r="F142" s="106"/>
      <c r="G142" s="106"/>
      <c r="H142" s="106"/>
      <c r="I142" s="198"/>
      <c r="J142" s="198"/>
      <c r="K142" s="106"/>
      <c r="L142" s="106"/>
      <c r="M142" s="106"/>
      <c r="N142" s="106"/>
      <c r="O142" s="202"/>
      <c r="P142" s="202"/>
      <c r="Q142" s="204"/>
      <c r="R142" s="206"/>
      <c r="S142" s="106"/>
      <c r="T142" s="208"/>
      <c r="U142" s="196"/>
      <c r="V142" s="196"/>
      <c r="W142" s="196"/>
      <c r="X142" s="196"/>
      <c r="Y142" s="200"/>
      <c r="Z142" s="196"/>
      <c r="AA142" s="106"/>
      <c r="AB142" s="106"/>
      <c r="AC142" s="106"/>
    </row>
    <row r="143" ht="18" customHeight="true">
      <c r="A143" s="106"/>
      <c r="B143" s="106"/>
      <c r="C143" s="106"/>
      <c r="D143" s="106"/>
      <c r="E143" s="106"/>
      <c r="F143" s="106"/>
      <c r="G143" s="106"/>
      <c r="H143" s="106"/>
      <c r="I143" s="198"/>
      <c r="J143" s="198"/>
      <c r="K143" s="106"/>
      <c r="L143" s="106"/>
      <c r="M143" s="106"/>
      <c r="N143" s="106"/>
      <c r="O143" s="202"/>
      <c r="P143" s="202"/>
      <c r="Q143" s="204"/>
      <c r="R143" s="206"/>
      <c r="S143" s="106"/>
      <c r="T143" s="208"/>
      <c r="U143" s="196"/>
      <c r="V143" s="196"/>
      <c r="W143" s="196"/>
      <c r="X143" s="196"/>
      <c r="Y143" s="200"/>
      <c r="Z143" s="196"/>
      <c r="AA143" s="106"/>
      <c r="AB143" s="106"/>
      <c r="AC143" s="106"/>
    </row>
    <row r="144" ht="18" customHeight="true">
      <c r="A144" s="106"/>
      <c r="B144" s="106"/>
      <c r="C144" s="106"/>
      <c r="D144" s="106"/>
      <c r="E144" s="106"/>
      <c r="F144" s="106"/>
      <c r="G144" s="106"/>
      <c r="H144" s="106"/>
      <c r="I144" s="198"/>
      <c r="J144" s="198"/>
      <c r="K144" s="106"/>
      <c r="L144" s="106"/>
      <c r="M144" s="106"/>
      <c r="N144" s="106"/>
      <c r="O144" s="202"/>
      <c r="P144" s="202"/>
      <c r="Q144" s="204"/>
      <c r="R144" s="206"/>
      <c r="S144" s="106"/>
      <c r="T144" s="208"/>
      <c r="U144" s="196"/>
      <c r="V144" s="196"/>
      <c r="W144" s="196"/>
      <c r="X144" s="196"/>
      <c r="Y144" s="200"/>
      <c r="Z144" s="196"/>
      <c r="AA144" s="106"/>
      <c r="AB144" s="106"/>
      <c r="AC144" s="106"/>
    </row>
    <row r="145" ht="18" customHeight="true">
      <c r="A145" s="106"/>
      <c r="B145" s="106"/>
      <c r="C145" s="106"/>
      <c r="D145" s="106"/>
      <c r="E145" s="106"/>
      <c r="F145" s="106"/>
      <c r="G145" s="106"/>
      <c r="H145" s="106"/>
      <c r="I145" s="198"/>
      <c r="J145" s="198"/>
      <c r="K145" s="106"/>
      <c r="L145" s="106"/>
      <c r="M145" s="106"/>
      <c r="N145" s="106"/>
      <c r="O145" s="202"/>
      <c r="P145" s="202"/>
      <c r="Q145" s="204"/>
      <c r="R145" s="206"/>
      <c r="S145" s="106"/>
      <c r="T145" s="208"/>
      <c r="U145" s="196"/>
      <c r="V145" s="196"/>
      <c r="W145" s="196"/>
      <c r="X145" s="196"/>
      <c r="Y145" s="200"/>
      <c r="Z145" s="196"/>
      <c r="AA145" s="106"/>
      <c r="AB145" s="106"/>
      <c r="AC145" s="106"/>
    </row>
    <row r="146" ht="18" customHeight="true">
      <c r="A146" s="106"/>
      <c r="B146" s="106"/>
      <c r="C146" s="106"/>
      <c r="D146" s="106"/>
      <c r="E146" s="106"/>
      <c r="F146" s="106"/>
      <c r="G146" s="106"/>
      <c r="H146" s="106"/>
      <c r="I146" s="198"/>
      <c r="J146" s="198"/>
      <c r="K146" s="106"/>
      <c r="L146" s="106"/>
      <c r="M146" s="106"/>
      <c r="N146" s="106"/>
      <c r="O146" s="202"/>
      <c r="P146" s="202"/>
      <c r="Q146" s="204"/>
      <c r="R146" s="206"/>
      <c r="S146" s="106"/>
      <c r="T146" s="208"/>
      <c r="U146" s="196"/>
      <c r="V146" s="196"/>
      <c r="W146" s="196"/>
      <c r="X146" s="196"/>
      <c r="Y146" s="200"/>
      <c r="Z146" s="196"/>
      <c r="AA146" s="106"/>
      <c r="AB146" s="106"/>
      <c r="AC146" s="106"/>
    </row>
    <row r="147" ht="18" customHeight="true">
      <c r="A147" s="106"/>
      <c r="B147" s="106"/>
      <c r="C147" s="106"/>
      <c r="D147" s="106"/>
      <c r="E147" s="106"/>
      <c r="F147" s="106"/>
      <c r="G147" s="106"/>
      <c r="H147" s="106"/>
      <c r="I147" s="198"/>
      <c r="J147" s="198"/>
      <c r="K147" s="106"/>
      <c r="L147" s="106"/>
      <c r="M147" s="106"/>
      <c r="N147" s="106"/>
      <c r="O147" s="202"/>
      <c r="P147" s="202"/>
      <c r="Q147" s="204"/>
      <c r="R147" s="206"/>
      <c r="S147" s="106"/>
      <c r="T147" s="208"/>
      <c r="U147" s="196"/>
      <c r="V147" s="196"/>
      <c r="W147" s="196"/>
      <c r="X147" s="196"/>
      <c r="Y147" s="200"/>
      <c r="Z147" s="196"/>
      <c r="AA147" s="106"/>
      <c r="AB147" s="106"/>
      <c r="AC147" s="106"/>
    </row>
    <row r="148" ht="18" customHeight="true">
      <c r="A148" s="106"/>
      <c r="B148" s="106"/>
      <c r="C148" s="106"/>
      <c r="D148" s="106"/>
      <c r="E148" s="106"/>
      <c r="F148" s="106"/>
      <c r="G148" s="106"/>
      <c r="H148" s="106"/>
      <c r="I148" s="198"/>
      <c r="J148" s="198"/>
      <c r="K148" s="106"/>
      <c r="L148" s="106"/>
      <c r="M148" s="106"/>
      <c r="N148" s="106"/>
      <c r="O148" s="202"/>
      <c r="P148" s="202"/>
      <c r="Q148" s="204"/>
      <c r="R148" s="206"/>
      <c r="S148" s="106"/>
      <c r="T148" s="208"/>
      <c r="U148" s="196"/>
      <c r="V148" s="196"/>
      <c r="W148" s="196"/>
      <c r="X148" s="196"/>
      <c r="Y148" s="200"/>
      <c r="Z148" s="196"/>
      <c r="AA148" s="106"/>
      <c r="AB148" s="106"/>
      <c r="AC148" s="106"/>
    </row>
    <row r="149" ht="18" customHeight="true">
      <c r="A149" s="106"/>
      <c r="B149" s="106"/>
      <c r="C149" s="106"/>
      <c r="D149" s="106"/>
      <c r="E149" s="106"/>
      <c r="F149" s="106"/>
      <c r="G149" s="106"/>
      <c r="H149" s="106"/>
      <c r="I149" s="198"/>
      <c r="J149" s="198"/>
      <c r="K149" s="106"/>
      <c r="L149" s="106"/>
      <c r="M149" s="106"/>
      <c r="N149" s="106"/>
      <c r="O149" s="202"/>
      <c r="P149" s="202"/>
      <c r="Q149" s="204"/>
      <c r="R149" s="206"/>
      <c r="S149" s="106"/>
      <c r="T149" s="208"/>
      <c r="U149" s="196"/>
      <c r="V149" s="196"/>
      <c r="W149" s="196"/>
      <c r="X149" s="196"/>
      <c r="Y149" s="200"/>
      <c r="Z149" s="196"/>
      <c r="AA149" s="106"/>
      <c r="AB149" s="106"/>
      <c r="AC149" s="106"/>
    </row>
    <row r="150" ht="18" customHeight="true">
      <c r="A150" s="106"/>
      <c r="B150" s="106"/>
      <c r="C150" s="106"/>
      <c r="D150" s="106"/>
      <c r="E150" s="106"/>
      <c r="F150" s="106"/>
      <c r="G150" s="106"/>
      <c r="H150" s="106"/>
      <c r="I150" s="198"/>
      <c r="J150" s="198"/>
      <c r="K150" s="106"/>
      <c r="L150" s="106"/>
      <c r="M150" s="106"/>
      <c r="N150" s="106"/>
      <c r="O150" s="202"/>
      <c r="P150" s="202"/>
      <c r="Q150" s="204"/>
      <c r="R150" s="206"/>
      <c r="S150" s="106"/>
      <c r="T150" s="208"/>
      <c r="U150" s="196"/>
      <c r="V150" s="196"/>
      <c r="W150" s="196"/>
      <c r="X150" s="196"/>
      <c r="Y150" s="200"/>
      <c r="Z150" s="196"/>
      <c r="AA150" s="106"/>
      <c r="AB150" s="106"/>
      <c r="AC150" s="106"/>
    </row>
    <row r="151" ht="18" customHeight="true">
      <c r="A151" s="106"/>
      <c r="B151" s="106"/>
      <c r="C151" s="106"/>
      <c r="D151" s="106"/>
      <c r="E151" s="106"/>
      <c r="F151" s="106"/>
      <c r="G151" s="106"/>
      <c r="H151" s="106"/>
      <c r="I151" s="198"/>
      <c r="J151" s="198"/>
      <c r="K151" s="106"/>
      <c r="L151" s="106"/>
      <c r="M151" s="106"/>
      <c r="N151" s="106"/>
      <c r="O151" s="202"/>
      <c r="P151" s="202"/>
      <c r="Q151" s="204"/>
      <c r="R151" s="206"/>
      <c r="S151" s="106"/>
      <c r="T151" s="208"/>
      <c r="U151" s="196"/>
      <c r="V151" s="196"/>
      <c r="W151" s="196"/>
      <c r="X151" s="196"/>
      <c r="Y151" s="200"/>
      <c r="Z151" s="196"/>
      <c r="AA151" s="106"/>
      <c r="AB151" s="106"/>
      <c r="AC151" s="106"/>
    </row>
    <row r="152" ht="18" customHeight="true">
      <c r="A152" s="106"/>
      <c r="B152" s="106"/>
      <c r="C152" s="106"/>
      <c r="D152" s="106"/>
      <c r="E152" s="106"/>
      <c r="F152" s="106"/>
      <c r="G152" s="106"/>
      <c r="H152" s="106"/>
      <c r="I152" s="198"/>
      <c r="J152" s="198"/>
      <c r="K152" s="106"/>
      <c r="L152" s="106"/>
      <c r="M152" s="106"/>
      <c r="N152" s="106"/>
      <c r="O152" s="202"/>
      <c r="P152" s="202"/>
      <c r="Q152" s="204"/>
      <c r="R152" s="206"/>
      <c r="S152" s="106"/>
      <c r="T152" s="208"/>
      <c r="U152" s="196"/>
      <c r="V152" s="196"/>
      <c r="W152" s="196"/>
      <c r="X152" s="196"/>
      <c r="Y152" s="200"/>
      <c r="Z152" s="196"/>
      <c r="AA152" s="106"/>
      <c r="AB152" s="106"/>
      <c r="AC152" s="106"/>
    </row>
    <row r="153" ht="18" customHeight="true">
      <c r="A153" s="106"/>
      <c r="B153" s="106"/>
      <c r="C153" s="106"/>
      <c r="D153" s="106"/>
      <c r="E153" s="106"/>
      <c r="F153" s="106"/>
      <c r="G153" s="106"/>
      <c r="H153" s="106"/>
      <c r="I153" s="198"/>
      <c r="J153" s="198"/>
      <c r="K153" s="106"/>
      <c r="L153" s="106"/>
      <c r="M153" s="106"/>
      <c r="N153" s="106"/>
      <c r="O153" s="202"/>
      <c r="P153" s="202"/>
      <c r="Q153" s="204"/>
      <c r="R153" s="206"/>
      <c r="S153" s="106"/>
      <c r="T153" s="208"/>
      <c r="U153" s="196"/>
      <c r="V153" s="196"/>
      <c r="W153" s="196"/>
      <c r="X153" s="196"/>
      <c r="Y153" s="200"/>
      <c r="Z153" s="196"/>
      <c r="AA153" s="106"/>
      <c r="AB153" s="106"/>
      <c r="AC153" s="106"/>
    </row>
    <row r="154" ht="18" customHeight="true">
      <c r="A154" s="106"/>
      <c r="B154" s="106"/>
      <c r="C154" s="106"/>
      <c r="D154" s="106"/>
      <c r="E154" s="106"/>
      <c r="F154" s="106"/>
      <c r="G154" s="106"/>
      <c r="H154" s="106"/>
      <c r="I154" s="198"/>
      <c r="J154" s="198"/>
      <c r="K154" s="106"/>
      <c r="L154" s="106"/>
      <c r="M154" s="106"/>
      <c r="N154" s="106"/>
      <c r="O154" s="202"/>
      <c r="P154" s="202"/>
      <c r="Q154" s="204"/>
      <c r="R154" s="206"/>
      <c r="S154" s="106"/>
      <c r="T154" s="208"/>
      <c r="U154" s="196"/>
      <c r="V154" s="196"/>
      <c r="W154" s="196"/>
      <c r="X154" s="196"/>
      <c r="Y154" s="200"/>
      <c r="Z154" s="196"/>
      <c r="AA154" s="106"/>
      <c r="AB154" s="106"/>
      <c r="AC154" s="106"/>
    </row>
    <row r="155" ht="18" customHeight="true">
      <c r="A155" s="106"/>
      <c r="B155" s="106"/>
      <c r="C155" s="106"/>
      <c r="D155" s="106"/>
      <c r="E155" s="106"/>
      <c r="F155" s="106"/>
      <c r="G155" s="106"/>
      <c r="H155" s="106"/>
      <c r="I155" s="198"/>
      <c r="J155" s="198"/>
      <c r="K155" s="106"/>
      <c r="L155" s="106"/>
      <c r="M155" s="106"/>
      <c r="N155" s="106"/>
      <c r="O155" s="202"/>
      <c r="P155" s="202"/>
      <c r="Q155" s="204"/>
      <c r="R155" s="206"/>
      <c r="S155" s="106"/>
      <c r="T155" s="208"/>
      <c r="U155" s="196"/>
      <c r="V155" s="196"/>
      <c r="W155" s="196"/>
      <c r="X155" s="196"/>
      <c r="Y155" s="200"/>
      <c r="Z155" s="196"/>
      <c r="AA155" s="106"/>
      <c r="AB155" s="106"/>
      <c r="AC155" s="106"/>
    </row>
    <row r="156" ht="18" customHeight="true">
      <c r="A156" s="106"/>
      <c r="B156" s="106"/>
      <c r="C156" s="106"/>
      <c r="D156" s="106"/>
      <c r="E156" s="106"/>
      <c r="F156" s="106"/>
      <c r="G156" s="106"/>
      <c r="H156" s="106"/>
      <c r="I156" s="198"/>
      <c r="J156" s="198"/>
      <c r="K156" s="106"/>
      <c r="L156" s="106"/>
      <c r="M156" s="106"/>
      <c r="N156" s="106"/>
      <c r="O156" s="202"/>
      <c r="P156" s="202"/>
      <c r="Q156" s="204"/>
      <c r="R156" s="206"/>
      <c r="S156" s="106"/>
      <c r="T156" s="208"/>
      <c r="U156" s="196"/>
      <c r="V156" s="196"/>
      <c r="W156" s="196"/>
      <c r="X156" s="196"/>
      <c r="Y156" s="200"/>
      <c r="Z156" s="196"/>
      <c r="AA156" s="106"/>
      <c r="AB156" s="106"/>
      <c r="AC156" s="106"/>
    </row>
    <row r="157" ht="18" customHeight="true">
      <c r="A157" s="106"/>
      <c r="B157" s="106"/>
      <c r="C157" s="106"/>
      <c r="D157" s="106"/>
      <c r="E157" s="106"/>
      <c r="F157" s="106"/>
      <c r="G157" s="106"/>
      <c r="H157" s="106"/>
      <c r="I157" s="198"/>
      <c r="J157" s="198"/>
      <c r="K157" s="106"/>
      <c r="L157" s="106"/>
      <c r="M157" s="106"/>
      <c r="N157" s="106"/>
      <c r="O157" s="202"/>
      <c r="P157" s="202"/>
      <c r="Q157" s="204"/>
      <c r="R157" s="206"/>
      <c r="S157" s="106"/>
      <c r="T157" s="208"/>
      <c r="U157" s="196"/>
      <c r="V157" s="196"/>
      <c r="W157" s="196"/>
      <c r="X157" s="196"/>
      <c r="Y157" s="200"/>
      <c r="Z157" s="196"/>
      <c r="AA157" s="106"/>
      <c r="AB157" s="106"/>
      <c r="AC157" s="106"/>
    </row>
    <row r="158" ht="18" customHeight="true">
      <c r="A158" s="106"/>
      <c r="B158" s="106"/>
      <c r="C158" s="106"/>
      <c r="D158" s="106"/>
      <c r="E158" s="106"/>
      <c r="F158" s="106"/>
      <c r="G158" s="106"/>
      <c r="H158" s="106"/>
      <c r="I158" s="198"/>
      <c r="J158" s="198"/>
      <c r="K158" s="106"/>
      <c r="L158" s="106"/>
      <c r="M158" s="106"/>
      <c r="N158" s="106"/>
      <c r="O158" s="202"/>
      <c r="P158" s="202"/>
      <c r="Q158" s="204"/>
      <c r="R158" s="206"/>
      <c r="S158" s="106"/>
      <c r="T158" s="208"/>
      <c r="U158" s="196"/>
      <c r="V158" s="196"/>
      <c r="W158" s="196"/>
      <c r="X158" s="196"/>
      <c r="Y158" s="200"/>
      <c r="Z158" s="196"/>
      <c r="AA158" s="106"/>
      <c r="AB158" s="106"/>
      <c r="AC158" s="106"/>
    </row>
    <row r="159" ht="18" customHeight="true">
      <c r="A159" s="106"/>
      <c r="B159" s="106"/>
      <c r="C159" s="106"/>
      <c r="D159" s="106"/>
      <c r="E159" s="106"/>
      <c r="F159" s="106"/>
      <c r="G159" s="106"/>
      <c r="H159" s="106"/>
      <c r="I159" s="198"/>
      <c r="J159" s="198"/>
      <c r="K159" s="106"/>
      <c r="L159" s="106"/>
      <c r="M159" s="106"/>
      <c r="N159" s="106"/>
      <c r="O159" s="202"/>
      <c r="P159" s="202"/>
      <c r="Q159" s="204"/>
      <c r="R159" s="206"/>
      <c r="S159" s="106"/>
      <c r="T159" s="208"/>
      <c r="U159" s="196"/>
      <c r="V159" s="196"/>
      <c r="W159" s="196"/>
      <c r="X159" s="196"/>
      <c r="Y159" s="200"/>
      <c r="Z159" s="196"/>
      <c r="AA159" s="106"/>
      <c r="AB159" s="106"/>
      <c r="AC159" s="106"/>
    </row>
    <row r="160" ht="18" customHeight="true">
      <c r="A160" s="106"/>
      <c r="B160" s="106"/>
      <c r="C160" s="106"/>
      <c r="D160" s="106"/>
      <c r="E160" s="106"/>
      <c r="F160" s="106"/>
      <c r="G160" s="106"/>
      <c r="H160" s="106"/>
      <c r="I160" s="198"/>
      <c r="J160" s="198"/>
      <c r="K160" s="106"/>
      <c r="L160" s="106"/>
      <c r="M160" s="106"/>
      <c r="N160" s="106"/>
      <c r="O160" s="202"/>
      <c r="P160" s="202"/>
      <c r="Q160" s="204"/>
      <c r="R160" s="206"/>
      <c r="S160" s="106"/>
      <c r="T160" s="208"/>
      <c r="U160" s="196"/>
      <c r="V160" s="196"/>
      <c r="W160" s="196"/>
      <c r="X160" s="196"/>
      <c r="Y160" s="200"/>
      <c r="Z160" s="196"/>
      <c r="AA160" s="106"/>
      <c r="AB160" s="106"/>
      <c r="AC160" s="106"/>
    </row>
    <row r="161" ht="18" customHeight="true">
      <c r="A161" s="106"/>
      <c r="B161" s="106"/>
      <c r="C161" s="106"/>
      <c r="D161" s="106"/>
      <c r="E161" s="106"/>
      <c r="F161" s="106"/>
      <c r="G161" s="106"/>
      <c r="H161" s="106"/>
      <c r="I161" s="198"/>
      <c r="J161" s="198"/>
      <c r="K161" s="106"/>
      <c r="L161" s="106"/>
      <c r="M161" s="106"/>
      <c r="N161" s="106"/>
      <c r="O161" s="202"/>
      <c r="P161" s="202"/>
      <c r="Q161" s="204"/>
      <c r="R161" s="206"/>
      <c r="S161" s="106"/>
      <c r="T161" s="208"/>
      <c r="U161" s="196"/>
      <c r="V161" s="196"/>
      <c r="W161" s="196"/>
      <c r="X161" s="196"/>
      <c r="Y161" s="200"/>
      <c r="Z161" s="196"/>
      <c r="AA161" s="106"/>
      <c r="AB161" s="106"/>
      <c r="AC161" s="106"/>
    </row>
    <row r="162" ht="18" customHeight="true">
      <c r="A162" s="106"/>
      <c r="B162" s="106"/>
      <c r="C162" s="106"/>
      <c r="D162" s="106"/>
      <c r="E162" s="106"/>
      <c r="F162" s="106"/>
      <c r="G162" s="106"/>
      <c r="H162" s="106"/>
      <c r="I162" s="198"/>
      <c r="J162" s="198"/>
      <c r="K162" s="106"/>
      <c r="L162" s="106"/>
      <c r="M162" s="106"/>
      <c r="N162" s="106"/>
      <c r="O162" s="202"/>
      <c r="P162" s="202"/>
      <c r="Q162" s="204"/>
      <c r="R162" s="206"/>
      <c r="S162" s="106"/>
      <c r="T162" s="208"/>
      <c r="U162" s="196"/>
      <c r="V162" s="196"/>
      <c r="W162" s="196"/>
      <c r="X162" s="196"/>
      <c r="Y162" s="200"/>
      <c r="Z162" s="196"/>
      <c r="AA162" s="106"/>
      <c r="AB162" s="106"/>
      <c r="AC162" s="106"/>
    </row>
    <row r="163" ht="18" customHeight="true">
      <c r="A163" s="106"/>
      <c r="B163" s="106"/>
      <c r="C163" s="106"/>
      <c r="D163" s="106"/>
      <c r="E163" s="106"/>
      <c r="F163" s="106"/>
      <c r="G163" s="106"/>
      <c r="H163" s="106"/>
      <c r="I163" s="198"/>
      <c r="J163" s="198"/>
      <c r="K163" s="106"/>
      <c r="L163" s="106"/>
      <c r="M163" s="106"/>
      <c r="N163" s="106"/>
      <c r="O163" s="202"/>
      <c r="P163" s="202"/>
      <c r="Q163" s="204"/>
      <c r="R163" s="206"/>
      <c r="S163" s="106"/>
      <c r="T163" s="208"/>
      <c r="U163" s="196"/>
      <c r="V163" s="196"/>
      <c r="W163" s="196"/>
      <c r="X163" s="196"/>
      <c r="Y163" s="200"/>
      <c r="Z163" s="196"/>
      <c r="AA163" s="106"/>
      <c r="AB163" s="106"/>
      <c r="AC163" s="106"/>
    </row>
    <row r="164" ht="18" customHeight="true">
      <c r="A164" s="106"/>
      <c r="B164" s="106"/>
      <c r="C164" s="106"/>
      <c r="D164" s="106"/>
      <c r="E164" s="106"/>
      <c r="F164" s="106"/>
      <c r="G164" s="106"/>
      <c r="H164" s="106"/>
      <c r="I164" s="198"/>
      <c r="J164" s="198"/>
      <c r="K164" s="106"/>
      <c r="L164" s="106"/>
      <c r="M164" s="106"/>
      <c r="N164" s="106"/>
      <c r="O164" s="202"/>
      <c r="P164" s="202"/>
      <c r="Q164" s="204"/>
      <c r="R164" s="206"/>
      <c r="S164" s="106"/>
      <c r="T164" s="208"/>
      <c r="U164" s="196"/>
      <c r="V164" s="196"/>
      <c r="W164" s="196"/>
      <c r="X164" s="196"/>
      <c r="Y164" s="200"/>
      <c r="Z164" s="196"/>
      <c r="AA164" s="106"/>
      <c r="AB164" s="106"/>
      <c r="AC164" s="106"/>
    </row>
    <row r="165" ht="18" customHeight="true">
      <c r="A165" s="106"/>
      <c r="B165" s="106"/>
      <c r="C165" s="106"/>
      <c r="D165" s="106"/>
      <c r="E165" s="106"/>
      <c r="F165" s="106"/>
      <c r="G165" s="106"/>
      <c r="H165" s="106"/>
      <c r="I165" s="198"/>
      <c r="J165" s="198"/>
      <c r="K165" s="106"/>
      <c r="L165" s="106"/>
      <c r="M165" s="106"/>
      <c r="N165" s="106"/>
      <c r="O165" s="202"/>
      <c r="P165" s="202"/>
      <c r="Q165" s="204"/>
      <c r="R165" s="206"/>
      <c r="S165" s="106"/>
      <c r="T165" s="208"/>
      <c r="U165" s="196"/>
      <c r="V165" s="196"/>
      <c r="W165" s="196"/>
      <c r="X165" s="196"/>
      <c r="Y165" s="200"/>
      <c r="Z165" s="196"/>
      <c r="AA165" s="106"/>
      <c r="AB165" s="106"/>
      <c r="AC165" s="106"/>
    </row>
    <row r="166" ht="18" customHeight="true">
      <c r="A166" s="106"/>
      <c r="B166" s="106"/>
      <c r="C166" s="106"/>
      <c r="D166" s="106"/>
      <c r="E166" s="106"/>
      <c r="F166" s="106"/>
      <c r="G166" s="106"/>
      <c r="H166" s="106"/>
      <c r="I166" s="198"/>
      <c r="J166" s="198"/>
      <c r="K166" s="106"/>
      <c r="L166" s="106"/>
      <c r="M166" s="106"/>
      <c r="N166" s="106"/>
      <c r="O166" s="202"/>
      <c r="P166" s="202"/>
      <c r="Q166" s="204"/>
      <c r="R166" s="206"/>
      <c r="S166" s="106"/>
      <c r="T166" s="208"/>
      <c r="U166" s="196"/>
      <c r="V166" s="196"/>
      <c r="W166" s="196"/>
      <c r="X166" s="196"/>
      <c r="Y166" s="200"/>
      <c r="Z166" s="196"/>
      <c r="AA166" s="106"/>
      <c r="AB166" s="106"/>
      <c r="AC166" s="106"/>
    </row>
    <row r="167" ht="18" customHeight="true">
      <c r="A167" s="106"/>
      <c r="B167" s="106"/>
      <c r="C167" s="106"/>
      <c r="D167" s="106"/>
      <c r="E167" s="106"/>
      <c r="F167" s="106"/>
      <c r="G167" s="106"/>
      <c r="H167" s="106"/>
      <c r="I167" s="198"/>
      <c r="J167" s="198"/>
      <c r="K167" s="106"/>
      <c r="L167" s="106"/>
      <c r="M167" s="106"/>
      <c r="N167" s="106"/>
      <c r="O167" s="202"/>
      <c r="P167" s="202"/>
      <c r="Q167" s="204"/>
      <c r="R167" s="206"/>
      <c r="S167" s="106"/>
      <c r="T167" s="208"/>
      <c r="U167" s="196"/>
      <c r="V167" s="196"/>
      <c r="W167" s="196"/>
      <c r="X167" s="196"/>
      <c r="Y167" s="200"/>
      <c r="Z167" s="196"/>
      <c r="AA167" s="106"/>
      <c r="AB167" s="106"/>
      <c r="AC167" s="106"/>
    </row>
    <row r="168" ht="18" customHeight="true">
      <c r="A168" s="106"/>
      <c r="B168" s="106"/>
      <c r="C168" s="106"/>
      <c r="D168" s="106"/>
      <c r="E168" s="106"/>
      <c r="F168" s="106"/>
      <c r="G168" s="106"/>
      <c r="H168" s="106"/>
      <c r="I168" s="198"/>
      <c r="J168" s="198"/>
      <c r="K168" s="106"/>
      <c r="L168" s="106"/>
      <c r="M168" s="106"/>
      <c r="N168" s="106"/>
      <c r="O168" s="202"/>
      <c r="P168" s="202"/>
      <c r="Q168" s="204"/>
      <c r="R168" s="206"/>
      <c r="S168" s="106"/>
      <c r="T168" s="208"/>
      <c r="U168" s="196"/>
      <c r="V168" s="196"/>
      <c r="W168" s="196"/>
      <c r="X168" s="196"/>
      <c r="Y168" s="200"/>
      <c r="Z168" s="196"/>
      <c r="AA168" s="106"/>
      <c r="AB168" s="106"/>
      <c r="AC168" s="106"/>
    </row>
    <row r="169" ht="18" customHeight="true">
      <c r="A169" s="106"/>
      <c r="B169" s="106"/>
      <c r="C169" s="106"/>
      <c r="D169" s="106"/>
      <c r="E169" s="106"/>
      <c r="F169" s="106"/>
      <c r="G169" s="106"/>
      <c r="H169" s="106"/>
      <c r="I169" s="198"/>
      <c r="J169" s="198"/>
      <c r="K169" s="106"/>
      <c r="L169" s="106"/>
      <c r="M169" s="106"/>
      <c r="N169" s="106"/>
      <c r="O169" s="202"/>
      <c r="P169" s="202"/>
      <c r="Q169" s="204"/>
      <c r="R169" s="206"/>
      <c r="S169" s="106"/>
      <c r="T169" s="208"/>
      <c r="U169" s="196"/>
      <c r="V169" s="196"/>
      <c r="W169" s="196"/>
      <c r="X169" s="196"/>
      <c r="Y169" s="200"/>
      <c r="Z169" s="196"/>
      <c r="AA169" s="106"/>
      <c r="AB169" s="106"/>
      <c r="AC169" s="106"/>
    </row>
    <row r="170" ht="18" customHeight="true">
      <c r="A170" s="106"/>
      <c r="B170" s="106"/>
      <c r="C170" s="106"/>
      <c r="D170" s="106"/>
      <c r="E170" s="106"/>
      <c r="F170" s="106"/>
      <c r="G170" s="106"/>
      <c r="H170" s="106"/>
      <c r="I170" s="198"/>
      <c r="J170" s="198"/>
      <c r="K170" s="106"/>
      <c r="L170" s="106"/>
      <c r="M170" s="106"/>
      <c r="N170" s="106"/>
      <c r="O170" s="202"/>
      <c r="P170" s="202"/>
      <c r="Q170" s="204"/>
      <c r="R170" s="206"/>
      <c r="S170" s="106"/>
      <c r="T170" s="208"/>
      <c r="U170" s="196"/>
      <c r="V170" s="196"/>
      <c r="W170" s="196"/>
      <c r="X170" s="196"/>
      <c r="Y170" s="200"/>
      <c r="Z170" s="196"/>
      <c r="AA170" s="106"/>
      <c r="AB170" s="106"/>
      <c r="AC170" s="106"/>
    </row>
    <row r="171" ht="18" customHeight="true">
      <c r="A171" s="106"/>
      <c r="B171" s="106"/>
      <c r="C171" s="106"/>
      <c r="D171" s="106"/>
      <c r="E171" s="106"/>
      <c r="F171" s="106"/>
      <c r="G171" s="106"/>
      <c r="H171" s="106"/>
      <c r="I171" s="198"/>
      <c r="J171" s="198"/>
      <c r="K171" s="106"/>
      <c r="L171" s="106"/>
      <c r="M171" s="106"/>
      <c r="N171" s="106"/>
      <c r="O171" s="202"/>
      <c r="P171" s="202"/>
      <c r="Q171" s="204"/>
      <c r="R171" s="206"/>
      <c r="S171" s="106"/>
      <c r="T171" s="208"/>
      <c r="U171" s="196"/>
      <c r="V171" s="196"/>
      <c r="W171" s="196"/>
      <c r="X171" s="196"/>
      <c r="Y171" s="200"/>
      <c r="Z171" s="196"/>
      <c r="AA171" s="106"/>
      <c r="AB171" s="106"/>
      <c r="AC171" s="106"/>
    </row>
    <row r="172" ht="18" customHeight="true">
      <c r="A172" s="106"/>
      <c r="B172" s="106"/>
      <c r="C172" s="106"/>
      <c r="D172" s="106"/>
      <c r="E172" s="106"/>
      <c r="F172" s="106"/>
      <c r="G172" s="106"/>
      <c r="H172" s="106"/>
      <c r="I172" s="198"/>
      <c r="J172" s="198"/>
      <c r="K172" s="106"/>
      <c r="L172" s="106"/>
      <c r="M172" s="106"/>
      <c r="N172" s="106"/>
      <c r="O172" s="202"/>
      <c r="P172" s="202"/>
      <c r="Q172" s="204"/>
      <c r="R172" s="206"/>
      <c r="S172" s="106"/>
      <c r="T172" s="208"/>
      <c r="U172" s="196"/>
      <c r="V172" s="196"/>
      <c r="W172" s="196"/>
      <c r="X172" s="196"/>
      <c r="Y172" s="200"/>
      <c r="Z172" s="196"/>
      <c r="AA172" s="106"/>
      <c r="AB172" s="106"/>
      <c r="AC172" s="106"/>
    </row>
    <row r="173" ht="18" customHeight="true">
      <c r="A173" s="106"/>
      <c r="B173" s="106"/>
      <c r="C173" s="106"/>
      <c r="D173" s="106"/>
      <c r="E173" s="106"/>
      <c r="F173" s="106"/>
      <c r="G173" s="106"/>
      <c r="H173" s="106"/>
      <c r="I173" s="198"/>
      <c r="J173" s="198"/>
      <c r="K173" s="106"/>
      <c r="L173" s="106"/>
      <c r="M173" s="106"/>
      <c r="N173" s="106"/>
      <c r="O173" s="202"/>
      <c r="P173" s="202"/>
      <c r="Q173" s="204"/>
      <c r="R173" s="206"/>
      <c r="S173" s="106"/>
      <c r="T173" s="208"/>
      <c r="U173" s="196"/>
      <c r="V173" s="196"/>
      <c r="W173" s="196"/>
      <c r="X173" s="196"/>
      <c r="Y173" s="200"/>
      <c r="Z173" s="196"/>
      <c r="AA173" s="106"/>
      <c r="AB173" s="106"/>
      <c r="AC173" s="106"/>
    </row>
    <row r="174" ht="18" customHeight="true">
      <c r="A174" s="106"/>
      <c r="B174" s="106"/>
      <c r="C174" s="106"/>
      <c r="D174" s="106"/>
      <c r="E174" s="106"/>
      <c r="F174" s="106"/>
      <c r="G174" s="106"/>
      <c r="H174" s="106"/>
      <c r="I174" s="198"/>
      <c r="J174" s="198"/>
      <c r="K174" s="106"/>
      <c r="L174" s="106"/>
      <c r="M174" s="106"/>
      <c r="N174" s="106"/>
      <c r="O174" s="202"/>
      <c r="P174" s="202"/>
      <c r="Q174" s="204"/>
      <c r="R174" s="206"/>
      <c r="S174" s="106"/>
      <c r="T174" s="208"/>
      <c r="U174" s="196"/>
      <c r="V174" s="196"/>
      <c r="W174" s="196"/>
      <c r="X174" s="196"/>
      <c r="Y174" s="200"/>
      <c r="Z174" s="196"/>
      <c r="AA174" s="106"/>
      <c r="AB174" s="106"/>
      <c r="AC174" s="106"/>
    </row>
    <row r="175" ht="18" customHeight="true">
      <c r="A175" s="106"/>
      <c r="B175" s="106"/>
      <c r="C175" s="106"/>
      <c r="D175" s="106"/>
      <c r="E175" s="106"/>
      <c r="F175" s="106"/>
      <c r="G175" s="106"/>
      <c r="H175" s="106"/>
      <c r="I175" s="198"/>
      <c r="J175" s="198"/>
      <c r="K175" s="106"/>
      <c r="L175" s="106"/>
      <c r="M175" s="106"/>
      <c r="N175" s="106"/>
      <c r="O175" s="202"/>
      <c r="P175" s="202"/>
      <c r="Q175" s="204"/>
      <c r="R175" s="206"/>
      <c r="S175" s="106"/>
      <c r="T175" s="208"/>
      <c r="U175" s="196"/>
      <c r="V175" s="196"/>
      <c r="W175" s="196"/>
      <c r="X175" s="196"/>
      <c r="Y175" s="200"/>
      <c r="Z175" s="196"/>
      <c r="AA175" s="106"/>
      <c r="AB175" s="106"/>
      <c r="AC175" s="106"/>
    </row>
    <row r="176" ht="18" customHeight="true">
      <c r="A176" s="106"/>
      <c r="B176" s="106"/>
      <c r="C176" s="106"/>
      <c r="D176" s="106"/>
      <c r="E176" s="106"/>
      <c r="F176" s="106"/>
      <c r="G176" s="106"/>
      <c r="H176" s="106"/>
      <c r="I176" s="198"/>
      <c r="J176" s="198"/>
      <c r="K176" s="106"/>
      <c r="L176" s="106"/>
      <c r="M176" s="106"/>
      <c r="N176" s="106"/>
      <c r="O176" s="202"/>
      <c r="P176" s="202"/>
      <c r="Q176" s="204"/>
      <c r="R176" s="206"/>
      <c r="S176" s="106"/>
      <c r="T176" s="208"/>
      <c r="U176" s="196"/>
      <c r="V176" s="196"/>
      <c r="W176" s="196"/>
      <c r="X176" s="196"/>
      <c r="Y176" s="200"/>
      <c r="Z176" s="196"/>
      <c r="AA176" s="106"/>
      <c r="AB176" s="106"/>
      <c r="AC176" s="106"/>
    </row>
    <row r="177" ht="18" customHeight="true">
      <c r="A177" s="106"/>
      <c r="B177" s="106"/>
      <c r="C177" s="106"/>
      <c r="D177" s="106"/>
      <c r="E177" s="106"/>
      <c r="F177" s="106"/>
      <c r="G177" s="106"/>
      <c r="H177" s="106"/>
      <c r="I177" s="198"/>
      <c r="J177" s="198"/>
      <c r="K177" s="106"/>
      <c r="L177" s="106"/>
      <c r="M177" s="106"/>
      <c r="N177" s="106"/>
      <c r="O177" s="202"/>
      <c r="P177" s="202"/>
      <c r="Q177" s="204"/>
      <c r="R177" s="206"/>
      <c r="S177" s="106"/>
      <c r="T177" s="208"/>
      <c r="U177" s="196"/>
      <c r="V177" s="196"/>
      <c r="W177" s="196"/>
      <c r="X177" s="196"/>
      <c r="Y177" s="200"/>
      <c r="Z177" s="196"/>
      <c r="AA177" s="106"/>
      <c r="AB177" s="106"/>
      <c r="AC177" s="106"/>
    </row>
    <row r="178" ht="18" customHeight="true">
      <c r="A178" s="106"/>
      <c r="B178" s="106"/>
      <c r="C178" s="106"/>
      <c r="D178" s="106"/>
      <c r="E178" s="106"/>
      <c r="F178" s="106"/>
      <c r="G178" s="106"/>
      <c r="H178" s="106"/>
      <c r="I178" s="198"/>
      <c r="J178" s="198"/>
      <c r="K178" s="106"/>
      <c r="L178" s="106"/>
      <c r="M178" s="106"/>
      <c r="N178" s="106"/>
      <c r="O178" s="202"/>
      <c r="P178" s="202"/>
      <c r="Q178" s="204"/>
      <c r="R178" s="206"/>
      <c r="S178" s="106"/>
      <c r="T178" s="208"/>
      <c r="U178" s="196"/>
      <c r="V178" s="196"/>
      <c r="W178" s="196"/>
      <c r="X178" s="196"/>
      <c r="Y178" s="200"/>
      <c r="Z178" s="196"/>
      <c r="AA178" s="106"/>
      <c r="AB178" s="106"/>
      <c r="AC178" s="106"/>
    </row>
    <row r="179" ht="18" customHeight="true">
      <c r="A179" s="106"/>
      <c r="B179" s="106"/>
      <c r="C179" s="106"/>
      <c r="D179" s="106"/>
      <c r="E179" s="106"/>
      <c r="F179" s="106"/>
      <c r="G179" s="106"/>
      <c r="H179" s="106"/>
      <c r="I179" s="198"/>
      <c r="J179" s="198"/>
      <c r="K179" s="106"/>
      <c r="L179" s="106"/>
      <c r="M179" s="106"/>
      <c r="N179" s="106"/>
      <c r="O179" s="202"/>
      <c r="P179" s="202"/>
      <c r="Q179" s="204"/>
      <c r="R179" s="206"/>
      <c r="S179" s="106"/>
      <c r="T179" s="208"/>
      <c r="U179" s="196"/>
      <c r="V179" s="196"/>
      <c r="W179" s="196"/>
      <c r="X179" s="196"/>
      <c r="Y179" s="200"/>
      <c r="Z179" s="196"/>
      <c r="AA179" s="106"/>
      <c r="AB179" s="106"/>
      <c r="AC179" s="106"/>
    </row>
    <row r="180" ht="18" customHeight="true">
      <c r="A180" s="106"/>
      <c r="B180" s="106"/>
      <c r="C180" s="106"/>
      <c r="D180" s="106"/>
      <c r="E180" s="106"/>
      <c r="F180" s="106"/>
      <c r="G180" s="106"/>
      <c r="H180" s="106"/>
      <c r="I180" s="198"/>
      <c r="J180" s="198"/>
      <c r="K180" s="106"/>
      <c r="L180" s="106"/>
      <c r="M180" s="106"/>
      <c r="N180" s="106"/>
      <c r="O180" s="202"/>
      <c r="P180" s="202"/>
      <c r="Q180" s="204"/>
      <c r="R180" s="206"/>
      <c r="S180" s="106"/>
      <c r="T180" s="208"/>
      <c r="U180" s="196"/>
      <c r="V180" s="196"/>
      <c r="W180" s="196"/>
      <c r="X180" s="196"/>
      <c r="Y180" s="200"/>
      <c r="Z180" s="196"/>
      <c r="AA180" s="106"/>
      <c r="AB180" s="106"/>
      <c r="AC180" s="106"/>
    </row>
    <row r="181" ht="18" customHeight="true">
      <c r="A181" s="106"/>
      <c r="B181" s="106"/>
      <c r="C181" s="106"/>
      <c r="D181" s="106"/>
      <c r="E181" s="106"/>
      <c r="F181" s="106"/>
      <c r="G181" s="106"/>
      <c r="H181" s="106"/>
      <c r="I181" s="198"/>
      <c r="J181" s="198"/>
      <c r="K181" s="106"/>
      <c r="L181" s="106"/>
      <c r="M181" s="106"/>
      <c r="N181" s="106"/>
      <c r="O181" s="202"/>
      <c r="P181" s="202"/>
      <c r="Q181" s="204"/>
      <c r="R181" s="206"/>
      <c r="S181" s="106"/>
      <c r="T181" s="208"/>
      <c r="U181" s="196"/>
      <c r="V181" s="196"/>
      <c r="W181" s="196"/>
      <c r="X181" s="196"/>
      <c r="Y181" s="200"/>
      <c r="Z181" s="196"/>
      <c r="AA181" s="106"/>
      <c r="AB181" s="106"/>
      <c r="AC181" s="106"/>
    </row>
    <row r="182" ht="18" customHeight="true">
      <c r="A182" s="106"/>
      <c r="B182" s="106"/>
      <c r="C182" s="106"/>
      <c r="D182" s="106"/>
      <c r="E182" s="106"/>
      <c r="F182" s="106"/>
      <c r="G182" s="106"/>
      <c r="H182" s="106"/>
      <c r="I182" s="198"/>
      <c r="J182" s="198"/>
      <c r="K182" s="106"/>
      <c r="L182" s="106"/>
      <c r="M182" s="106"/>
      <c r="N182" s="106"/>
      <c r="O182" s="202"/>
      <c r="P182" s="202"/>
      <c r="Q182" s="204"/>
      <c r="R182" s="206"/>
      <c r="S182" s="106"/>
      <c r="T182" s="208"/>
      <c r="U182" s="196"/>
      <c r="V182" s="196"/>
      <c r="W182" s="196"/>
      <c r="X182" s="196"/>
      <c r="Y182" s="200"/>
      <c r="Z182" s="196"/>
      <c r="AA182" s="106"/>
      <c r="AB182" s="106"/>
      <c r="AC182" s="106"/>
    </row>
    <row r="183" ht="18" customHeight="true">
      <c r="A183" s="106"/>
      <c r="B183" s="106"/>
      <c r="C183" s="106"/>
      <c r="D183" s="106"/>
      <c r="E183" s="106"/>
      <c r="F183" s="106"/>
      <c r="G183" s="106"/>
      <c r="H183" s="106"/>
      <c r="I183" s="198"/>
      <c r="J183" s="198"/>
      <c r="K183" s="106"/>
      <c r="L183" s="106"/>
      <c r="M183" s="106"/>
      <c r="N183" s="106"/>
      <c r="O183" s="202"/>
      <c r="P183" s="202"/>
      <c r="Q183" s="204"/>
      <c r="R183" s="206"/>
      <c r="S183" s="106"/>
      <c r="T183" s="208"/>
      <c r="U183" s="196"/>
      <c r="V183" s="196"/>
      <c r="W183" s="196"/>
      <c r="X183" s="196"/>
      <c r="Y183" s="200"/>
      <c r="Z183" s="196"/>
      <c r="AA183" s="106"/>
      <c r="AB183" s="106"/>
      <c r="AC183" s="106"/>
    </row>
    <row r="184" ht="18" customHeight="true">
      <c r="A184" s="106"/>
      <c r="B184" s="106"/>
      <c r="C184" s="106"/>
      <c r="D184" s="106"/>
      <c r="E184" s="106"/>
      <c r="F184" s="106"/>
      <c r="G184" s="106"/>
      <c r="H184" s="106"/>
      <c r="I184" s="198"/>
      <c r="J184" s="198"/>
      <c r="K184" s="106"/>
      <c r="L184" s="106"/>
      <c r="M184" s="106"/>
      <c r="N184" s="106"/>
      <c r="O184" s="202"/>
      <c r="P184" s="202"/>
      <c r="Q184" s="204"/>
      <c r="R184" s="206"/>
      <c r="S184" s="106"/>
      <c r="T184" s="208"/>
      <c r="U184" s="196"/>
      <c r="V184" s="196"/>
      <c r="W184" s="196"/>
      <c r="X184" s="196"/>
      <c r="Y184" s="200"/>
      <c r="Z184" s="196"/>
      <c r="AA184" s="106"/>
      <c r="AB184" s="106"/>
      <c r="AC184" s="106"/>
    </row>
    <row r="185" ht="18" customHeight="true">
      <c r="A185" s="106"/>
      <c r="B185" s="106"/>
      <c r="C185" s="106"/>
      <c r="D185" s="106"/>
      <c r="E185" s="106"/>
      <c r="F185" s="106"/>
      <c r="G185" s="106"/>
      <c r="H185" s="106"/>
      <c r="I185" s="198"/>
      <c r="J185" s="198"/>
      <c r="K185" s="106"/>
      <c r="L185" s="106"/>
      <c r="M185" s="106"/>
      <c r="N185" s="106"/>
      <c r="O185" s="202"/>
      <c r="P185" s="202"/>
      <c r="Q185" s="204"/>
      <c r="R185" s="206"/>
      <c r="S185" s="106"/>
      <c r="T185" s="208"/>
      <c r="U185" s="196"/>
      <c r="V185" s="196"/>
      <c r="W185" s="196"/>
      <c r="X185" s="196"/>
      <c r="Y185" s="200"/>
      <c r="Z185" s="196"/>
      <c r="AA185" s="106"/>
      <c r="AB185" s="106"/>
      <c r="AC185" s="106"/>
    </row>
    <row r="186" ht="18" customHeight="true">
      <c r="A186" s="106"/>
      <c r="B186" s="106"/>
      <c r="C186" s="106"/>
      <c r="D186" s="106"/>
      <c r="E186" s="106"/>
      <c r="F186" s="106"/>
      <c r="G186" s="106"/>
      <c r="H186" s="106"/>
      <c r="I186" s="198"/>
      <c r="J186" s="198"/>
      <c r="K186" s="106"/>
      <c r="L186" s="106"/>
      <c r="M186" s="106"/>
      <c r="N186" s="106"/>
      <c r="O186" s="202"/>
      <c r="P186" s="202"/>
      <c r="Q186" s="204"/>
      <c r="R186" s="206"/>
      <c r="S186" s="106"/>
      <c r="T186" s="208"/>
      <c r="U186" s="196"/>
      <c r="V186" s="196"/>
      <c r="W186" s="196"/>
      <c r="X186" s="196"/>
      <c r="Y186" s="200"/>
      <c r="Z186" s="196"/>
      <c r="AA186" s="106"/>
      <c r="AB186" s="106"/>
      <c r="AC186" s="106"/>
    </row>
    <row r="187" ht="18" customHeight="true">
      <c r="A187" s="106"/>
      <c r="B187" s="106"/>
      <c r="C187" s="106"/>
      <c r="D187" s="106"/>
      <c r="E187" s="106"/>
      <c r="F187" s="106"/>
      <c r="G187" s="106"/>
      <c r="H187" s="106"/>
      <c r="I187" s="198"/>
      <c r="J187" s="198"/>
      <c r="K187" s="106"/>
      <c r="L187" s="106"/>
      <c r="M187" s="106"/>
      <c r="N187" s="106"/>
      <c r="O187" s="202"/>
      <c r="P187" s="202"/>
      <c r="Q187" s="204"/>
      <c r="R187" s="206"/>
      <c r="S187" s="106"/>
      <c r="T187" s="208"/>
      <c r="U187" s="196"/>
      <c r="V187" s="196"/>
      <c r="W187" s="196"/>
      <c r="X187" s="196"/>
      <c r="Y187" s="200"/>
      <c r="Z187" s="196"/>
      <c r="AA187" s="106"/>
      <c r="AB187" s="106"/>
      <c r="AC187" s="106"/>
    </row>
    <row r="188" ht="18" customHeight="true">
      <c r="A188" s="106"/>
      <c r="B188" s="106"/>
      <c r="C188" s="106"/>
      <c r="D188" s="106"/>
      <c r="E188" s="106"/>
      <c r="F188" s="106"/>
      <c r="G188" s="106"/>
      <c r="H188" s="106"/>
      <c r="I188" s="198"/>
      <c r="J188" s="198"/>
      <c r="K188" s="106"/>
      <c r="L188" s="106"/>
      <c r="M188" s="106"/>
      <c r="N188" s="106"/>
      <c r="O188" s="202"/>
      <c r="P188" s="202"/>
      <c r="Q188" s="204"/>
      <c r="R188" s="206"/>
      <c r="S188" s="106"/>
      <c r="T188" s="208"/>
      <c r="U188" s="196"/>
      <c r="V188" s="196"/>
      <c r="W188" s="196"/>
      <c r="X188" s="196"/>
      <c r="Y188" s="200"/>
      <c r="Z188" s="196"/>
      <c r="AA188" s="106"/>
      <c r="AB188" s="106"/>
      <c r="AC188" s="106"/>
    </row>
    <row r="189" ht="18" customHeight="true">
      <c r="A189" s="106"/>
      <c r="B189" s="106"/>
      <c r="C189" s="106"/>
      <c r="D189" s="106"/>
      <c r="E189" s="106"/>
      <c r="F189" s="106"/>
      <c r="G189" s="106"/>
      <c r="H189" s="106"/>
      <c r="I189" s="198"/>
      <c r="J189" s="198"/>
      <c r="K189" s="106"/>
      <c r="L189" s="106"/>
      <c r="M189" s="106"/>
      <c r="N189" s="106"/>
      <c r="O189" s="202"/>
      <c r="P189" s="202"/>
      <c r="Q189" s="204"/>
      <c r="R189" s="206"/>
      <c r="S189" s="106"/>
      <c r="T189" s="208"/>
      <c r="U189" s="196"/>
      <c r="V189" s="196"/>
      <c r="W189" s="196"/>
      <c r="X189" s="196"/>
      <c r="Y189" s="200"/>
      <c r="Z189" s="196"/>
      <c r="AA189" s="106"/>
      <c r="AB189" s="106"/>
      <c r="AC189" s="106"/>
    </row>
    <row r="190" ht="18" customHeight="true">
      <c r="A190" s="106"/>
      <c r="B190" s="106"/>
      <c r="C190" s="106"/>
      <c r="D190" s="106"/>
      <c r="E190" s="106"/>
      <c r="F190" s="106"/>
      <c r="G190" s="106"/>
      <c r="H190" s="106"/>
      <c r="I190" s="198"/>
      <c r="J190" s="198"/>
      <c r="K190" s="106"/>
      <c r="L190" s="106"/>
      <c r="M190" s="106"/>
      <c r="N190" s="106"/>
      <c r="O190" s="202"/>
      <c r="P190" s="202"/>
      <c r="Q190" s="204"/>
      <c r="R190" s="206"/>
      <c r="S190" s="106"/>
      <c r="T190" s="208"/>
      <c r="U190" s="196"/>
      <c r="V190" s="196"/>
      <c r="W190" s="196"/>
      <c r="X190" s="196"/>
      <c r="Y190" s="200"/>
      <c r="Z190" s="196"/>
      <c r="AA190" s="106"/>
      <c r="AB190" s="106"/>
      <c r="AC190" s="106"/>
    </row>
    <row r="191" ht="18" customHeight="true">
      <c r="A191" s="106"/>
      <c r="B191" s="106"/>
      <c r="C191" s="106"/>
      <c r="D191" s="106"/>
      <c r="E191" s="106"/>
      <c r="F191" s="106"/>
      <c r="G191" s="106"/>
      <c r="H191" s="106"/>
      <c r="I191" s="198"/>
      <c r="J191" s="198"/>
      <c r="K191" s="106"/>
      <c r="L191" s="106"/>
      <c r="M191" s="106"/>
      <c r="N191" s="106"/>
      <c r="O191" s="202"/>
      <c r="P191" s="202"/>
      <c r="Q191" s="204"/>
      <c r="R191" s="206"/>
      <c r="S191" s="106"/>
      <c r="T191" s="208"/>
      <c r="U191" s="196"/>
      <c r="V191" s="196"/>
      <c r="W191" s="196"/>
      <c r="X191" s="196"/>
      <c r="Y191" s="200"/>
      <c r="Z191" s="196"/>
      <c r="AA191" s="106"/>
      <c r="AB191" s="106"/>
      <c r="AC191" s="106"/>
    </row>
    <row r="192" ht="18" customHeight="true">
      <c r="A192" s="106"/>
      <c r="B192" s="106"/>
      <c r="C192" s="106"/>
      <c r="D192" s="106"/>
      <c r="E192" s="106"/>
      <c r="F192" s="106"/>
      <c r="G192" s="106"/>
      <c r="H192" s="106"/>
      <c r="I192" s="198"/>
      <c r="J192" s="198"/>
      <c r="K192" s="106"/>
      <c r="L192" s="106"/>
      <c r="M192" s="106"/>
      <c r="N192" s="106"/>
      <c r="O192" s="202"/>
      <c r="P192" s="202"/>
      <c r="Q192" s="204"/>
      <c r="R192" s="206"/>
      <c r="S192" s="106"/>
      <c r="T192" s="208"/>
      <c r="U192" s="196"/>
      <c r="V192" s="196"/>
      <c r="W192" s="196"/>
      <c r="X192" s="196"/>
      <c r="Y192" s="200"/>
      <c r="Z192" s="196"/>
      <c r="AA192" s="106"/>
      <c r="AB192" s="106"/>
      <c r="AC192" s="106"/>
    </row>
    <row r="193" ht="18" customHeight="true">
      <c r="A193" s="106"/>
      <c r="B193" s="106"/>
      <c r="C193" s="106"/>
      <c r="D193" s="106"/>
      <c r="E193" s="106"/>
      <c r="F193" s="106"/>
      <c r="G193" s="106"/>
      <c r="H193" s="106"/>
      <c r="I193" s="198"/>
      <c r="J193" s="198"/>
      <c r="K193" s="106"/>
      <c r="L193" s="106"/>
      <c r="M193" s="106"/>
      <c r="N193" s="106"/>
      <c r="O193" s="202"/>
      <c r="P193" s="202"/>
      <c r="Q193" s="204"/>
      <c r="R193" s="206"/>
      <c r="S193" s="106"/>
      <c r="T193" s="208"/>
      <c r="U193" s="196"/>
      <c r="V193" s="196"/>
      <c r="W193" s="196"/>
      <c r="X193" s="196"/>
      <c r="Y193" s="200"/>
      <c r="Z193" s="196"/>
      <c r="AA193" s="106"/>
      <c r="AB193" s="106"/>
      <c r="AC193" s="106"/>
    </row>
    <row r="194" ht="18" customHeight="true">
      <c r="A194" s="106"/>
      <c r="B194" s="106"/>
      <c r="C194" s="106"/>
      <c r="D194" s="106"/>
      <c r="E194" s="106"/>
      <c r="F194" s="106"/>
      <c r="G194" s="106"/>
      <c r="H194" s="106"/>
      <c r="I194" s="198"/>
      <c r="J194" s="198"/>
      <c r="K194" s="106"/>
      <c r="L194" s="106"/>
      <c r="M194" s="106"/>
      <c r="N194" s="106"/>
      <c r="O194" s="202"/>
      <c r="P194" s="202"/>
      <c r="Q194" s="204"/>
      <c r="R194" s="206"/>
      <c r="S194" s="106"/>
      <c r="T194" s="208"/>
      <c r="U194" s="196"/>
      <c r="V194" s="196"/>
      <c r="W194" s="196"/>
      <c r="X194" s="196"/>
      <c r="Y194" s="200"/>
      <c r="Z194" s="196"/>
      <c r="AA194" s="106"/>
      <c r="AB194" s="106"/>
      <c r="AC194" s="106"/>
    </row>
    <row r="195" ht="18" customHeight="true">
      <c r="A195" s="106"/>
      <c r="B195" s="106"/>
      <c r="C195" s="106"/>
      <c r="D195" s="106"/>
      <c r="E195" s="106"/>
      <c r="F195" s="106"/>
      <c r="G195" s="106"/>
      <c r="H195" s="106"/>
      <c r="I195" s="198"/>
      <c r="J195" s="198"/>
      <c r="K195" s="106"/>
      <c r="L195" s="106"/>
      <c r="M195" s="106"/>
      <c r="N195" s="106"/>
      <c r="O195" s="202"/>
      <c r="P195" s="202"/>
      <c r="Q195" s="204"/>
      <c r="R195" s="206"/>
      <c r="S195" s="106"/>
      <c r="T195" s="208"/>
      <c r="U195" s="196"/>
      <c r="V195" s="196"/>
      <c r="W195" s="196"/>
      <c r="X195" s="196"/>
      <c r="Y195" s="200"/>
      <c r="Z195" s="196"/>
      <c r="AA195" s="106"/>
      <c r="AB195" s="106"/>
      <c r="AC195" s="106"/>
    </row>
    <row r="196" ht="18" customHeight="true">
      <c r="A196" s="106"/>
      <c r="B196" s="106"/>
      <c r="C196" s="106"/>
      <c r="D196" s="106"/>
      <c r="E196" s="106"/>
      <c r="F196" s="106"/>
      <c r="G196" s="106"/>
      <c r="H196" s="106"/>
      <c r="I196" s="198"/>
      <c r="J196" s="198"/>
      <c r="K196" s="106"/>
      <c r="L196" s="106"/>
      <c r="M196" s="106"/>
      <c r="N196" s="106"/>
      <c r="O196" s="202"/>
      <c r="P196" s="202"/>
      <c r="Q196" s="204"/>
      <c r="R196" s="206"/>
      <c r="S196" s="106"/>
      <c r="T196" s="208"/>
      <c r="U196" s="196"/>
      <c r="V196" s="196"/>
      <c r="W196" s="196"/>
      <c r="X196" s="196"/>
      <c r="Y196" s="200"/>
      <c r="Z196" s="196"/>
      <c r="AA196" s="106"/>
      <c r="AB196" s="106"/>
      <c r="AC196" s="106"/>
    </row>
    <row r="197" ht="18" customHeight="true">
      <c r="A197" s="106"/>
      <c r="B197" s="106"/>
      <c r="C197" s="106"/>
      <c r="D197" s="106"/>
      <c r="E197" s="106"/>
      <c r="F197" s="106"/>
      <c r="G197" s="106"/>
      <c r="H197" s="106"/>
      <c r="I197" s="198"/>
      <c r="J197" s="198"/>
      <c r="K197" s="106"/>
      <c r="L197" s="106"/>
      <c r="M197" s="106"/>
      <c r="N197" s="106"/>
      <c r="O197" s="202"/>
      <c r="P197" s="202"/>
      <c r="Q197" s="204"/>
      <c r="R197" s="206"/>
      <c r="S197" s="106"/>
      <c r="T197" s="208"/>
      <c r="U197" s="196"/>
      <c r="V197" s="196"/>
      <c r="W197" s="196"/>
      <c r="X197" s="196"/>
      <c r="Y197" s="200"/>
      <c r="Z197" s="196"/>
      <c r="AA197" s="106"/>
      <c r="AB197" s="106"/>
      <c r="AC197" s="106"/>
    </row>
    <row r="198" ht="18" customHeight="true">
      <c r="A198" s="106"/>
      <c r="B198" s="106"/>
      <c r="C198" s="106"/>
      <c r="D198" s="106"/>
      <c r="E198" s="106"/>
      <c r="F198" s="106"/>
      <c r="G198" s="106"/>
      <c r="H198" s="106"/>
      <c r="I198" s="198"/>
      <c r="J198" s="198"/>
      <c r="K198" s="106"/>
      <c r="L198" s="106"/>
      <c r="M198" s="106"/>
      <c r="N198" s="106"/>
      <c r="O198" s="202"/>
      <c r="P198" s="202"/>
      <c r="Q198" s="204"/>
      <c r="R198" s="206"/>
      <c r="S198" s="106"/>
      <c r="T198" s="208"/>
      <c r="U198" s="196"/>
      <c r="V198" s="196"/>
      <c r="W198" s="196"/>
      <c r="X198" s="196"/>
      <c r="Y198" s="200"/>
      <c r="Z198" s="196"/>
      <c r="AA198" s="106"/>
      <c r="AB198" s="106"/>
      <c r="AC198" s="106"/>
    </row>
    <row r="199" ht="18" customHeight="true">
      <c r="A199" s="106"/>
      <c r="B199" s="106"/>
      <c r="C199" s="106"/>
      <c r="D199" s="106"/>
      <c r="E199" s="106"/>
      <c r="F199" s="106"/>
      <c r="G199" s="106"/>
      <c r="H199" s="106"/>
      <c r="I199" s="198"/>
      <c r="J199" s="198"/>
      <c r="K199" s="106"/>
      <c r="L199" s="106"/>
      <c r="M199" s="106"/>
      <c r="N199" s="106"/>
      <c r="O199" s="202"/>
      <c r="P199" s="202"/>
      <c r="Q199" s="204"/>
      <c r="R199" s="206"/>
      <c r="S199" s="106"/>
      <c r="T199" s="208"/>
      <c r="U199" s="196"/>
      <c r="V199" s="196"/>
      <c r="W199" s="196"/>
      <c r="X199" s="196"/>
      <c r="Y199" s="200"/>
      <c r="Z199" s="196"/>
      <c r="AA199" s="106"/>
      <c r="AB199" s="106"/>
      <c r="AC199" s="106"/>
    </row>
    <row r="200" ht="18" customHeight="true">
      <c r="A200" s="106"/>
      <c r="B200" s="106"/>
      <c r="C200" s="106"/>
      <c r="D200" s="106"/>
      <c r="E200" s="106"/>
      <c r="F200" s="106"/>
      <c r="G200" s="106"/>
      <c r="H200" s="106"/>
      <c r="I200" s="198"/>
      <c r="J200" s="198"/>
      <c r="K200" s="106"/>
      <c r="L200" s="106"/>
      <c r="M200" s="106"/>
      <c r="N200" s="106"/>
      <c r="O200" s="202"/>
      <c r="P200" s="202"/>
      <c r="Q200" s="204"/>
      <c r="R200" s="206"/>
      <c r="S200" s="106"/>
      <c r="T200" s="208"/>
      <c r="U200" s="196"/>
      <c r="V200" s="196"/>
      <c r="W200" s="196"/>
      <c r="X200" s="196"/>
      <c r="Y200" s="200"/>
      <c r="Z200" s="196"/>
      <c r="AA200" s="106"/>
      <c r="AB200" s="106"/>
      <c r="AC200" s="106"/>
    </row>
  </sheetData>
  <conditionalFormatting sqref="K2:K200">
    <cfRule type="expression" dxfId="0" priority="1">
      <formula>$K2="高"</formula>
    </cfRule>
  </conditionalFormatting>
  <conditionalFormatting sqref="Z2:Z200">
    <cfRule type="expression" dxfId="1" priority="2">
      <formula>$Z2="是"</formula>
    </cfRule>
  </conditionalFormatting>
  <conditionalFormatting sqref="X2:X200">
    <cfRule type="expression" dxfId="2" priority="3">
      <formula>$X2="Fuldført"</formula>
    </cfRule>
    <cfRule type="expression" dxfId="3" priority="4">
      <formula>OR($X2="Afvigelse behandles",$X2="延误")</formula>
    </cfRule>
    <cfRule type="expression" dxfId="4" priority="5">
      <formula>OR($X2="Under transport",$X2="Behandles")</formula>
    </cfRule>
    <cfRule type="expression" dxfId="5" priority="6">
      <formula>OR($X2="Skal afsendes",$X2="Skal pakkes",$X2="Skal klargøres")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sqref="B2:B200" type="list">
      <formula1>'Forsideindstillinger'!$Q$3:$Q$12</formula1>
    </dataValidation>
    <dataValidation allowBlank="false" sqref="F2:F200" type="list">
      <formula1>'Forsideindstillinger'!$R$3:$R$8</formula1>
    </dataValidation>
    <dataValidation allowBlank="false" sqref="K2:K200" type="list">
      <formula1>'Forsideindstillinger'!$S$3:$S$5</formula1>
    </dataValidation>
    <dataValidation allowBlank="false" sqref="L2:L200" type="list">
      <formula1>'Forsideindstillinger'!$T$3:$T$10</formula1>
    </dataValidation>
    <dataValidation allowBlank="false" sqref="M2:M200" type="list">
      <formula1>'Forsideindstillinger'!$N$3:$N$8</formula1>
    </dataValidation>
    <dataValidation allowBlank="false" sqref="S2:S200" type="list">
      <formula1>'Forsideindstillinger'!$U$3:$U$9</formula1>
    </dataValidation>
    <dataValidation allowBlank="false" sqref="AA2:AA200" type="list">
      <formula1>'Forsideindstillinger'!$V$3:$V$11</formula1>
    </dataValidation>
    <dataValidation allowBlank="false" sqref="AB2:AB200" type="list">
      <formula1>'Forsideindstillinger'!$W$3:$W$8</formula1>
    </dataValidation>
  </dataValidations>
  <pageMargins left="0.7" right="0.7" top="0.75" bottom="0.75" header="0.3" footer="0.3"/>
  <tableParts count="1">
    <tablePart r:id="Ra0357a1553ce463c"/>
  </tableParts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3" min="3" width="10"/>
    <col customWidth="true" max="5" min="4" width="12"/>
    <col customWidth="true" max="6" min="6" width="14"/>
    <col customWidth="true" max="9" min="7" width="9"/>
    <col customWidth="true" max="13" min="10" width="10"/>
    <col customWidth="true" max="15" min="14" width="16"/>
    <col customWidth="true" max="16" min="16" width="12"/>
    <col customWidth="true" max="17" min="17" width="18"/>
  </cols>
  <sheetData>
    <row r="1" ht="18" customHeight="true">
      <c r="A1" s="186" t="s">
        <v>227</v>
      </c>
      <c r="B1" s="186" t="s">
        <v>165</v>
      </c>
      <c r="C1" s="186" t="s">
        <v>228</v>
      </c>
      <c r="D1" s="186" t="s">
        <v>229</v>
      </c>
      <c r="E1" s="186" t="s">
        <v>230</v>
      </c>
      <c r="F1" s="186" t="s">
        <v>231</v>
      </c>
      <c r="G1" s="186" t="s">
        <v>232</v>
      </c>
      <c r="H1" s="186" t="s">
        <v>233</v>
      </c>
      <c r="I1" s="186" t="s">
        <v>77</v>
      </c>
      <c r="J1" s="186" t="s">
        <v>11</v>
      </c>
      <c r="K1" s="186" t="s">
        <v>12</v>
      </c>
      <c r="L1" s="186" t="s">
        <v>234</v>
      </c>
      <c r="M1" s="186" t="s">
        <v>235</v>
      </c>
      <c r="N1" s="186" t="s">
        <v>236</v>
      </c>
      <c r="O1" s="186" t="s">
        <v>237</v>
      </c>
      <c r="P1" s="186" t="s">
        <v>238</v>
      </c>
      <c r="Q1" s="186" t="s">
        <v>181</v>
      </c>
    </row>
    <row r="2" ht="18" customHeight="true">
      <c r="A2" s="106" t="str">
        <v>PK-001</v>
      </c>
      <c r="B2" s="106" t="str">
        <v>SH202604-001</v>
      </c>
      <c r="C2" s="106" t="str">
        <v>W01</v>
      </c>
      <c r="D2" s="106" t="str">
        <v>A-01-01</v>
      </c>
      <c r="E2" s="106" t="str">
        <v>SKU-1001</v>
      </c>
      <c r="F2" s="106" t="s">
        <v>239</v>
      </c>
      <c r="G2" s="202" t="n">
        <v>120</v>
      </c>
      <c r="H2" s="202" t="n">
        <v>120</v>
      </c>
      <c r="I2" s="208" t="n">
        <f>IF(OR(G2="",H2=""),"",H2-G2)</f>
        <v>0</v>
      </c>
      <c r="J2" s="106" t="s">
        <v>60</v>
      </c>
      <c r="K2" s="106" t="s">
        <v>44</v>
      </c>
      <c r="L2" s="106" t="s">
        <v>240</v>
      </c>
      <c r="M2" s="106" t="s">
        <v>241</v>
      </c>
      <c r="N2" s="210" t="n">
        <v>46125.34722222222</v>
      </c>
      <c r="O2" s="210" t="n">
        <v>46125.381944444445</v>
      </c>
      <c r="P2" s="106"/>
      <c r="Q2" s="106" t="s">
        <v>242</v>
      </c>
    </row>
    <row r="3" ht="18" customHeight="true">
      <c r="A3" s="106" t="str">
        <v>PK-002</v>
      </c>
      <c r="B3" s="106" t="str">
        <v>SH202604-001</v>
      </c>
      <c r="C3" s="106" t="str">
        <v>W01</v>
      </c>
      <c r="D3" s="106" t="s">
        <v>243</v>
      </c>
      <c r="E3" s="106" t="str">
        <v>SKU-1002</v>
      </c>
      <c r="F3" s="106" t="s">
        <v>244</v>
      </c>
      <c r="G3" s="202" t="n">
        <v>120</v>
      </c>
      <c r="H3" s="202" t="n">
        <v>120</v>
      </c>
      <c r="I3" s="208" t="n">
        <f>IF(OR(G3="",H3=""),"",H3-G3)</f>
        <v>0</v>
      </c>
      <c r="J3" s="106" t="s">
        <v>60</v>
      </c>
      <c r="K3" s="106" t="s">
        <v>44</v>
      </c>
      <c r="L3" s="106" t="s">
        <v>240</v>
      </c>
      <c r="M3" s="106" t="s">
        <v>241</v>
      </c>
      <c r="N3" s="210" t="n">
        <v>46125.350694444445</v>
      </c>
      <c r="O3" s="210" t="n">
        <v>46125.385416666664</v>
      </c>
      <c r="P3" s="106"/>
      <c r="Q3" s="106"/>
    </row>
    <row r="4" ht="18" customHeight="true">
      <c r="A4" s="106" t="str">
        <v>PK-003</v>
      </c>
      <c r="B4" s="106" t="str">
        <v>SH202604-002</v>
      </c>
      <c r="C4" s="106" t="str">
        <v>URG-01</v>
      </c>
      <c r="D4" s="106" t="str">
        <v>B-02-01</v>
      </c>
      <c r="E4" s="106" t="str">
        <v>SKU-2001</v>
      </c>
      <c r="F4" s="106" t="s">
        <v>245</v>
      </c>
      <c r="G4" s="202" t="n">
        <v>18</v>
      </c>
      <c r="H4" s="202" t="n">
        <v>18</v>
      </c>
      <c r="I4" s="208" t="n">
        <f>IF(OR(G4="",H4=""),"",H4-G4)</f>
        <v>0</v>
      </c>
      <c r="J4" s="106" t="s">
        <v>60</v>
      </c>
      <c r="K4" s="106" t="s">
        <v>44</v>
      </c>
      <c r="L4" s="106" t="s">
        <v>246</v>
      </c>
      <c r="M4" s="106" t="s">
        <v>247</v>
      </c>
      <c r="N4" s="210" t="n">
        <v>46125.375</v>
      </c>
      <c r="O4" s="210" t="n">
        <v>46125.38888888889</v>
      </c>
      <c r="P4" s="106"/>
      <c r="Q4" s="106" t="s">
        <v>248</v>
      </c>
    </row>
    <row r="5" ht="18" customHeight="true">
      <c r="A5" s="106" t="str">
        <v>PK-004</v>
      </c>
      <c r="B5" s="106" t="str">
        <v>SH202604-003</v>
      </c>
      <c r="C5" s="106" t="str">
        <v>TR-01</v>
      </c>
      <c r="D5" s="106" t="str">
        <v>C-03-01</v>
      </c>
      <c r="E5" s="106" t="str">
        <v>SKU-3001</v>
      </c>
      <c r="F5" s="106" t="s">
        <v>249</v>
      </c>
      <c r="G5" s="202" t="n">
        <v>160</v>
      </c>
      <c r="H5" s="202" t="n">
        <v>160</v>
      </c>
      <c r="I5" s="208" t="n">
        <f>IF(OR(G5="",H5=""),"",H5-G5)</f>
        <v>0</v>
      </c>
      <c r="J5" s="106" t="s">
        <v>60</v>
      </c>
      <c r="K5" s="106" t="s">
        <v>44</v>
      </c>
      <c r="L5" s="106" t="s">
        <v>250</v>
      </c>
      <c r="M5" s="106" t="s">
        <v>251</v>
      </c>
      <c r="N5" s="210" t="n">
        <v>46126.34027777778</v>
      </c>
      <c r="O5" s="210" t="n">
        <v>46126.42361111111</v>
      </c>
      <c r="P5" s="106"/>
      <c r="Q5" s="106"/>
    </row>
    <row r="6" ht="18" customHeight="true">
      <c r="A6" s="106" t="str">
        <v>PK-005</v>
      </c>
      <c r="B6" s="106" t="str">
        <v>SH202604-003</v>
      </c>
      <c r="C6" s="106" t="str">
        <v>TR-01</v>
      </c>
      <c r="D6" s="106" t="str">
        <v>C-03-02</v>
      </c>
      <c r="E6" s="106" t="str">
        <v>SKU-3002</v>
      </c>
      <c r="F6" s="106" t="s">
        <v>252</v>
      </c>
      <c r="G6" s="202" t="n">
        <v>160</v>
      </c>
      <c r="H6" s="202" t="n">
        <v>160</v>
      </c>
      <c r="I6" s="208" t="n">
        <f>IF(OR(G6="",H6=""),"",H6-G6)</f>
        <v>0</v>
      </c>
      <c r="J6" s="106" t="s">
        <v>60</v>
      </c>
      <c r="K6" s="106" t="s">
        <v>44</v>
      </c>
      <c r="L6" s="106" t="s">
        <v>250</v>
      </c>
      <c r="M6" s="106" t="s">
        <v>251</v>
      </c>
      <c r="N6" s="210" t="n">
        <v>46126.34722222222</v>
      </c>
      <c r="O6" s="210" t="n">
        <v>46126.430555555555</v>
      </c>
      <c r="P6" s="106"/>
      <c r="Q6" s="106"/>
    </row>
    <row r="7" ht="18" customHeight="true">
      <c r="A7" s="106" t="str">
        <v>PK-006</v>
      </c>
      <c r="B7" s="106" t="str">
        <v>SH202604-005</v>
      </c>
      <c r="C7" s="106" t="str">
        <v>ST-01</v>
      </c>
      <c r="D7" s="106" t="str">
        <v>A-02-01</v>
      </c>
      <c r="E7" s="106" t="str">
        <v>SKU-5001</v>
      </c>
      <c r="F7" s="106" t="s">
        <v>253</v>
      </c>
      <c r="G7" s="202" t="n">
        <v>80</v>
      </c>
      <c r="H7" s="202" t="n">
        <v>80</v>
      </c>
      <c r="I7" s="208" t="n">
        <f>IF(OR(G7="",H7=""),"",H7-G7)</f>
        <v>0</v>
      </c>
      <c r="J7" s="106" t="s">
        <v>60</v>
      </c>
      <c r="K7" s="106" t="s">
        <v>44</v>
      </c>
      <c r="L7" s="106" t="s">
        <v>240</v>
      </c>
      <c r="M7" s="106" t="s">
        <v>241</v>
      </c>
      <c r="N7" s="210" t="n">
        <v>46126.32638888889</v>
      </c>
      <c r="O7" s="210" t="n">
        <v>46126.36111111111</v>
      </c>
      <c r="P7" s="106"/>
      <c r="Q7" s="106"/>
    </row>
    <row r="8" ht="18" customHeight="true">
      <c r="A8" s="106" t="str">
        <v>PK-007</v>
      </c>
      <c r="B8" s="106" t="str">
        <v>SH202604-005</v>
      </c>
      <c r="C8" s="106" t="str">
        <v>ST-01</v>
      </c>
      <c r="D8" s="106" t="str">
        <v>A-02-02</v>
      </c>
      <c r="E8" s="106" t="str">
        <v>SKU-5002</v>
      </c>
      <c r="F8" s="106" t="s">
        <v>254</v>
      </c>
      <c r="G8" s="202" t="n">
        <v>80</v>
      </c>
      <c r="H8" s="202" t="n">
        <v>80</v>
      </c>
      <c r="I8" s="208" t="n">
        <f>IF(OR(G8="",H8=""),"",H8-G8)</f>
        <v>0</v>
      </c>
      <c r="J8" s="106" t="s">
        <v>60</v>
      </c>
      <c r="K8" s="106" t="s">
        <v>44</v>
      </c>
      <c r="L8" s="106" t="s">
        <v>240</v>
      </c>
      <c r="M8" s="106" t="s">
        <v>241</v>
      </c>
      <c r="N8" s="210" t="n">
        <v>46126.32986111111</v>
      </c>
      <c r="O8" s="210" t="n">
        <v>46126.364583333336</v>
      </c>
      <c r="P8" s="106"/>
      <c r="Q8" s="106"/>
    </row>
    <row r="9" ht="18" customHeight="true">
      <c r="A9" s="106" t="str">
        <v>PK-008</v>
      </c>
      <c r="B9" s="106" t="str">
        <v>SH202604-006</v>
      </c>
      <c r="C9" s="106" t="str">
        <v>EC-01</v>
      </c>
      <c r="D9" s="106" t="str">
        <v>D-01-03</v>
      </c>
      <c r="E9" s="106" t="str">
        <v>SKU-6001</v>
      </c>
      <c r="F9" s="106" t="s">
        <v>255</v>
      </c>
      <c r="G9" s="202" t="n">
        <v>4</v>
      </c>
      <c r="H9" s="202" t="n">
        <v>4</v>
      </c>
      <c r="I9" s="208" t="n">
        <f>IF(OR(G9="",H9=""),"",H9-G9)</f>
        <v>0</v>
      </c>
      <c r="J9" s="106" t="s">
        <v>60</v>
      </c>
      <c r="K9" s="106" t="s">
        <v>44</v>
      </c>
      <c r="L9" s="106" t="s">
        <v>256</v>
      </c>
      <c r="M9" s="106" t="s">
        <v>247</v>
      </c>
      <c r="N9" s="210" t="n">
        <v>46124.708333333336</v>
      </c>
      <c r="O9" s="210" t="n">
        <v>46124.71527777778</v>
      </c>
      <c r="P9" s="106"/>
      <c r="Q9" s="106"/>
    </row>
    <row r="10" ht="18" customHeight="true">
      <c r="A10" s="106" t="str">
        <v>PK-009</v>
      </c>
      <c r="B10" s="106" t="str">
        <v>SH202604-007</v>
      </c>
      <c r="C10" s="106" t="str">
        <v>PJ-01</v>
      </c>
      <c r="D10" s="106" t="str">
        <v>E-02-01</v>
      </c>
      <c r="E10" s="106" t="str">
        <v>SKU-7001</v>
      </c>
      <c r="F10" s="106" t="s">
        <v>257</v>
      </c>
      <c r="G10" s="202" t="n">
        <v>42</v>
      </c>
      <c r="H10" s="202" t="n">
        <v>42</v>
      </c>
      <c r="I10" s="208" t="n">
        <f>IF(OR(G10="",H10=""),"",H10-G10)</f>
        <v>0</v>
      </c>
      <c r="J10" s="106" t="s">
        <v>60</v>
      </c>
      <c r="K10" s="106" t="s">
        <v>44</v>
      </c>
      <c r="L10" s="106" t="s">
        <v>246</v>
      </c>
      <c r="M10" s="106" t="s">
        <v>251</v>
      </c>
      <c r="N10" s="210" t="n">
        <v>46128.354166666664</v>
      </c>
      <c r="O10" s="210" t="n">
        <v>46128.416666666664</v>
      </c>
      <c r="P10" s="106"/>
      <c r="Q10" s="106"/>
    </row>
    <row r="11" ht="18" customHeight="true">
      <c r="A11" s="106" t="str">
        <v>PK-010</v>
      </c>
      <c r="B11" s="106" t="str">
        <v>SH202604-007</v>
      </c>
      <c r="C11" s="106" t="str">
        <v>PJ-01</v>
      </c>
      <c r="D11" s="106" t="str">
        <v>E-02-02</v>
      </c>
      <c r="E11" s="106" t="str">
        <v>SKU-7002</v>
      </c>
      <c r="F11" s="106" t="s">
        <v>258</v>
      </c>
      <c r="G11" s="202" t="n">
        <v>42</v>
      </c>
      <c r="H11" s="202" t="n">
        <v>42</v>
      </c>
      <c r="I11" s="208" t="n">
        <f>IF(OR(G11="",H11=""),"",H11-G11)</f>
        <v>0</v>
      </c>
      <c r="J11" s="106" t="s">
        <v>60</v>
      </c>
      <c r="K11" s="106" t="s">
        <v>44</v>
      </c>
      <c r="L11" s="106" t="s">
        <v>246</v>
      </c>
      <c r="M11" s="106" t="s">
        <v>251</v>
      </c>
      <c r="N11" s="210" t="n">
        <v>46128.36111111111</v>
      </c>
      <c r="O11" s="210" t="n">
        <v>46128.427083333336</v>
      </c>
      <c r="P11" s="106"/>
      <c r="Q11" s="106"/>
    </row>
    <row r="12" ht="18" customHeight="true">
      <c r="A12" s="106" t="str">
        <v>PK-011</v>
      </c>
      <c r="B12" s="106" t="str">
        <v>SH202604-008</v>
      </c>
      <c r="C12" s="106" t="str">
        <v>AP-01</v>
      </c>
      <c r="D12" s="106" t="str">
        <v>F-01-01</v>
      </c>
      <c r="E12" s="106" t="str">
        <v>SKU-8001</v>
      </c>
      <c r="F12" s="106" t="s">
        <v>259</v>
      </c>
      <c r="G12" s="202" t="n">
        <v>30</v>
      </c>
      <c r="H12" s="202" t="n">
        <v>30</v>
      </c>
      <c r="I12" s="208" t="n">
        <f>IF(OR(G12="",H12=""),"",H12-G12)</f>
        <v>0</v>
      </c>
      <c r="J12" s="106" t="s">
        <v>60</v>
      </c>
      <c r="K12" s="106" t="s">
        <v>44</v>
      </c>
      <c r="L12" s="106" t="s">
        <v>260</v>
      </c>
      <c r="M12" s="106" t="s">
        <v>241</v>
      </c>
      <c r="N12" s="210" t="n">
        <v>46129.381944444445</v>
      </c>
      <c r="O12" s="210" t="n">
        <v>46129.46527777778</v>
      </c>
      <c r="P12" s="106"/>
      <c r="Q12" s="106" t="s">
        <v>116</v>
      </c>
    </row>
    <row r="13" ht="18" customHeight="true">
      <c r="A13" s="106" t="str">
        <v>PK-012</v>
      </c>
      <c r="B13" s="106" t="str">
        <v>SH202604-009</v>
      </c>
      <c r="C13" s="106" t="str">
        <v>SP-01</v>
      </c>
      <c r="D13" s="106" t="str">
        <v>D-03-02</v>
      </c>
      <c r="E13" s="106" t="str">
        <v>SKU-9001</v>
      </c>
      <c r="F13" s="106" t="s">
        <v>261</v>
      </c>
      <c r="G13" s="202" t="n">
        <v>2</v>
      </c>
      <c r="H13" s="202" t="n">
        <v>2</v>
      </c>
      <c r="I13" s="208" t="n">
        <f>IF(OR(G13="",H13=""),"",H13-G13)</f>
        <v>0</v>
      </c>
      <c r="J13" s="106" t="s">
        <v>60</v>
      </c>
      <c r="K13" s="106" t="s">
        <v>44</v>
      </c>
      <c r="L13" s="106" t="s">
        <v>256</v>
      </c>
      <c r="M13" s="106" t="s">
        <v>247</v>
      </c>
      <c r="N13" s="210" t="n">
        <v>46125.625</v>
      </c>
      <c r="O13" s="210" t="n">
        <v>46125.62847222222</v>
      </c>
      <c r="P13" s="106"/>
      <c r="Q13" s="106"/>
    </row>
    <row r="14" ht="18" customHeight="true">
      <c r="A14" s="106" t="str">
        <v>PK-013</v>
      </c>
      <c r="B14" s="106" t="str">
        <v>SH202604-010</v>
      </c>
      <c r="C14" s="106" t="str">
        <v>CL-01</v>
      </c>
      <c r="D14" s="106" t="str">
        <v>CL-01-01</v>
      </c>
      <c r="E14" s="106" t="str">
        <v>SKU-10001</v>
      </c>
      <c r="F14" s="106" t="s">
        <v>262</v>
      </c>
      <c r="G14" s="202" t="n">
        <v>18</v>
      </c>
      <c r="H14" s="202" t="n">
        <v>18</v>
      </c>
      <c r="I14" s="208" t="n">
        <f>IF(OR(G14="",H14=""),"",H14-G14)</f>
        <v>0</v>
      </c>
      <c r="J14" s="106" t="s">
        <v>77</v>
      </c>
      <c r="K14" s="106" t="s">
        <v>61</v>
      </c>
      <c r="L14" s="106" t="s">
        <v>263</v>
      </c>
      <c r="M14" s="106" t="s">
        <v>251</v>
      </c>
      <c r="N14" s="210" t="n">
        <v>46126.354166666664</v>
      </c>
      <c r="O14" s="210" t="n">
        <v>46126.40972222222</v>
      </c>
      <c r="P14" s="106" t="s">
        <v>264</v>
      </c>
      <c r="Q14" s="106"/>
    </row>
    <row r="15" ht="18" customHeight="true">
      <c r="A15" s="106" t="str">
        <v>PK-014</v>
      </c>
      <c r="B15" s="106" t="str">
        <v>SH202604-010</v>
      </c>
      <c r="C15" s="106" t="str">
        <v>CL-01</v>
      </c>
      <c r="D15" s="106" t="str">
        <v>CL-01-02</v>
      </c>
      <c r="E15" s="106" t="str">
        <v>SKU-10002</v>
      </c>
      <c r="F15" s="106" t="s">
        <v>265</v>
      </c>
      <c r="G15" s="202" t="n">
        <v>18</v>
      </c>
      <c r="H15" s="202" t="n">
        <v>16</v>
      </c>
      <c r="I15" s="208" t="n">
        <f>IF(OR(G15="",H15=""),"",H15-G15)</f>
        <v>-2</v>
      </c>
      <c r="J15" s="106" t="s">
        <v>77</v>
      </c>
      <c r="K15" s="106" t="s">
        <v>61</v>
      </c>
      <c r="L15" s="106" t="s">
        <v>263</v>
      </c>
      <c r="M15" s="106" t="s">
        <v>251</v>
      </c>
      <c r="N15" s="210" t="n">
        <v>46126.35763888889</v>
      </c>
      <c r="O15" s="210" t="n">
        <v>46126.413194444445</v>
      </c>
      <c r="P15" s="106" t="s">
        <v>266</v>
      </c>
      <c r="Q15" s="106"/>
    </row>
    <row r="16" ht="18" customHeight="true">
      <c r="A16" s="106"/>
      <c r="B16" s="106"/>
      <c r="C16" s="106"/>
      <c r="D16" s="106"/>
      <c r="E16" s="106"/>
      <c r="F16" s="106"/>
      <c r="G16" s="202"/>
      <c r="H16" s="202"/>
      <c r="I16" s="208"/>
      <c r="J16" s="106"/>
      <c r="K16" s="106"/>
      <c r="L16" s="106"/>
      <c r="M16" s="106"/>
      <c r="N16" s="210"/>
      <c r="O16" s="210"/>
      <c r="P16" s="106"/>
      <c r="Q16" s="106"/>
    </row>
    <row r="17" ht="18" customHeight="true">
      <c r="A17" s="106"/>
      <c r="B17" s="106"/>
      <c r="C17" s="106"/>
      <c r="D17" s="106"/>
      <c r="E17" s="106"/>
      <c r="F17" s="106"/>
      <c r="G17" s="202"/>
      <c r="H17" s="202"/>
      <c r="I17" s="208"/>
      <c r="J17" s="106"/>
      <c r="K17" s="106"/>
      <c r="L17" s="106"/>
      <c r="M17" s="106"/>
      <c r="N17" s="210"/>
      <c r="O17" s="210"/>
      <c r="P17" s="106"/>
      <c r="Q17" s="106"/>
    </row>
    <row r="18" ht="18" customHeight="true">
      <c r="A18" s="106"/>
      <c r="B18" s="106"/>
      <c r="C18" s="106"/>
      <c r="D18" s="106"/>
      <c r="E18" s="106"/>
      <c r="F18" s="106"/>
      <c r="G18" s="202"/>
      <c r="H18" s="202"/>
      <c r="I18" s="208"/>
      <c r="J18" s="106"/>
      <c r="K18" s="106"/>
      <c r="L18" s="106"/>
      <c r="M18" s="106"/>
      <c r="N18" s="210"/>
      <c r="O18" s="210"/>
      <c r="P18" s="106"/>
      <c r="Q18" s="106"/>
    </row>
    <row r="19" ht="18" customHeight="true">
      <c r="A19" s="106"/>
      <c r="B19" s="106"/>
      <c r="C19" s="106"/>
      <c r="D19" s="106"/>
      <c r="E19" s="106"/>
      <c r="F19" s="106"/>
      <c r="G19" s="202"/>
      <c r="H19" s="202"/>
      <c r="I19" s="208"/>
      <c r="J19" s="106"/>
      <c r="K19" s="106"/>
      <c r="L19" s="106"/>
      <c r="M19" s="106"/>
      <c r="N19" s="210"/>
      <c r="O19" s="210"/>
      <c r="P19" s="106"/>
      <c r="Q19" s="106"/>
    </row>
    <row r="20" ht="18" customHeight="true">
      <c r="A20" s="106"/>
      <c r="B20" s="106"/>
      <c r="C20" s="106"/>
      <c r="D20" s="106"/>
      <c r="E20" s="106"/>
      <c r="F20" s="106"/>
      <c r="G20" s="202"/>
      <c r="H20" s="202"/>
      <c r="I20" s="208"/>
      <c r="J20" s="106"/>
      <c r="K20" s="106"/>
      <c r="L20" s="106"/>
      <c r="M20" s="106"/>
      <c r="N20" s="210"/>
      <c r="O20" s="210"/>
      <c r="P20" s="106"/>
      <c r="Q20" s="106"/>
    </row>
    <row r="21" ht="18" customHeight="true">
      <c r="A21" s="106"/>
      <c r="B21" s="106"/>
      <c r="C21" s="106"/>
      <c r="D21" s="106"/>
      <c r="E21" s="106"/>
      <c r="F21" s="106"/>
      <c r="G21" s="202"/>
      <c r="H21" s="202"/>
      <c r="I21" s="208"/>
      <c r="J21" s="106"/>
      <c r="K21" s="106"/>
      <c r="L21" s="106"/>
      <c r="M21" s="106"/>
      <c r="N21" s="210"/>
      <c r="O21" s="210"/>
      <c r="P21" s="106"/>
      <c r="Q21" s="106"/>
    </row>
    <row r="22" ht="18" customHeight="true">
      <c r="A22" s="106"/>
      <c r="B22" s="106"/>
      <c r="C22" s="106"/>
      <c r="D22" s="106"/>
      <c r="E22" s="106"/>
      <c r="F22" s="106"/>
      <c r="G22" s="202"/>
      <c r="H22" s="202"/>
      <c r="I22" s="208"/>
      <c r="J22" s="106"/>
      <c r="K22" s="106"/>
      <c r="L22" s="106"/>
      <c r="M22" s="106"/>
      <c r="N22" s="210"/>
      <c r="O22" s="210"/>
      <c r="P22" s="106"/>
      <c r="Q22" s="106"/>
    </row>
    <row r="23" ht="18" customHeight="true">
      <c r="A23" s="106"/>
      <c r="B23" s="106"/>
      <c r="C23" s="106"/>
      <c r="D23" s="106"/>
      <c r="E23" s="106"/>
      <c r="F23" s="106"/>
      <c r="G23" s="202"/>
      <c r="H23" s="202"/>
      <c r="I23" s="208"/>
      <c r="J23" s="106"/>
      <c r="K23" s="106"/>
      <c r="L23" s="106"/>
      <c r="M23" s="106"/>
      <c r="N23" s="210"/>
      <c r="O23" s="210"/>
      <c r="P23" s="106"/>
      <c r="Q23" s="106"/>
    </row>
    <row r="24" ht="18" customHeight="true">
      <c r="A24" s="106"/>
      <c r="B24" s="106"/>
      <c r="C24" s="106"/>
      <c r="D24" s="106"/>
      <c r="E24" s="106"/>
      <c r="F24" s="106"/>
      <c r="G24" s="202"/>
      <c r="H24" s="202"/>
      <c r="I24" s="208"/>
      <c r="J24" s="106"/>
      <c r="K24" s="106"/>
      <c r="L24" s="106"/>
      <c r="M24" s="106"/>
      <c r="N24" s="210"/>
      <c r="O24" s="210"/>
      <c r="P24" s="106"/>
      <c r="Q24" s="106"/>
    </row>
    <row r="25" ht="18" customHeight="true">
      <c r="A25" s="106"/>
      <c r="B25" s="106"/>
      <c r="C25" s="106"/>
      <c r="D25" s="106"/>
      <c r="E25" s="106"/>
      <c r="F25" s="106"/>
      <c r="G25" s="202"/>
      <c r="H25" s="202"/>
      <c r="I25" s="208"/>
      <c r="J25" s="106"/>
      <c r="K25" s="106"/>
      <c r="L25" s="106"/>
      <c r="M25" s="106"/>
      <c r="N25" s="210"/>
      <c r="O25" s="210"/>
      <c r="P25" s="106"/>
      <c r="Q25" s="106"/>
    </row>
    <row r="26" ht="18" customHeight="true">
      <c r="A26" s="106"/>
      <c r="B26" s="106"/>
      <c r="C26" s="106"/>
      <c r="D26" s="106"/>
      <c r="E26" s="106"/>
      <c r="F26" s="106"/>
      <c r="G26" s="202"/>
      <c r="H26" s="202"/>
      <c r="I26" s="208"/>
      <c r="J26" s="106"/>
      <c r="K26" s="106"/>
      <c r="L26" s="106"/>
      <c r="M26" s="106"/>
      <c r="N26" s="210"/>
      <c r="O26" s="210"/>
      <c r="P26" s="106"/>
      <c r="Q26" s="106"/>
    </row>
    <row r="27" ht="18" customHeight="true">
      <c r="A27" s="106"/>
      <c r="B27" s="106"/>
      <c r="C27" s="106"/>
      <c r="D27" s="106"/>
      <c r="E27" s="106"/>
      <c r="F27" s="106"/>
      <c r="G27" s="202"/>
      <c r="H27" s="202"/>
      <c r="I27" s="208"/>
      <c r="J27" s="106"/>
      <c r="K27" s="106"/>
      <c r="L27" s="106"/>
      <c r="M27" s="106"/>
      <c r="N27" s="210"/>
      <c r="O27" s="210"/>
      <c r="P27" s="106"/>
      <c r="Q27" s="106"/>
    </row>
    <row r="28" ht="18" customHeight="true">
      <c r="A28" s="106"/>
      <c r="B28" s="106"/>
      <c r="C28" s="106"/>
      <c r="D28" s="106"/>
      <c r="E28" s="106"/>
      <c r="F28" s="106"/>
      <c r="G28" s="202"/>
      <c r="H28" s="202"/>
      <c r="I28" s="208"/>
      <c r="J28" s="106"/>
      <c r="K28" s="106"/>
      <c r="L28" s="106"/>
      <c r="M28" s="106"/>
      <c r="N28" s="210"/>
      <c r="O28" s="210"/>
      <c r="P28" s="106"/>
      <c r="Q28" s="106"/>
    </row>
    <row r="29" ht="18" customHeight="true">
      <c r="A29" s="106"/>
      <c r="B29" s="106"/>
      <c r="C29" s="106"/>
      <c r="D29" s="106"/>
      <c r="E29" s="106"/>
      <c r="F29" s="106"/>
      <c r="G29" s="202"/>
      <c r="H29" s="202"/>
      <c r="I29" s="208"/>
      <c r="J29" s="106"/>
      <c r="K29" s="106"/>
      <c r="L29" s="106"/>
      <c r="M29" s="106"/>
      <c r="N29" s="210"/>
      <c r="O29" s="210"/>
      <c r="P29" s="106"/>
      <c r="Q29" s="106"/>
    </row>
    <row r="30" ht="18" customHeight="true">
      <c r="A30" s="106"/>
      <c r="B30" s="106"/>
      <c r="C30" s="106"/>
      <c r="D30" s="106"/>
      <c r="E30" s="106"/>
      <c r="F30" s="106"/>
      <c r="G30" s="202"/>
      <c r="H30" s="202"/>
      <c r="I30" s="208"/>
      <c r="J30" s="106"/>
      <c r="K30" s="106"/>
      <c r="L30" s="106"/>
      <c r="M30" s="106"/>
      <c r="N30" s="210"/>
      <c r="O30" s="210"/>
      <c r="P30" s="106"/>
      <c r="Q30" s="106"/>
    </row>
    <row r="31" ht="18" customHeight="true">
      <c r="A31" s="106"/>
      <c r="B31" s="106"/>
      <c r="C31" s="106"/>
      <c r="D31" s="106"/>
      <c r="E31" s="106"/>
      <c r="F31" s="106"/>
      <c r="G31" s="202"/>
      <c r="H31" s="202"/>
      <c r="I31" s="208"/>
      <c r="J31" s="106"/>
      <c r="K31" s="106"/>
      <c r="L31" s="106"/>
      <c r="M31" s="106"/>
      <c r="N31" s="210"/>
      <c r="O31" s="210"/>
      <c r="P31" s="106"/>
      <c r="Q31" s="106"/>
    </row>
    <row r="32" ht="18" customHeight="true">
      <c r="A32" s="106"/>
      <c r="B32" s="106"/>
      <c r="C32" s="106"/>
      <c r="D32" s="106"/>
      <c r="E32" s="106"/>
      <c r="F32" s="106"/>
      <c r="G32" s="202"/>
      <c r="H32" s="202"/>
      <c r="I32" s="208"/>
      <c r="J32" s="106"/>
      <c r="K32" s="106"/>
      <c r="L32" s="106"/>
      <c r="M32" s="106"/>
      <c r="N32" s="210"/>
      <c r="O32" s="210"/>
      <c r="P32" s="106"/>
      <c r="Q32" s="106"/>
    </row>
    <row r="33" ht="18" customHeight="true">
      <c r="A33" s="106"/>
      <c r="B33" s="106"/>
      <c r="C33" s="106"/>
      <c r="D33" s="106"/>
      <c r="E33" s="106"/>
      <c r="F33" s="106"/>
      <c r="G33" s="202"/>
      <c r="H33" s="202"/>
      <c r="I33" s="208"/>
      <c r="J33" s="106"/>
      <c r="K33" s="106"/>
      <c r="L33" s="106"/>
      <c r="M33" s="106"/>
      <c r="N33" s="210"/>
      <c r="O33" s="210"/>
      <c r="P33" s="106"/>
      <c r="Q33" s="106"/>
    </row>
    <row r="34" ht="18" customHeight="true">
      <c r="A34" s="106"/>
      <c r="B34" s="106"/>
      <c r="C34" s="106"/>
      <c r="D34" s="106"/>
      <c r="E34" s="106"/>
      <c r="F34" s="106"/>
      <c r="G34" s="202"/>
      <c r="H34" s="202"/>
      <c r="I34" s="208"/>
      <c r="J34" s="106"/>
      <c r="K34" s="106"/>
      <c r="L34" s="106"/>
      <c r="M34" s="106"/>
      <c r="N34" s="210"/>
      <c r="O34" s="210"/>
      <c r="P34" s="106"/>
      <c r="Q34" s="106"/>
    </row>
    <row r="35" ht="18" customHeight="true">
      <c r="A35" s="106"/>
      <c r="B35" s="106"/>
      <c r="C35" s="106"/>
      <c r="D35" s="106"/>
      <c r="E35" s="106"/>
      <c r="F35" s="106"/>
      <c r="G35" s="202"/>
      <c r="H35" s="202"/>
      <c r="I35" s="208"/>
      <c r="J35" s="106"/>
      <c r="K35" s="106"/>
      <c r="L35" s="106"/>
      <c r="M35" s="106"/>
      <c r="N35" s="210"/>
      <c r="O35" s="210"/>
      <c r="P35" s="106"/>
      <c r="Q35" s="106"/>
    </row>
    <row r="36" ht="18" customHeight="true">
      <c r="A36" s="106"/>
      <c r="B36" s="106"/>
      <c r="C36" s="106"/>
      <c r="D36" s="106"/>
      <c r="E36" s="106"/>
      <c r="F36" s="106"/>
      <c r="G36" s="202"/>
      <c r="H36" s="202"/>
      <c r="I36" s="208"/>
      <c r="J36" s="106"/>
      <c r="K36" s="106"/>
      <c r="L36" s="106"/>
      <c r="M36" s="106"/>
      <c r="N36" s="210"/>
      <c r="O36" s="210"/>
      <c r="P36" s="106"/>
      <c r="Q36" s="106"/>
    </row>
    <row r="37" ht="18" customHeight="true">
      <c r="A37" s="106"/>
      <c r="B37" s="106"/>
      <c r="C37" s="106"/>
      <c r="D37" s="106"/>
      <c r="E37" s="106"/>
      <c r="F37" s="106"/>
      <c r="G37" s="202"/>
      <c r="H37" s="202"/>
      <c r="I37" s="208"/>
      <c r="J37" s="106"/>
      <c r="K37" s="106"/>
      <c r="L37" s="106"/>
      <c r="M37" s="106"/>
      <c r="N37" s="210"/>
      <c r="O37" s="210"/>
      <c r="P37" s="106"/>
      <c r="Q37" s="106"/>
    </row>
    <row r="38" ht="18" customHeight="true">
      <c r="A38" s="106"/>
      <c r="B38" s="106"/>
      <c r="C38" s="106"/>
      <c r="D38" s="106"/>
      <c r="E38" s="106"/>
      <c r="F38" s="106"/>
      <c r="G38" s="202"/>
      <c r="H38" s="202"/>
      <c r="I38" s="208"/>
      <c r="J38" s="106"/>
      <c r="K38" s="106"/>
      <c r="L38" s="106"/>
      <c r="M38" s="106"/>
      <c r="N38" s="210"/>
      <c r="O38" s="210"/>
      <c r="P38" s="106"/>
      <c r="Q38" s="106"/>
    </row>
    <row r="39" ht="18" customHeight="true">
      <c r="A39" s="106"/>
      <c r="B39" s="106"/>
      <c r="C39" s="106"/>
      <c r="D39" s="106"/>
      <c r="E39" s="106"/>
      <c r="F39" s="106"/>
      <c r="G39" s="202"/>
      <c r="H39" s="202"/>
      <c r="I39" s="208"/>
      <c r="J39" s="106"/>
      <c r="K39" s="106"/>
      <c r="L39" s="106"/>
      <c r="M39" s="106"/>
      <c r="N39" s="210"/>
      <c r="O39" s="210"/>
      <c r="P39" s="106"/>
      <c r="Q39" s="106"/>
    </row>
    <row r="40" ht="18" customHeight="true">
      <c r="A40" s="106"/>
      <c r="B40" s="106"/>
      <c r="C40" s="106"/>
      <c r="D40" s="106"/>
      <c r="E40" s="106"/>
      <c r="F40" s="106"/>
      <c r="G40" s="202"/>
      <c r="H40" s="202"/>
      <c r="I40" s="208"/>
      <c r="J40" s="106"/>
      <c r="K40" s="106"/>
      <c r="L40" s="106"/>
      <c r="M40" s="106"/>
      <c r="N40" s="210"/>
      <c r="O40" s="210"/>
      <c r="P40" s="106"/>
      <c r="Q40" s="106"/>
    </row>
    <row r="41" ht="18" customHeight="true">
      <c r="A41" s="106"/>
      <c r="B41" s="106"/>
      <c r="C41" s="106"/>
      <c r="D41" s="106"/>
      <c r="E41" s="106"/>
      <c r="F41" s="106"/>
      <c r="G41" s="202"/>
      <c r="H41" s="202"/>
      <c r="I41" s="208"/>
      <c r="J41" s="106"/>
      <c r="K41" s="106"/>
      <c r="L41" s="106"/>
      <c r="M41" s="106"/>
      <c r="N41" s="210"/>
      <c r="O41" s="210"/>
      <c r="P41" s="106"/>
      <c r="Q41" s="106"/>
    </row>
    <row r="42" ht="18" customHeight="true">
      <c r="A42" s="106"/>
      <c r="B42" s="106"/>
      <c r="C42" s="106"/>
      <c r="D42" s="106"/>
      <c r="E42" s="106"/>
      <c r="F42" s="106"/>
      <c r="G42" s="202"/>
      <c r="H42" s="202"/>
      <c r="I42" s="208"/>
      <c r="J42" s="106"/>
      <c r="K42" s="106"/>
      <c r="L42" s="106"/>
      <c r="M42" s="106"/>
      <c r="N42" s="210"/>
      <c r="O42" s="210"/>
      <c r="P42" s="106"/>
      <c r="Q42" s="106"/>
    </row>
    <row r="43" ht="18" customHeight="true">
      <c r="A43" s="106"/>
      <c r="B43" s="106"/>
      <c r="C43" s="106"/>
      <c r="D43" s="106"/>
      <c r="E43" s="106"/>
      <c r="F43" s="106"/>
      <c r="G43" s="202"/>
      <c r="H43" s="202"/>
      <c r="I43" s="208"/>
      <c r="J43" s="106"/>
      <c r="K43" s="106"/>
      <c r="L43" s="106"/>
      <c r="M43" s="106"/>
      <c r="N43" s="210"/>
      <c r="O43" s="210"/>
      <c r="P43" s="106"/>
      <c r="Q43" s="106"/>
    </row>
    <row r="44" ht="18" customHeight="true">
      <c r="A44" s="106"/>
      <c r="B44" s="106"/>
      <c r="C44" s="106"/>
      <c r="D44" s="106"/>
      <c r="E44" s="106"/>
      <c r="F44" s="106"/>
      <c r="G44" s="202"/>
      <c r="H44" s="202"/>
      <c r="I44" s="208"/>
      <c r="J44" s="106"/>
      <c r="K44" s="106"/>
      <c r="L44" s="106"/>
      <c r="M44" s="106"/>
      <c r="N44" s="210"/>
      <c r="O44" s="210"/>
      <c r="P44" s="106"/>
      <c r="Q44" s="106"/>
    </row>
    <row r="45" ht="18" customHeight="true">
      <c r="A45" s="106"/>
      <c r="B45" s="106"/>
      <c r="C45" s="106"/>
      <c r="D45" s="106"/>
      <c r="E45" s="106"/>
      <c r="F45" s="106"/>
      <c r="G45" s="202"/>
      <c r="H45" s="202"/>
      <c r="I45" s="208"/>
      <c r="J45" s="106"/>
      <c r="K45" s="106"/>
      <c r="L45" s="106"/>
      <c r="M45" s="106"/>
      <c r="N45" s="210"/>
      <c r="O45" s="210"/>
      <c r="P45" s="106"/>
      <c r="Q45" s="106"/>
    </row>
    <row r="46" ht="18" customHeight="true">
      <c r="A46" s="106"/>
      <c r="B46" s="106"/>
      <c r="C46" s="106"/>
      <c r="D46" s="106"/>
      <c r="E46" s="106"/>
      <c r="F46" s="106"/>
      <c r="G46" s="202"/>
      <c r="H46" s="202"/>
      <c r="I46" s="208"/>
      <c r="J46" s="106"/>
      <c r="K46" s="106"/>
      <c r="L46" s="106"/>
      <c r="M46" s="106"/>
      <c r="N46" s="210"/>
      <c r="O46" s="210"/>
      <c r="P46" s="106"/>
      <c r="Q46" s="106"/>
    </row>
    <row r="47" ht="18" customHeight="true">
      <c r="A47" s="106"/>
      <c r="B47" s="106"/>
      <c r="C47" s="106"/>
      <c r="D47" s="106"/>
      <c r="E47" s="106"/>
      <c r="F47" s="106"/>
      <c r="G47" s="202"/>
      <c r="H47" s="202"/>
      <c r="I47" s="208"/>
      <c r="J47" s="106"/>
      <c r="K47" s="106"/>
      <c r="L47" s="106"/>
      <c r="M47" s="106"/>
      <c r="N47" s="210"/>
      <c r="O47" s="210"/>
      <c r="P47" s="106"/>
      <c r="Q47" s="106"/>
    </row>
    <row r="48" ht="18" customHeight="true">
      <c r="A48" s="106"/>
      <c r="B48" s="106"/>
      <c r="C48" s="106"/>
      <c r="D48" s="106"/>
      <c r="E48" s="106"/>
      <c r="F48" s="106"/>
      <c r="G48" s="202"/>
      <c r="H48" s="202"/>
      <c r="I48" s="208"/>
      <c r="J48" s="106"/>
      <c r="K48" s="106"/>
      <c r="L48" s="106"/>
      <c r="M48" s="106"/>
      <c r="N48" s="210"/>
      <c r="O48" s="210"/>
      <c r="P48" s="106"/>
      <c r="Q48" s="106"/>
    </row>
    <row r="49" ht="18" customHeight="true">
      <c r="A49" s="106"/>
      <c r="B49" s="106"/>
      <c r="C49" s="106"/>
      <c r="D49" s="106"/>
      <c r="E49" s="106"/>
      <c r="F49" s="106"/>
      <c r="G49" s="202"/>
      <c r="H49" s="202"/>
      <c r="I49" s="208"/>
      <c r="J49" s="106"/>
      <c r="K49" s="106"/>
      <c r="L49" s="106"/>
      <c r="M49" s="106"/>
      <c r="N49" s="210"/>
      <c r="O49" s="210"/>
      <c r="P49" s="106"/>
      <c r="Q49" s="106"/>
    </row>
    <row r="50" ht="18" customHeight="true">
      <c r="A50" s="106"/>
      <c r="B50" s="106"/>
      <c r="C50" s="106"/>
      <c r="D50" s="106"/>
      <c r="E50" s="106"/>
      <c r="F50" s="106"/>
      <c r="G50" s="202"/>
      <c r="H50" s="202"/>
      <c r="I50" s="208"/>
      <c r="J50" s="106"/>
      <c r="K50" s="106"/>
      <c r="L50" s="106"/>
      <c r="M50" s="106"/>
      <c r="N50" s="210"/>
      <c r="O50" s="210"/>
      <c r="P50" s="106"/>
      <c r="Q50" s="106"/>
    </row>
    <row r="51" ht="18" customHeight="true">
      <c r="A51" s="106"/>
      <c r="B51" s="106"/>
      <c r="C51" s="106"/>
      <c r="D51" s="106"/>
      <c r="E51" s="106"/>
      <c r="F51" s="106"/>
      <c r="G51" s="202"/>
      <c r="H51" s="202"/>
      <c r="I51" s="208"/>
      <c r="J51" s="106"/>
      <c r="K51" s="106"/>
      <c r="L51" s="106"/>
      <c r="M51" s="106"/>
      <c r="N51" s="210"/>
      <c r="O51" s="210"/>
      <c r="P51" s="106"/>
      <c r="Q51" s="106"/>
    </row>
    <row r="52" ht="18" customHeight="true">
      <c r="A52" s="106"/>
      <c r="B52" s="106"/>
      <c r="C52" s="106"/>
      <c r="D52" s="106"/>
      <c r="E52" s="106"/>
      <c r="F52" s="106"/>
      <c r="G52" s="202"/>
      <c r="H52" s="202"/>
      <c r="I52" s="208"/>
      <c r="J52" s="106"/>
      <c r="K52" s="106"/>
      <c r="L52" s="106"/>
      <c r="M52" s="106"/>
      <c r="N52" s="210"/>
      <c r="O52" s="210"/>
      <c r="P52" s="106"/>
      <c r="Q52" s="106"/>
    </row>
    <row r="53" ht="18" customHeight="true">
      <c r="A53" s="106"/>
      <c r="B53" s="106"/>
      <c r="C53" s="106"/>
      <c r="D53" s="106"/>
      <c r="E53" s="106"/>
      <c r="F53" s="106"/>
      <c r="G53" s="202"/>
      <c r="H53" s="202"/>
      <c r="I53" s="208"/>
      <c r="J53" s="106"/>
      <c r="K53" s="106"/>
      <c r="L53" s="106"/>
      <c r="M53" s="106"/>
      <c r="N53" s="210"/>
      <c r="O53" s="210"/>
      <c r="P53" s="106"/>
      <c r="Q53" s="106"/>
    </row>
    <row r="54" ht="18" customHeight="true">
      <c r="A54" s="106"/>
      <c r="B54" s="106"/>
      <c r="C54" s="106"/>
      <c r="D54" s="106"/>
      <c r="E54" s="106"/>
      <c r="F54" s="106"/>
      <c r="G54" s="202"/>
      <c r="H54" s="202"/>
      <c r="I54" s="208"/>
      <c r="J54" s="106"/>
      <c r="K54" s="106"/>
      <c r="L54" s="106"/>
      <c r="M54" s="106"/>
      <c r="N54" s="210"/>
      <c r="O54" s="210"/>
      <c r="P54" s="106"/>
      <c r="Q54" s="106"/>
    </row>
    <row r="55" ht="18" customHeight="true">
      <c r="A55" s="106"/>
      <c r="B55" s="106"/>
      <c r="C55" s="106"/>
      <c r="D55" s="106"/>
      <c r="E55" s="106"/>
      <c r="F55" s="106"/>
      <c r="G55" s="202"/>
      <c r="H55" s="202"/>
      <c r="I55" s="208"/>
      <c r="J55" s="106"/>
      <c r="K55" s="106"/>
      <c r="L55" s="106"/>
      <c r="M55" s="106"/>
      <c r="N55" s="210"/>
      <c r="O55" s="210"/>
      <c r="P55" s="106"/>
      <c r="Q55" s="106"/>
    </row>
    <row r="56" ht="18" customHeight="true">
      <c r="A56" s="106"/>
      <c r="B56" s="106"/>
      <c r="C56" s="106"/>
      <c r="D56" s="106"/>
      <c r="E56" s="106"/>
      <c r="F56" s="106"/>
      <c r="G56" s="202"/>
      <c r="H56" s="202"/>
      <c r="I56" s="208"/>
      <c r="J56" s="106"/>
      <c r="K56" s="106"/>
      <c r="L56" s="106"/>
      <c r="M56" s="106"/>
      <c r="N56" s="210"/>
      <c r="O56" s="210"/>
      <c r="P56" s="106"/>
      <c r="Q56" s="106"/>
    </row>
    <row r="57" ht="18" customHeight="true">
      <c r="A57" s="106"/>
      <c r="B57" s="106"/>
      <c r="C57" s="106"/>
      <c r="D57" s="106"/>
      <c r="E57" s="106"/>
      <c r="F57" s="106"/>
      <c r="G57" s="202"/>
      <c r="H57" s="202"/>
      <c r="I57" s="208"/>
      <c r="J57" s="106"/>
      <c r="K57" s="106"/>
      <c r="L57" s="106"/>
      <c r="M57" s="106"/>
      <c r="N57" s="210"/>
      <c r="O57" s="210"/>
      <c r="P57" s="106"/>
      <c r="Q57" s="106"/>
    </row>
    <row r="58" ht="18" customHeight="true">
      <c r="A58" s="106"/>
      <c r="B58" s="106"/>
      <c r="C58" s="106"/>
      <c r="D58" s="106"/>
      <c r="E58" s="106"/>
      <c r="F58" s="106"/>
      <c r="G58" s="202"/>
      <c r="H58" s="202"/>
      <c r="I58" s="208"/>
      <c r="J58" s="106"/>
      <c r="K58" s="106"/>
      <c r="L58" s="106"/>
      <c r="M58" s="106"/>
      <c r="N58" s="210"/>
      <c r="O58" s="210"/>
      <c r="P58" s="106"/>
      <c r="Q58" s="106"/>
    </row>
    <row r="59" ht="18" customHeight="true">
      <c r="A59" s="106"/>
      <c r="B59" s="106"/>
      <c r="C59" s="106"/>
      <c r="D59" s="106"/>
      <c r="E59" s="106"/>
      <c r="F59" s="106"/>
      <c r="G59" s="202"/>
      <c r="H59" s="202"/>
      <c r="I59" s="208"/>
      <c r="J59" s="106"/>
      <c r="K59" s="106"/>
      <c r="L59" s="106"/>
      <c r="M59" s="106"/>
      <c r="N59" s="210"/>
      <c r="O59" s="210"/>
      <c r="P59" s="106"/>
      <c r="Q59" s="106"/>
    </row>
    <row r="60" ht="18" customHeight="true">
      <c r="A60" s="106"/>
      <c r="B60" s="106"/>
      <c r="C60" s="106"/>
      <c r="D60" s="106"/>
      <c r="E60" s="106"/>
      <c r="F60" s="106"/>
      <c r="G60" s="202"/>
      <c r="H60" s="202"/>
      <c r="I60" s="208"/>
      <c r="J60" s="106"/>
      <c r="K60" s="106"/>
      <c r="L60" s="106"/>
      <c r="M60" s="106"/>
      <c r="N60" s="210"/>
      <c r="O60" s="210"/>
      <c r="P60" s="106"/>
      <c r="Q60" s="106"/>
    </row>
    <row r="61" ht="18" customHeight="true">
      <c r="A61" s="106"/>
      <c r="B61" s="106"/>
      <c r="C61" s="106"/>
      <c r="D61" s="106"/>
      <c r="E61" s="106"/>
      <c r="F61" s="106"/>
      <c r="G61" s="202"/>
      <c r="H61" s="202"/>
      <c r="I61" s="208"/>
      <c r="J61" s="106"/>
      <c r="K61" s="106"/>
      <c r="L61" s="106"/>
      <c r="M61" s="106"/>
      <c r="N61" s="210"/>
      <c r="O61" s="210"/>
      <c r="P61" s="106"/>
      <c r="Q61" s="106"/>
    </row>
    <row r="62" ht="18" customHeight="true">
      <c r="A62" s="106"/>
      <c r="B62" s="106"/>
      <c r="C62" s="106"/>
      <c r="D62" s="106"/>
      <c r="E62" s="106"/>
      <c r="F62" s="106"/>
      <c r="G62" s="202"/>
      <c r="H62" s="202"/>
      <c r="I62" s="208"/>
      <c r="J62" s="106"/>
      <c r="K62" s="106"/>
      <c r="L62" s="106"/>
      <c r="M62" s="106"/>
      <c r="N62" s="210"/>
      <c r="O62" s="210"/>
      <c r="P62" s="106"/>
      <c r="Q62" s="106"/>
    </row>
    <row r="63" ht="18" customHeight="true">
      <c r="A63" s="106"/>
      <c r="B63" s="106"/>
      <c r="C63" s="106"/>
      <c r="D63" s="106"/>
      <c r="E63" s="106"/>
      <c r="F63" s="106"/>
      <c r="G63" s="202"/>
      <c r="H63" s="202"/>
      <c r="I63" s="208"/>
      <c r="J63" s="106"/>
      <c r="K63" s="106"/>
      <c r="L63" s="106"/>
      <c r="M63" s="106"/>
      <c r="N63" s="210"/>
      <c r="O63" s="210"/>
      <c r="P63" s="106"/>
      <c r="Q63" s="106"/>
    </row>
    <row r="64" ht="18" customHeight="true">
      <c r="A64" s="106"/>
      <c r="B64" s="106"/>
      <c r="C64" s="106"/>
      <c r="D64" s="106"/>
      <c r="E64" s="106"/>
      <c r="F64" s="106"/>
      <c r="G64" s="202"/>
      <c r="H64" s="202"/>
      <c r="I64" s="208"/>
      <c r="J64" s="106"/>
      <c r="K64" s="106"/>
      <c r="L64" s="106"/>
      <c r="M64" s="106"/>
      <c r="N64" s="210"/>
      <c r="O64" s="210"/>
      <c r="P64" s="106"/>
      <c r="Q64" s="106"/>
    </row>
    <row r="65" ht="18" customHeight="true">
      <c r="A65" s="106"/>
      <c r="B65" s="106"/>
      <c r="C65" s="106"/>
      <c r="D65" s="106"/>
      <c r="E65" s="106"/>
      <c r="F65" s="106"/>
      <c r="G65" s="202"/>
      <c r="H65" s="202"/>
      <c r="I65" s="208"/>
      <c r="J65" s="106"/>
      <c r="K65" s="106"/>
      <c r="L65" s="106"/>
      <c r="M65" s="106"/>
      <c r="N65" s="210"/>
      <c r="O65" s="210"/>
      <c r="P65" s="106"/>
      <c r="Q65" s="106"/>
    </row>
    <row r="66" ht="18" customHeight="true">
      <c r="A66" s="106"/>
      <c r="B66" s="106"/>
      <c r="C66" s="106"/>
      <c r="D66" s="106"/>
      <c r="E66" s="106"/>
      <c r="F66" s="106"/>
      <c r="G66" s="202"/>
      <c r="H66" s="202"/>
      <c r="I66" s="208"/>
      <c r="J66" s="106"/>
      <c r="K66" s="106"/>
      <c r="L66" s="106"/>
      <c r="M66" s="106"/>
      <c r="N66" s="210"/>
      <c r="O66" s="210"/>
      <c r="P66" s="106"/>
      <c r="Q66" s="106"/>
    </row>
    <row r="67" ht="18" customHeight="true">
      <c r="A67" s="106"/>
      <c r="B67" s="106"/>
      <c r="C67" s="106"/>
      <c r="D67" s="106"/>
      <c r="E67" s="106"/>
      <c r="F67" s="106"/>
      <c r="G67" s="202"/>
      <c r="H67" s="202"/>
      <c r="I67" s="208"/>
      <c r="J67" s="106"/>
      <c r="K67" s="106"/>
      <c r="L67" s="106"/>
      <c r="M67" s="106"/>
      <c r="N67" s="210"/>
      <c r="O67" s="210"/>
      <c r="P67" s="106"/>
      <c r="Q67" s="106"/>
    </row>
    <row r="68" ht="18" customHeight="true">
      <c r="A68" s="106"/>
      <c r="B68" s="106"/>
      <c r="C68" s="106"/>
      <c r="D68" s="106"/>
      <c r="E68" s="106"/>
      <c r="F68" s="106"/>
      <c r="G68" s="202"/>
      <c r="H68" s="202"/>
      <c r="I68" s="208"/>
      <c r="J68" s="106"/>
      <c r="K68" s="106"/>
      <c r="L68" s="106"/>
      <c r="M68" s="106"/>
      <c r="N68" s="210"/>
      <c r="O68" s="210"/>
      <c r="P68" s="106"/>
      <c r="Q68" s="106"/>
    </row>
    <row r="69" ht="18" customHeight="true">
      <c r="A69" s="106"/>
      <c r="B69" s="106"/>
      <c r="C69" s="106"/>
      <c r="D69" s="106"/>
      <c r="E69" s="106"/>
      <c r="F69" s="106"/>
      <c r="G69" s="202"/>
      <c r="H69" s="202"/>
      <c r="I69" s="208"/>
      <c r="J69" s="106"/>
      <c r="K69" s="106"/>
      <c r="L69" s="106"/>
      <c r="M69" s="106"/>
      <c r="N69" s="210"/>
      <c r="O69" s="210"/>
      <c r="P69" s="106"/>
      <c r="Q69" s="106"/>
    </row>
    <row r="70" ht="18" customHeight="true">
      <c r="A70" s="106"/>
      <c r="B70" s="106"/>
      <c r="C70" s="106"/>
      <c r="D70" s="106"/>
      <c r="E70" s="106"/>
      <c r="F70" s="106"/>
      <c r="G70" s="202"/>
      <c r="H70" s="202"/>
      <c r="I70" s="208"/>
      <c r="J70" s="106"/>
      <c r="K70" s="106"/>
      <c r="L70" s="106"/>
      <c r="M70" s="106"/>
      <c r="N70" s="210"/>
      <c r="O70" s="210"/>
      <c r="P70" s="106"/>
      <c r="Q70" s="106"/>
    </row>
    <row r="71" ht="18" customHeight="true">
      <c r="A71" s="106"/>
      <c r="B71" s="106"/>
      <c r="C71" s="106"/>
      <c r="D71" s="106"/>
      <c r="E71" s="106"/>
      <c r="F71" s="106"/>
      <c r="G71" s="202"/>
      <c r="H71" s="202"/>
      <c r="I71" s="208"/>
      <c r="J71" s="106"/>
      <c r="K71" s="106"/>
      <c r="L71" s="106"/>
      <c r="M71" s="106"/>
      <c r="N71" s="210"/>
      <c r="O71" s="210"/>
      <c r="P71" s="106"/>
      <c r="Q71" s="106"/>
    </row>
    <row r="72" ht="18" customHeight="true">
      <c r="A72" s="106"/>
      <c r="B72" s="106"/>
      <c r="C72" s="106"/>
      <c r="D72" s="106"/>
      <c r="E72" s="106"/>
      <c r="F72" s="106"/>
      <c r="G72" s="202"/>
      <c r="H72" s="202"/>
      <c r="I72" s="208"/>
      <c r="J72" s="106"/>
      <c r="K72" s="106"/>
      <c r="L72" s="106"/>
      <c r="M72" s="106"/>
      <c r="N72" s="210"/>
      <c r="O72" s="210"/>
      <c r="P72" s="106"/>
      <c r="Q72" s="106"/>
    </row>
    <row r="73" ht="18" customHeight="true">
      <c r="A73" s="106"/>
      <c r="B73" s="106"/>
      <c r="C73" s="106"/>
      <c r="D73" s="106"/>
      <c r="E73" s="106"/>
      <c r="F73" s="106"/>
      <c r="G73" s="202"/>
      <c r="H73" s="202"/>
      <c r="I73" s="208"/>
      <c r="J73" s="106"/>
      <c r="K73" s="106"/>
      <c r="L73" s="106"/>
      <c r="M73" s="106"/>
      <c r="N73" s="210"/>
      <c r="O73" s="210"/>
      <c r="P73" s="106"/>
      <c r="Q73" s="106"/>
    </row>
    <row r="74" ht="18" customHeight="true">
      <c r="A74" s="106"/>
      <c r="B74" s="106"/>
      <c r="C74" s="106"/>
      <c r="D74" s="106"/>
      <c r="E74" s="106"/>
      <c r="F74" s="106"/>
      <c r="G74" s="202"/>
      <c r="H74" s="202"/>
      <c r="I74" s="208"/>
      <c r="J74" s="106"/>
      <c r="K74" s="106"/>
      <c r="L74" s="106"/>
      <c r="M74" s="106"/>
      <c r="N74" s="210"/>
      <c r="O74" s="210"/>
      <c r="P74" s="106"/>
      <c r="Q74" s="106"/>
    </row>
    <row r="75" ht="18" customHeight="true">
      <c r="A75" s="106"/>
      <c r="B75" s="106"/>
      <c r="C75" s="106"/>
      <c r="D75" s="106"/>
      <c r="E75" s="106"/>
      <c r="F75" s="106"/>
      <c r="G75" s="202"/>
      <c r="H75" s="202"/>
      <c r="I75" s="208"/>
      <c r="J75" s="106"/>
      <c r="K75" s="106"/>
      <c r="L75" s="106"/>
      <c r="M75" s="106"/>
      <c r="N75" s="210"/>
      <c r="O75" s="210"/>
      <c r="P75" s="106"/>
      <c r="Q75" s="106"/>
    </row>
    <row r="76" ht="18" customHeight="true">
      <c r="A76" s="106"/>
      <c r="B76" s="106"/>
      <c r="C76" s="106"/>
      <c r="D76" s="106"/>
      <c r="E76" s="106"/>
      <c r="F76" s="106"/>
      <c r="G76" s="202"/>
      <c r="H76" s="202"/>
      <c r="I76" s="208"/>
      <c r="J76" s="106"/>
      <c r="K76" s="106"/>
      <c r="L76" s="106"/>
      <c r="M76" s="106"/>
      <c r="N76" s="210"/>
      <c r="O76" s="210"/>
      <c r="P76" s="106"/>
      <c r="Q76" s="106"/>
    </row>
    <row r="77" ht="18" customHeight="true">
      <c r="A77" s="106"/>
      <c r="B77" s="106"/>
      <c r="C77" s="106"/>
      <c r="D77" s="106"/>
      <c r="E77" s="106"/>
      <c r="F77" s="106"/>
      <c r="G77" s="202"/>
      <c r="H77" s="202"/>
      <c r="I77" s="208"/>
      <c r="J77" s="106"/>
      <c r="K77" s="106"/>
      <c r="L77" s="106"/>
      <c r="M77" s="106"/>
      <c r="N77" s="210"/>
      <c r="O77" s="210"/>
      <c r="P77" s="106"/>
      <c r="Q77" s="106"/>
    </row>
    <row r="78" ht="18" customHeight="true">
      <c r="A78" s="106"/>
      <c r="B78" s="106"/>
      <c r="C78" s="106"/>
      <c r="D78" s="106"/>
      <c r="E78" s="106"/>
      <c r="F78" s="106"/>
      <c r="G78" s="202"/>
      <c r="H78" s="202"/>
      <c r="I78" s="208"/>
      <c r="J78" s="106"/>
      <c r="K78" s="106"/>
      <c r="L78" s="106"/>
      <c r="M78" s="106"/>
      <c r="N78" s="210"/>
      <c r="O78" s="210"/>
      <c r="P78" s="106"/>
      <c r="Q78" s="106"/>
    </row>
    <row r="79" ht="18" customHeight="true">
      <c r="A79" s="106"/>
      <c r="B79" s="106"/>
      <c r="C79" s="106"/>
      <c r="D79" s="106"/>
      <c r="E79" s="106"/>
      <c r="F79" s="106"/>
      <c r="G79" s="202"/>
      <c r="H79" s="202"/>
      <c r="I79" s="208"/>
      <c r="J79" s="106"/>
      <c r="K79" s="106"/>
      <c r="L79" s="106"/>
      <c r="M79" s="106"/>
      <c r="N79" s="210"/>
      <c r="O79" s="210"/>
      <c r="P79" s="106"/>
      <c r="Q79" s="106"/>
    </row>
    <row r="80" ht="18" customHeight="true">
      <c r="A80" s="106"/>
      <c r="B80" s="106"/>
      <c r="C80" s="106"/>
      <c r="D80" s="106"/>
      <c r="E80" s="106"/>
      <c r="F80" s="106"/>
      <c r="G80" s="202"/>
      <c r="H80" s="202"/>
      <c r="I80" s="208"/>
      <c r="J80" s="106"/>
      <c r="K80" s="106"/>
      <c r="L80" s="106"/>
      <c r="M80" s="106"/>
      <c r="N80" s="210"/>
      <c r="O80" s="210"/>
      <c r="P80" s="106"/>
      <c r="Q80" s="106"/>
    </row>
    <row r="81" ht="18" customHeight="true">
      <c r="A81" s="106"/>
      <c r="B81" s="106"/>
      <c r="C81" s="106"/>
      <c r="D81" s="106"/>
      <c r="E81" s="106"/>
      <c r="F81" s="106"/>
      <c r="G81" s="202"/>
      <c r="H81" s="202"/>
      <c r="I81" s="208"/>
      <c r="J81" s="106"/>
      <c r="K81" s="106"/>
      <c r="L81" s="106"/>
      <c r="M81" s="106"/>
      <c r="N81" s="210"/>
      <c r="O81" s="210"/>
      <c r="P81" s="106"/>
      <c r="Q81" s="106"/>
    </row>
    <row r="82" ht="18" customHeight="true">
      <c r="A82" s="106"/>
      <c r="B82" s="106"/>
      <c r="C82" s="106"/>
      <c r="D82" s="106"/>
      <c r="E82" s="106"/>
      <c r="F82" s="106"/>
      <c r="G82" s="202"/>
      <c r="H82" s="202"/>
      <c r="I82" s="208"/>
      <c r="J82" s="106"/>
      <c r="K82" s="106"/>
      <c r="L82" s="106"/>
      <c r="M82" s="106"/>
      <c r="N82" s="210"/>
      <c r="O82" s="210"/>
      <c r="P82" s="106"/>
      <c r="Q82" s="106"/>
    </row>
    <row r="83" ht="18" customHeight="true">
      <c r="A83" s="106"/>
      <c r="B83" s="106"/>
      <c r="C83" s="106"/>
      <c r="D83" s="106"/>
      <c r="E83" s="106"/>
      <c r="F83" s="106"/>
      <c r="G83" s="202"/>
      <c r="H83" s="202"/>
      <c r="I83" s="208"/>
      <c r="J83" s="106"/>
      <c r="K83" s="106"/>
      <c r="L83" s="106"/>
      <c r="M83" s="106"/>
      <c r="N83" s="210"/>
      <c r="O83" s="210"/>
      <c r="P83" s="106"/>
      <c r="Q83" s="106"/>
    </row>
    <row r="84" ht="18" customHeight="true">
      <c r="A84" s="106"/>
      <c r="B84" s="106"/>
      <c r="C84" s="106"/>
      <c r="D84" s="106"/>
      <c r="E84" s="106"/>
      <c r="F84" s="106"/>
      <c r="G84" s="202"/>
      <c r="H84" s="202"/>
      <c r="I84" s="208"/>
      <c r="J84" s="106"/>
      <c r="K84" s="106"/>
      <c r="L84" s="106"/>
      <c r="M84" s="106"/>
      <c r="N84" s="210"/>
      <c r="O84" s="210"/>
      <c r="P84" s="106"/>
      <c r="Q84" s="106"/>
    </row>
    <row r="85" ht="18" customHeight="true">
      <c r="A85" s="106"/>
      <c r="B85" s="106"/>
      <c r="C85" s="106"/>
      <c r="D85" s="106"/>
      <c r="E85" s="106"/>
      <c r="F85" s="106"/>
      <c r="G85" s="202"/>
      <c r="H85" s="202"/>
      <c r="I85" s="208"/>
      <c r="J85" s="106"/>
      <c r="K85" s="106"/>
      <c r="L85" s="106"/>
      <c r="M85" s="106"/>
      <c r="N85" s="210"/>
      <c r="O85" s="210"/>
      <c r="P85" s="106"/>
      <c r="Q85" s="106"/>
    </row>
    <row r="86" ht="18" customHeight="true">
      <c r="A86" s="106"/>
      <c r="B86" s="106"/>
      <c r="C86" s="106"/>
      <c r="D86" s="106"/>
      <c r="E86" s="106"/>
      <c r="F86" s="106"/>
      <c r="G86" s="202"/>
      <c r="H86" s="202"/>
      <c r="I86" s="208"/>
      <c r="J86" s="106"/>
      <c r="K86" s="106"/>
      <c r="L86" s="106"/>
      <c r="M86" s="106"/>
      <c r="N86" s="210"/>
      <c r="O86" s="210"/>
      <c r="P86" s="106"/>
      <c r="Q86" s="106"/>
    </row>
    <row r="87" ht="18" customHeight="true">
      <c r="A87" s="106"/>
      <c r="B87" s="106"/>
      <c r="C87" s="106"/>
      <c r="D87" s="106"/>
      <c r="E87" s="106"/>
      <c r="F87" s="106"/>
      <c r="G87" s="202"/>
      <c r="H87" s="202"/>
      <c r="I87" s="208"/>
      <c r="J87" s="106"/>
      <c r="K87" s="106"/>
      <c r="L87" s="106"/>
      <c r="M87" s="106"/>
      <c r="N87" s="210"/>
      <c r="O87" s="210"/>
      <c r="P87" s="106"/>
      <c r="Q87" s="106"/>
    </row>
    <row r="88" ht="18" customHeight="true">
      <c r="A88" s="106"/>
      <c r="B88" s="106"/>
      <c r="C88" s="106"/>
      <c r="D88" s="106"/>
      <c r="E88" s="106"/>
      <c r="F88" s="106"/>
      <c r="G88" s="202"/>
      <c r="H88" s="202"/>
      <c r="I88" s="208"/>
      <c r="J88" s="106"/>
      <c r="K88" s="106"/>
      <c r="L88" s="106"/>
      <c r="M88" s="106"/>
      <c r="N88" s="210"/>
      <c r="O88" s="210"/>
      <c r="P88" s="106"/>
      <c r="Q88" s="106"/>
    </row>
    <row r="89" ht="18" customHeight="true">
      <c r="A89" s="106"/>
      <c r="B89" s="106"/>
      <c r="C89" s="106"/>
      <c r="D89" s="106"/>
      <c r="E89" s="106"/>
      <c r="F89" s="106"/>
      <c r="G89" s="202"/>
      <c r="H89" s="202"/>
      <c r="I89" s="208"/>
      <c r="J89" s="106"/>
      <c r="K89" s="106"/>
      <c r="L89" s="106"/>
      <c r="M89" s="106"/>
      <c r="N89" s="210"/>
      <c r="O89" s="210"/>
      <c r="P89" s="106"/>
      <c r="Q89" s="106"/>
    </row>
    <row r="90" ht="18" customHeight="true">
      <c r="A90" s="106"/>
      <c r="B90" s="106"/>
      <c r="C90" s="106"/>
      <c r="D90" s="106"/>
      <c r="E90" s="106"/>
      <c r="F90" s="106"/>
      <c r="G90" s="202"/>
      <c r="H90" s="202"/>
      <c r="I90" s="208"/>
      <c r="J90" s="106"/>
      <c r="K90" s="106"/>
      <c r="L90" s="106"/>
      <c r="M90" s="106"/>
      <c r="N90" s="210"/>
      <c r="O90" s="210"/>
      <c r="P90" s="106"/>
      <c r="Q90" s="106"/>
    </row>
    <row r="91" ht="18" customHeight="true">
      <c r="A91" s="106"/>
      <c r="B91" s="106"/>
      <c r="C91" s="106"/>
      <c r="D91" s="106"/>
      <c r="E91" s="106"/>
      <c r="F91" s="106"/>
      <c r="G91" s="202"/>
      <c r="H91" s="202"/>
      <c r="I91" s="208"/>
      <c r="J91" s="106"/>
      <c r="K91" s="106"/>
      <c r="L91" s="106"/>
      <c r="M91" s="106"/>
      <c r="N91" s="210"/>
      <c r="O91" s="210"/>
      <c r="P91" s="106"/>
      <c r="Q91" s="106"/>
    </row>
    <row r="92" ht="18" customHeight="true">
      <c r="A92" s="106"/>
      <c r="B92" s="106"/>
      <c r="C92" s="106"/>
      <c r="D92" s="106"/>
      <c r="E92" s="106"/>
      <c r="F92" s="106"/>
      <c r="G92" s="202"/>
      <c r="H92" s="202"/>
      <c r="I92" s="208"/>
      <c r="J92" s="106"/>
      <c r="K92" s="106"/>
      <c r="L92" s="106"/>
      <c r="M92" s="106"/>
      <c r="N92" s="210"/>
      <c r="O92" s="210"/>
      <c r="P92" s="106"/>
      <c r="Q92" s="106"/>
    </row>
    <row r="93" ht="18" customHeight="true">
      <c r="A93" s="106"/>
      <c r="B93" s="106"/>
      <c r="C93" s="106"/>
      <c r="D93" s="106"/>
      <c r="E93" s="106"/>
      <c r="F93" s="106"/>
      <c r="G93" s="202"/>
      <c r="H93" s="202"/>
      <c r="I93" s="208"/>
      <c r="J93" s="106"/>
      <c r="K93" s="106"/>
      <c r="L93" s="106"/>
      <c r="M93" s="106"/>
      <c r="N93" s="210"/>
      <c r="O93" s="210"/>
      <c r="P93" s="106"/>
      <c r="Q93" s="106"/>
    </row>
    <row r="94" ht="18" customHeight="true">
      <c r="A94" s="106"/>
      <c r="B94" s="106"/>
      <c r="C94" s="106"/>
      <c r="D94" s="106"/>
      <c r="E94" s="106"/>
      <c r="F94" s="106"/>
      <c r="G94" s="202"/>
      <c r="H94" s="202"/>
      <c r="I94" s="208"/>
      <c r="J94" s="106"/>
      <c r="K94" s="106"/>
      <c r="L94" s="106"/>
      <c r="M94" s="106"/>
      <c r="N94" s="210"/>
      <c r="O94" s="210"/>
      <c r="P94" s="106"/>
      <c r="Q94" s="106"/>
    </row>
    <row r="95" ht="18" customHeight="true">
      <c r="A95" s="106"/>
      <c r="B95" s="106"/>
      <c r="C95" s="106"/>
      <c r="D95" s="106"/>
      <c r="E95" s="106"/>
      <c r="F95" s="106"/>
      <c r="G95" s="202"/>
      <c r="H95" s="202"/>
      <c r="I95" s="208"/>
      <c r="J95" s="106"/>
      <c r="K95" s="106"/>
      <c r="L95" s="106"/>
      <c r="M95" s="106"/>
      <c r="N95" s="210"/>
      <c r="O95" s="210"/>
      <c r="P95" s="106"/>
      <c r="Q95" s="106"/>
    </row>
    <row r="96" ht="18" customHeight="true">
      <c r="A96" s="106"/>
      <c r="B96" s="106"/>
      <c r="C96" s="106"/>
      <c r="D96" s="106"/>
      <c r="E96" s="106"/>
      <c r="F96" s="106"/>
      <c r="G96" s="202"/>
      <c r="H96" s="202"/>
      <c r="I96" s="208"/>
      <c r="J96" s="106"/>
      <c r="K96" s="106"/>
      <c r="L96" s="106"/>
      <c r="M96" s="106"/>
      <c r="N96" s="210"/>
      <c r="O96" s="210"/>
      <c r="P96" s="106"/>
      <c r="Q96" s="106"/>
    </row>
    <row r="97" ht="18" customHeight="true">
      <c r="A97" s="106"/>
      <c r="B97" s="106"/>
      <c r="C97" s="106"/>
      <c r="D97" s="106"/>
      <c r="E97" s="106"/>
      <c r="F97" s="106"/>
      <c r="G97" s="202"/>
      <c r="H97" s="202"/>
      <c r="I97" s="208"/>
      <c r="J97" s="106"/>
      <c r="K97" s="106"/>
      <c r="L97" s="106"/>
      <c r="M97" s="106"/>
      <c r="N97" s="210"/>
      <c r="O97" s="210"/>
      <c r="P97" s="106"/>
      <c r="Q97" s="106"/>
    </row>
    <row r="98" ht="18" customHeight="true">
      <c r="A98" s="106"/>
      <c r="B98" s="106"/>
      <c r="C98" s="106"/>
      <c r="D98" s="106"/>
      <c r="E98" s="106"/>
      <c r="F98" s="106"/>
      <c r="G98" s="202"/>
      <c r="H98" s="202"/>
      <c r="I98" s="208"/>
      <c r="J98" s="106"/>
      <c r="K98" s="106"/>
      <c r="L98" s="106"/>
      <c r="M98" s="106"/>
      <c r="N98" s="210"/>
      <c r="O98" s="210"/>
      <c r="P98" s="106"/>
      <c r="Q98" s="106"/>
    </row>
    <row r="99" ht="18" customHeight="true">
      <c r="A99" s="106"/>
      <c r="B99" s="106"/>
      <c r="C99" s="106"/>
      <c r="D99" s="106"/>
      <c r="E99" s="106"/>
      <c r="F99" s="106"/>
      <c r="G99" s="202"/>
      <c r="H99" s="202"/>
      <c r="I99" s="208"/>
      <c r="J99" s="106"/>
      <c r="K99" s="106"/>
      <c r="L99" s="106"/>
      <c r="M99" s="106"/>
      <c r="N99" s="210"/>
      <c r="O99" s="210"/>
      <c r="P99" s="106"/>
      <c r="Q99" s="106"/>
    </row>
    <row r="100" ht="18" customHeight="true">
      <c r="A100" s="106"/>
      <c r="B100" s="106"/>
      <c r="C100" s="106"/>
      <c r="D100" s="106"/>
      <c r="E100" s="106"/>
      <c r="F100" s="106"/>
      <c r="G100" s="202"/>
      <c r="H100" s="202"/>
      <c r="I100" s="208"/>
      <c r="J100" s="106"/>
      <c r="K100" s="106"/>
      <c r="L100" s="106"/>
      <c r="M100" s="106"/>
      <c r="N100" s="210"/>
      <c r="O100" s="210"/>
      <c r="P100" s="106"/>
      <c r="Q100" s="106"/>
    </row>
    <row r="101" ht="18" customHeight="true">
      <c r="A101" s="106"/>
      <c r="B101" s="106"/>
      <c r="C101" s="106"/>
      <c r="D101" s="106"/>
      <c r="E101" s="106"/>
      <c r="F101" s="106"/>
      <c r="G101" s="202"/>
      <c r="H101" s="202"/>
      <c r="I101" s="208"/>
      <c r="J101" s="106"/>
      <c r="K101" s="106"/>
      <c r="L101" s="106"/>
      <c r="M101" s="106"/>
      <c r="N101" s="210"/>
      <c r="O101" s="210"/>
      <c r="P101" s="106"/>
      <c r="Q101" s="106"/>
    </row>
    <row r="102" ht="18" customHeight="true">
      <c r="A102" s="106"/>
      <c r="B102" s="106"/>
      <c r="C102" s="106"/>
      <c r="D102" s="106"/>
      <c r="E102" s="106"/>
      <c r="F102" s="106"/>
      <c r="G102" s="202"/>
      <c r="H102" s="202"/>
      <c r="I102" s="208"/>
      <c r="J102" s="106"/>
      <c r="K102" s="106"/>
      <c r="L102" s="106"/>
      <c r="M102" s="106"/>
      <c r="N102" s="210"/>
      <c r="O102" s="210"/>
      <c r="P102" s="106"/>
      <c r="Q102" s="106"/>
    </row>
    <row r="103" ht="18" customHeight="true">
      <c r="A103" s="106"/>
      <c r="B103" s="106"/>
      <c r="C103" s="106"/>
      <c r="D103" s="106"/>
      <c r="E103" s="106"/>
      <c r="F103" s="106"/>
      <c r="G103" s="202"/>
      <c r="H103" s="202"/>
      <c r="I103" s="208"/>
      <c r="J103" s="106"/>
      <c r="K103" s="106"/>
      <c r="L103" s="106"/>
      <c r="M103" s="106"/>
      <c r="N103" s="210"/>
      <c r="O103" s="210"/>
      <c r="P103" s="106"/>
      <c r="Q103" s="106"/>
    </row>
    <row r="104" ht="18" customHeight="true">
      <c r="A104" s="106"/>
      <c r="B104" s="106"/>
      <c r="C104" s="106"/>
      <c r="D104" s="106"/>
      <c r="E104" s="106"/>
      <c r="F104" s="106"/>
      <c r="G104" s="202"/>
      <c r="H104" s="202"/>
      <c r="I104" s="208"/>
      <c r="J104" s="106"/>
      <c r="K104" s="106"/>
      <c r="L104" s="106"/>
      <c r="M104" s="106"/>
      <c r="N104" s="210"/>
      <c r="O104" s="210"/>
      <c r="P104" s="106"/>
      <c r="Q104" s="106"/>
    </row>
    <row r="105" ht="18" customHeight="true">
      <c r="A105" s="106"/>
      <c r="B105" s="106"/>
      <c r="C105" s="106"/>
      <c r="D105" s="106"/>
      <c r="E105" s="106"/>
      <c r="F105" s="106"/>
      <c r="G105" s="202"/>
      <c r="H105" s="202"/>
      <c r="I105" s="208"/>
      <c r="J105" s="106"/>
      <c r="K105" s="106"/>
      <c r="L105" s="106"/>
      <c r="M105" s="106"/>
      <c r="N105" s="210"/>
      <c r="O105" s="210"/>
      <c r="P105" s="106"/>
      <c r="Q105" s="106"/>
    </row>
    <row r="106" ht="18" customHeight="true">
      <c r="A106" s="106"/>
      <c r="B106" s="106"/>
      <c r="C106" s="106"/>
      <c r="D106" s="106"/>
      <c r="E106" s="106"/>
      <c r="F106" s="106"/>
      <c r="G106" s="202"/>
      <c r="H106" s="202"/>
      <c r="I106" s="208"/>
      <c r="J106" s="106"/>
      <c r="K106" s="106"/>
      <c r="L106" s="106"/>
      <c r="M106" s="106"/>
      <c r="N106" s="210"/>
      <c r="O106" s="210"/>
      <c r="P106" s="106"/>
      <c r="Q106" s="106"/>
    </row>
    <row r="107" ht="18" customHeight="true">
      <c r="A107" s="106"/>
      <c r="B107" s="106"/>
      <c r="C107" s="106"/>
      <c r="D107" s="106"/>
      <c r="E107" s="106"/>
      <c r="F107" s="106"/>
      <c r="G107" s="202"/>
      <c r="H107" s="202"/>
      <c r="I107" s="208"/>
      <c r="J107" s="106"/>
      <c r="K107" s="106"/>
      <c r="L107" s="106"/>
      <c r="M107" s="106"/>
      <c r="N107" s="210"/>
      <c r="O107" s="210"/>
      <c r="P107" s="106"/>
      <c r="Q107" s="106"/>
    </row>
    <row r="108" ht="18" customHeight="true">
      <c r="A108" s="106"/>
      <c r="B108" s="106"/>
      <c r="C108" s="106"/>
      <c r="D108" s="106"/>
      <c r="E108" s="106"/>
      <c r="F108" s="106"/>
      <c r="G108" s="202"/>
      <c r="H108" s="202"/>
      <c r="I108" s="208"/>
      <c r="J108" s="106"/>
      <c r="K108" s="106"/>
      <c r="L108" s="106"/>
      <c r="M108" s="106"/>
      <c r="N108" s="210"/>
      <c r="O108" s="210"/>
      <c r="P108" s="106"/>
      <c r="Q108" s="106"/>
    </row>
    <row r="109" ht="18" customHeight="true">
      <c r="A109" s="106"/>
      <c r="B109" s="106"/>
      <c r="C109" s="106"/>
      <c r="D109" s="106"/>
      <c r="E109" s="106"/>
      <c r="F109" s="106"/>
      <c r="G109" s="202"/>
      <c r="H109" s="202"/>
      <c r="I109" s="208"/>
      <c r="J109" s="106"/>
      <c r="K109" s="106"/>
      <c r="L109" s="106"/>
      <c r="M109" s="106"/>
      <c r="N109" s="210"/>
      <c r="O109" s="210"/>
      <c r="P109" s="106"/>
      <c r="Q109" s="106"/>
    </row>
    <row r="110" ht="18" customHeight="true">
      <c r="A110" s="106"/>
      <c r="B110" s="106"/>
      <c r="C110" s="106"/>
      <c r="D110" s="106"/>
      <c r="E110" s="106"/>
      <c r="F110" s="106"/>
      <c r="G110" s="202"/>
      <c r="H110" s="202"/>
      <c r="I110" s="208"/>
      <c r="J110" s="106"/>
      <c r="K110" s="106"/>
      <c r="L110" s="106"/>
      <c r="M110" s="106"/>
      <c r="N110" s="210"/>
      <c r="O110" s="210"/>
      <c r="P110" s="106"/>
      <c r="Q110" s="106"/>
    </row>
    <row r="111" ht="18" customHeight="true">
      <c r="A111" s="106"/>
      <c r="B111" s="106"/>
      <c r="C111" s="106"/>
      <c r="D111" s="106"/>
      <c r="E111" s="106"/>
      <c r="F111" s="106"/>
      <c r="G111" s="202"/>
      <c r="H111" s="202"/>
      <c r="I111" s="208"/>
      <c r="J111" s="106"/>
      <c r="K111" s="106"/>
      <c r="L111" s="106"/>
      <c r="M111" s="106"/>
      <c r="N111" s="210"/>
      <c r="O111" s="210"/>
      <c r="P111" s="106"/>
      <c r="Q111" s="106"/>
    </row>
    <row r="112" ht="18" customHeight="true">
      <c r="A112" s="106"/>
      <c r="B112" s="106"/>
      <c r="C112" s="106"/>
      <c r="D112" s="106"/>
      <c r="E112" s="106"/>
      <c r="F112" s="106"/>
      <c r="G112" s="202"/>
      <c r="H112" s="202"/>
      <c r="I112" s="208"/>
      <c r="J112" s="106"/>
      <c r="K112" s="106"/>
      <c r="L112" s="106"/>
      <c r="M112" s="106"/>
      <c r="N112" s="210"/>
      <c r="O112" s="210"/>
      <c r="P112" s="106"/>
      <c r="Q112" s="106"/>
    </row>
    <row r="113" ht="18" customHeight="true">
      <c r="A113" s="106"/>
      <c r="B113" s="106"/>
      <c r="C113" s="106"/>
      <c r="D113" s="106"/>
      <c r="E113" s="106"/>
      <c r="F113" s="106"/>
      <c r="G113" s="202"/>
      <c r="H113" s="202"/>
      <c r="I113" s="208"/>
      <c r="J113" s="106"/>
      <c r="K113" s="106"/>
      <c r="L113" s="106"/>
      <c r="M113" s="106"/>
      <c r="N113" s="210"/>
      <c r="O113" s="210"/>
      <c r="P113" s="106"/>
      <c r="Q113" s="106"/>
    </row>
    <row r="114" ht="18" customHeight="true">
      <c r="A114" s="106"/>
      <c r="B114" s="106"/>
      <c r="C114" s="106"/>
      <c r="D114" s="106"/>
      <c r="E114" s="106"/>
      <c r="F114" s="106"/>
      <c r="G114" s="202"/>
      <c r="H114" s="202"/>
      <c r="I114" s="208"/>
      <c r="J114" s="106"/>
      <c r="K114" s="106"/>
      <c r="L114" s="106"/>
      <c r="M114" s="106"/>
      <c r="N114" s="210"/>
      <c r="O114" s="210"/>
      <c r="P114" s="106"/>
      <c r="Q114" s="106"/>
    </row>
    <row r="115" ht="18" customHeight="true">
      <c r="A115" s="106"/>
      <c r="B115" s="106"/>
      <c r="C115" s="106"/>
      <c r="D115" s="106"/>
      <c r="E115" s="106"/>
      <c r="F115" s="106"/>
      <c r="G115" s="202"/>
      <c r="H115" s="202"/>
      <c r="I115" s="208"/>
      <c r="J115" s="106"/>
      <c r="K115" s="106"/>
      <c r="L115" s="106"/>
      <c r="M115" s="106"/>
      <c r="N115" s="210"/>
      <c r="O115" s="210"/>
      <c r="P115" s="106"/>
      <c r="Q115" s="106"/>
    </row>
    <row r="116" ht="18" customHeight="true">
      <c r="A116" s="106"/>
      <c r="B116" s="106"/>
      <c r="C116" s="106"/>
      <c r="D116" s="106"/>
      <c r="E116" s="106"/>
      <c r="F116" s="106"/>
      <c r="G116" s="202"/>
      <c r="H116" s="202"/>
      <c r="I116" s="208"/>
      <c r="J116" s="106"/>
      <c r="K116" s="106"/>
      <c r="L116" s="106"/>
      <c r="M116" s="106"/>
      <c r="N116" s="210"/>
      <c r="O116" s="210"/>
      <c r="P116" s="106"/>
      <c r="Q116" s="106"/>
    </row>
    <row r="117" ht="18" customHeight="true">
      <c r="A117" s="106"/>
      <c r="B117" s="106"/>
      <c r="C117" s="106"/>
      <c r="D117" s="106"/>
      <c r="E117" s="106"/>
      <c r="F117" s="106"/>
      <c r="G117" s="202"/>
      <c r="H117" s="202"/>
      <c r="I117" s="208"/>
      <c r="J117" s="106"/>
      <c r="K117" s="106"/>
      <c r="L117" s="106"/>
      <c r="M117" s="106"/>
      <c r="N117" s="210"/>
      <c r="O117" s="210"/>
      <c r="P117" s="106"/>
      <c r="Q117" s="106"/>
    </row>
    <row r="118" ht="18" customHeight="true">
      <c r="A118" s="106"/>
      <c r="B118" s="106"/>
      <c r="C118" s="106"/>
      <c r="D118" s="106"/>
      <c r="E118" s="106"/>
      <c r="F118" s="106"/>
      <c r="G118" s="202"/>
      <c r="H118" s="202"/>
      <c r="I118" s="208"/>
      <c r="J118" s="106"/>
      <c r="K118" s="106"/>
      <c r="L118" s="106"/>
      <c r="M118" s="106"/>
      <c r="N118" s="210"/>
      <c r="O118" s="210"/>
      <c r="P118" s="106"/>
      <c r="Q118" s="106"/>
    </row>
    <row r="119" ht="18" customHeight="true">
      <c r="A119" s="106"/>
      <c r="B119" s="106"/>
      <c r="C119" s="106"/>
      <c r="D119" s="106"/>
      <c r="E119" s="106"/>
      <c r="F119" s="106"/>
      <c r="G119" s="202"/>
      <c r="H119" s="202"/>
      <c r="I119" s="208"/>
      <c r="J119" s="106"/>
      <c r="K119" s="106"/>
      <c r="L119" s="106"/>
      <c r="M119" s="106"/>
      <c r="N119" s="210"/>
      <c r="O119" s="210"/>
      <c r="P119" s="106"/>
      <c r="Q119" s="106"/>
    </row>
    <row r="120" ht="18" customHeight="true">
      <c r="A120" s="106"/>
      <c r="B120" s="106"/>
      <c r="C120" s="106"/>
      <c r="D120" s="106"/>
      <c r="E120" s="106"/>
      <c r="F120" s="106"/>
      <c r="G120" s="202"/>
      <c r="H120" s="202"/>
      <c r="I120" s="208"/>
      <c r="J120" s="106"/>
      <c r="K120" s="106"/>
      <c r="L120" s="106"/>
      <c r="M120" s="106"/>
      <c r="N120" s="210"/>
      <c r="O120" s="210"/>
      <c r="P120" s="106"/>
      <c r="Q120" s="106"/>
    </row>
    <row r="121" ht="18" customHeight="true">
      <c r="A121" s="106"/>
      <c r="B121" s="106"/>
      <c r="C121" s="106"/>
      <c r="D121" s="106"/>
      <c r="E121" s="106"/>
      <c r="F121" s="106"/>
      <c r="G121" s="202"/>
      <c r="H121" s="202"/>
      <c r="I121" s="208"/>
      <c r="J121" s="106"/>
      <c r="K121" s="106"/>
      <c r="L121" s="106"/>
      <c r="M121" s="106"/>
      <c r="N121" s="210"/>
      <c r="O121" s="210"/>
      <c r="P121" s="106"/>
      <c r="Q121" s="106"/>
    </row>
    <row r="122" ht="18" customHeight="true">
      <c r="A122" s="106"/>
      <c r="B122" s="106"/>
      <c r="C122" s="106"/>
      <c r="D122" s="106"/>
      <c r="E122" s="106"/>
      <c r="F122" s="106"/>
      <c r="G122" s="202"/>
      <c r="H122" s="202"/>
      <c r="I122" s="208"/>
      <c r="J122" s="106"/>
      <c r="K122" s="106"/>
      <c r="L122" s="106"/>
      <c r="M122" s="106"/>
      <c r="N122" s="210"/>
      <c r="O122" s="210"/>
      <c r="P122" s="106"/>
      <c r="Q122" s="106"/>
    </row>
    <row r="123" ht="18" customHeight="true">
      <c r="A123" s="106"/>
      <c r="B123" s="106"/>
      <c r="C123" s="106"/>
      <c r="D123" s="106"/>
      <c r="E123" s="106"/>
      <c r="F123" s="106"/>
      <c r="G123" s="202"/>
      <c r="H123" s="202"/>
      <c r="I123" s="208"/>
      <c r="J123" s="106"/>
      <c r="K123" s="106"/>
      <c r="L123" s="106"/>
      <c r="M123" s="106"/>
      <c r="N123" s="210"/>
      <c r="O123" s="210"/>
      <c r="P123" s="106"/>
      <c r="Q123" s="106"/>
    </row>
    <row r="124" ht="18" customHeight="true">
      <c r="A124" s="106"/>
      <c r="B124" s="106"/>
      <c r="C124" s="106"/>
      <c r="D124" s="106"/>
      <c r="E124" s="106"/>
      <c r="F124" s="106"/>
      <c r="G124" s="202"/>
      <c r="H124" s="202"/>
      <c r="I124" s="208"/>
      <c r="J124" s="106"/>
      <c r="K124" s="106"/>
      <c r="L124" s="106"/>
      <c r="M124" s="106"/>
      <c r="N124" s="210"/>
      <c r="O124" s="210"/>
      <c r="P124" s="106"/>
      <c r="Q124" s="106"/>
    </row>
    <row r="125" ht="18" customHeight="true">
      <c r="A125" s="106"/>
      <c r="B125" s="106"/>
      <c r="C125" s="106"/>
      <c r="D125" s="106"/>
      <c r="E125" s="106"/>
      <c r="F125" s="106"/>
      <c r="G125" s="202"/>
      <c r="H125" s="202"/>
      <c r="I125" s="208"/>
      <c r="J125" s="106"/>
      <c r="K125" s="106"/>
      <c r="L125" s="106"/>
      <c r="M125" s="106"/>
      <c r="N125" s="210"/>
      <c r="O125" s="210"/>
      <c r="P125" s="106"/>
      <c r="Q125" s="106"/>
    </row>
    <row r="126" ht="18" customHeight="true">
      <c r="A126" s="106"/>
      <c r="B126" s="106"/>
      <c r="C126" s="106"/>
      <c r="D126" s="106"/>
      <c r="E126" s="106"/>
      <c r="F126" s="106"/>
      <c r="G126" s="202"/>
      <c r="H126" s="202"/>
      <c r="I126" s="208"/>
      <c r="J126" s="106"/>
      <c r="K126" s="106"/>
      <c r="L126" s="106"/>
      <c r="M126" s="106"/>
      <c r="N126" s="210"/>
      <c r="O126" s="210"/>
      <c r="P126" s="106"/>
      <c r="Q126" s="106"/>
    </row>
    <row r="127" ht="18" customHeight="true">
      <c r="A127" s="106"/>
      <c r="B127" s="106"/>
      <c r="C127" s="106"/>
      <c r="D127" s="106"/>
      <c r="E127" s="106"/>
      <c r="F127" s="106"/>
      <c r="G127" s="202"/>
      <c r="H127" s="202"/>
      <c r="I127" s="208"/>
      <c r="J127" s="106"/>
      <c r="K127" s="106"/>
      <c r="L127" s="106"/>
      <c r="M127" s="106"/>
      <c r="N127" s="210"/>
      <c r="O127" s="210"/>
      <c r="P127" s="106"/>
      <c r="Q127" s="106"/>
    </row>
    <row r="128" ht="18" customHeight="true">
      <c r="A128" s="106"/>
      <c r="B128" s="106"/>
      <c r="C128" s="106"/>
      <c r="D128" s="106"/>
      <c r="E128" s="106"/>
      <c r="F128" s="106"/>
      <c r="G128" s="202"/>
      <c r="H128" s="202"/>
      <c r="I128" s="208"/>
      <c r="J128" s="106"/>
      <c r="K128" s="106"/>
      <c r="L128" s="106"/>
      <c r="M128" s="106"/>
      <c r="N128" s="210"/>
      <c r="O128" s="210"/>
      <c r="P128" s="106"/>
      <c r="Q128" s="106"/>
    </row>
    <row r="129" ht="18" customHeight="true">
      <c r="A129" s="106"/>
      <c r="B129" s="106"/>
      <c r="C129" s="106"/>
      <c r="D129" s="106"/>
      <c r="E129" s="106"/>
      <c r="F129" s="106"/>
      <c r="G129" s="202"/>
      <c r="H129" s="202"/>
      <c r="I129" s="208"/>
      <c r="J129" s="106"/>
      <c r="K129" s="106"/>
      <c r="L129" s="106"/>
      <c r="M129" s="106"/>
      <c r="N129" s="210"/>
      <c r="O129" s="210"/>
      <c r="P129" s="106"/>
      <c r="Q129" s="106"/>
    </row>
    <row r="130" ht="18" customHeight="true">
      <c r="A130" s="106"/>
      <c r="B130" s="106"/>
      <c r="C130" s="106"/>
      <c r="D130" s="106"/>
      <c r="E130" s="106"/>
      <c r="F130" s="106"/>
      <c r="G130" s="202"/>
      <c r="H130" s="202"/>
      <c r="I130" s="208"/>
      <c r="J130" s="106"/>
      <c r="K130" s="106"/>
      <c r="L130" s="106"/>
      <c r="M130" s="106"/>
      <c r="N130" s="210"/>
      <c r="O130" s="210"/>
      <c r="P130" s="106"/>
      <c r="Q130" s="106"/>
    </row>
    <row r="131" ht="18" customHeight="true">
      <c r="A131" s="106"/>
      <c r="B131" s="106"/>
      <c r="C131" s="106"/>
      <c r="D131" s="106"/>
      <c r="E131" s="106"/>
      <c r="F131" s="106"/>
      <c r="G131" s="202"/>
      <c r="H131" s="202"/>
      <c r="I131" s="208"/>
      <c r="J131" s="106"/>
      <c r="K131" s="106"/>
      <c r="L131" s="106"/>
      <c r="M131" s="106"/>
      <c r="N131" s="210"/>
      <c r="O131" s="210"/>
      <c r="P131" s="106"/>
      <c r="Q131" s="106"/>
    </row>
    <row r="132" ht="18" customHeight="true">
      <c r="A132" s="106"/>
      <c r="B132" s="106"/>
      <c r="C132" s="106"/>
      <c r="D132" s="106"/>
      <c r="E132" s="106"/>
      <c r="F132" s="106"/>
      <c r="G132" s="202"/>
      <c r="H132" s="202"/>
      <c r="I132" s="208"/>
      <c r="J132" s="106"/>
      <c r="K132" s="106"/>
      <c r="L132" s="106"/>
      <c r="M132" s="106"/>
      <c r="N132" s="210"/>
      <c r="O132" s="210"/>
      <c r="P132" s="106"/>
      <c r="Q132" s="106"/>
    </row>
    <row r="133" ht="18" customHeight="true">
      <c r="A133" s="106"/>
      <c r="B133" s="106"/>
      <c r="C133" s="106"/>
      <c r="D133" s="106"/>
      <c r="E133" s="106"/>
      <c r="F133" s="106"/>
      <c r="G133" s="202"/>
      <c r="H133" s="202"/>
      <c r="I133" s="208"/>
      <c r="J133" s="106"/>
      <c r="K133" s="106"/>
      <c r="L133" s="106"/>
      <c r="M133" s="106"/>
      <c r="N133" s="210"/>
      <c r="O133" s="210"/>
      <c r="P133" s="106"/>
      <c r="Q133" s="106"/>
    </row>
    <row r="134" ht="18" customHeight="true">
      <c r="A134" s="106"/>
      <c r="B134" s="106"/>
      <c r="C134" s="106"/>
      <c r="D134" s="106"/>
      <c r="E134" s="106"/>
      <c r="F134" s="106"/>
      <c r="G134" s="202"/>
      <c r="H134" s="202"/>
      <c r="I134" s="208"/>
      <c r="J134" s="106"/>
      <c r="K134" s="106"/>
      <c r="L134" s="106"/>
      <c r="M134" s="106"/>
      <c r="N134" s="210"/>
      <c r="O134" s="210"/>
      <c r="P134" s="106"/>
      <c r="Q134" s="106"/>
    </row>
    <row r="135" ht="18" customHeight="true">
      <c r="A135" s="106"/>
      <c r="B135" s="106"/>
      <c r="C135" s="106"/>
      <c r="D135" s="106"/>
      <c r="E135" s="106"/>
      <c r="F135" s="106"/>
      <c r="G135" s="202"/>
      <c r="H135" s="202"/>
      <c r="I135" s="208"/>
      <c r="J135" s="106"/>
      <c r="K135" s="106"/>
      <c r="L135" s="106"/>
      <c r="M135" s="106"/>
      <c r="N135" s="210"/>
      <c r="O135" s="210"/>
      <c r="P135" s="106"/>
      <c r="Q135" s="106"/>
    </row>
    <row r="136" ht="18" customHeight="true">
      <c r="A136" s="106"/>
      <c r="B136" s="106"/>
      <c r="C136" s="106"/>
      <c r="D136" s="106"/>
      <c r="E136" s="106"/>
      <c r="F136" s="106"/>
      <c r="G136" s="202"/>
      <c r="H136" s="202"/>
      <c r="I136" s="208"/>
      <c r="J136" s="106"/>
      <c r="K136" s="106"/>
      <c r="L136" s="106"/>
      <c r="M136" s="106"/>
      <c r="N136" s="210"/>
      <c r="O136" s="210"/>
      <c r="P136" s="106"/>
      <c r="Q136" s="106"/>
    </row>
    <row r="137" ht="18" customHeight="true">
      <c r="A137" s="106"/>
      <c r="B137" s="106"/>
      <c r="C137" s="106"/>
      <c r="D137" s="106"/>
      <c r="E137" s="106"/>
      <c r="F137" s="106"/>
      <c r="G137" s="202"/>
      <c r="H137" s="202"/>
      <c r="I137" s="208"/>
      <c r="J137" s="106"/>
      <c r="K137" s="106"/>
      <c r="L137" s="106"/>
      <c r="M137" s="106"/>
      <c r="N137" s="210"/>
      <c r="O137" s="210"/>
      <c r="P137" s="106"/>
      <c r="Q137" s="106"/>
    </row>
    <row r="138" ht="18" customHeight="true">
      <c r="A138" s="106"/>
      <c r="B138" s="106"/>
      <c r="C138" s="106"/>
      <c r="D138" s="106"/>
      <c r="E138" s="106"/>
      <c r="F138" s="106"/>
      <c r="G138" s="202"/>
      <c r="H138" s="202"/>
      <c r="I138" s="208"/>
      <c r="J138" s="106"/>
      <c r="K138" s="106"/>
      <c r="L138" s="106"/>
      <c r="M138" s="106"/>
      <c r="N138" s="210"/>
      <c r="O138" s="210"/>
      <c r="P138" s="106"/>
      <c r="Q138" s="106"/>
    </row>
    <row r="139" ht="18" customHeight="true">
      <c r="A139" s="106"/>
      <c r="B139" s="106"/>
      <c r="C139" s="106"/>
      <c r="D139" s="106"/>
      <c r="E139" s="106"/>
      <c r="F139" s="106"/>
      <c r="G139" s="202"/>
      <c r="H139" s="202"/>
      <c r="I139" s="208"/>
      <c r="J139" s="106"/>
      <c r="K139" s="106"/>
      <c r="L139" s="106"/>
      <c r="M139" s="106"/>
      <c r="N139" s="210"/>
      <c r="O139" s="210"/>
      <c r="P139" s="106"/>
      <c r="Q139" s="106"/>
    </row>
    <row r="140" ht="18" customHeight="true">
      <c r="A140" s="106"/>
      <c r="B140" s="106"/>
      <c r="C140" s="106"/>
      <c r="D140" s="106"/>
      <c r="E140" s="106"/>
      <c r="F140" s="106"/>
      <c r="G140" s="202"/>
      <c r="H140" s="202"/>
      <c r="I140" s="208"/>
      <c r="J140" s="106"/>
      <c r="K140" s="106"/>
      <c r="L140" s="106"/>
      <c r="M140" s="106"/>
      <c r="N140" s="210"/>
      <c r="O140" s="210"/>
      <c r="P140" s="106"/>
      <c r="Q140" s="106"/>
    </row>
    <row r="141" ht="18" customHeight="true">
      <c r="A141" s="106"/>
      <c r="B141" s="106"/>
      <c r="C141" s="106"/>
      <c r="D141" s="106"/>
      <c r="E141" s="106"/>
      <c r="F141" s="106"/>
      <c r="G141" s="202"/>
      <c r="H141" s="202"/>
      <c r="I141" s="208"/>
      <c r="J141" s="106"/>
      <c r="K141" s="106"/>
      <c r="L141" s="106"/>
      <c r="M141" s="106"/>
      <c r="N141" s="210"/>
      <c r="O141" s="210"/>
      <c r="P141" s="106"/>
      <c r="Q141" s="106"/>
    </row>
    <row r="142" ht="18" customHeight="true">
      <c r="A142" s="106"/>
      <c r="B142" s="106"/>
      <c r="C142" s="106"/>
      <c r="D142" s="106"/>
      <c r="E142" s="106"/>
      <c r="F142" s="106"/>
      <c r="G142" s="202"/>
      <c r="H142" s="202"/>
      <c r="I142" s="208"/>
      <c r="J142" s="106"/>
      <c r="K142" s="106"/>
      <c r="L142" s="106"/>
      <c r="M142" s="106"/>
      <c r="N142" s="210"/>
      <c r="O142" s="210"/>
      <c r="P142" s="106"/>
      <c r="Q142" s="106"/>
    </row>
    <row r="143" ht="18" customHeight="true">
      <c r="A143" s="106"/>
      <c r="B143" s="106"/>
      <c r="C143" s="106"/>
      <c r="D143" s="106"/>
      <c r="E143" s="106"/>
      <c r="F143" s="106"/>
      <c r="G143" s="202"/>
      <c r="H143" s="202"/>
      <c r="I143" s="208"/>
      <c r="J143" s="106"/>
      <c r="K143" s="106"/>
      <c r="L143" s="106"/>
      <c r="M143" s="106"/>
      <c r="N143" s="210"/>
      <c r="O143" s="210"/>
      <c r="P143" s="106"/>
      <c r="Q143" s="106"/>
    </row>
    <row r="144" ht="18" customHeight="true">
      <c r="A144" s="106"/>
      <c r="B144" s="106"/>
      <c r="C144" s="106"/>
      <c r="D144" s="106"/>
      <c r="E144" s="106"/>
      <c r="F144" s="106"/>
      <c r="G144" s="202"/>
      <c r="H144" s="202"/>
      <c r="I144" s="208"/>
      <c r="J144" s="106"/>
      <c r="K144" s="106"/>
      <c r="L144" s="106"/>
      <c r="M144" s="106"/>
      <c r="N144" s="210"/>
      <c r="O144" s="210"/>
      <c r="P144" s="106"/>
      <c r="Q144" s="106"/>
    </row>
    <row r="145" ht="18" customHeight="true">
      <c r="A145" s="106"/>
      <c r="B145" s="106"/>
      <c r="C145" s="106"/>
      <c r="D145" s="106"/>
      <c r="E145" s="106"/>
      <c r="F145" s="106"/>
      <c r="G145" s="202"/>
      <c r="H145" s="202"/>
      <c r="I145" s="208"/>
      <c r="J145" s="106"/>
      <c r="K145" s="106"/>
      <c r="L145" s="106"/>
      <c r="M145" s="106"/>
      <c r="N145" s="210"/>
      <c r="O145" s="210"/>
      <c r="P145" s="106"/>
      <c r="Q145" s="106"/>
    </row>
    <row r="146" ht="18" customHeight="true">
      <c r="A146" s="106"/>
      <c r="B146" s="106"/>
      <c r="C146" s="106"/>
      <c r="D146" s="106"/>
      <c r="E146" s="106"/>
      <c r="F146" s="106"/>
      <c r="G146" s="202"/>
      <c r="H146" s="202"/>
      <c r="I146" s="208"/>
      <c r="J146" s="106"/>
      <c r="K146" s="106"/>
      <c r="L146" s="106"/>
      <c r="M146" s="106"/>
      <c r="N146" s="210"/>
      <c r="O146" s="210"/>
      <c r="P146" s="106"/>
      <c r="Q146" s="106"/>
    </row>
    <row r="147" ht="18" customHeight="true">
      <c r="A147" s="106"/>
      <c r="B147" s="106"/>
      <c r="C147" s="106"/>
      <c r="D147" s="106"/>
      <c r="E147" s="106"/>
      <c r="F147" s="106"/>
      <c r="G147" s="202"/>
      <c r="H147" s="202"/>
      <c r="I147" s="208"/>
      <c r="J147" s="106"/>
      <c r="K147" s="106"/>
      <c r="L147" s="106"/>
      <c r="M147" s="106"/>
      <c r="N147" s="210"/>
      <c r="O147" s="210"/>
      <c r="P147" s="106"/>
      <c r="Q147" s="106"/>
    </row>
    <row r="148" ht="18" customHeight="true">
      <c r="A148" s="106"/>
      <c r="B148" s="106"/>
      <c r="C148" s="106"/>
      <c r="D148" s="106"/>
      <c r="E148" s="106"/>
      <c r="F148" s="106"/>
      <c r="G148" s="202"/>
      <c r="H148" s="202"/>
      <c r="I148" s="208"/>
      <c r="J148" s="106"/>
      <c r="K148" s="106"/>
      <c r="L148" s="106"/>
      <c r="M148" s="106"/>
      <c r="N148" s="210"/>
      <c r="O148" s="210"/>
      <c r="P148" s="106"/>
      <c r="Q148" s="106"/>
    </row>
    <row r="149" ht="18" customHeight="true">
      <c r="A149" s="106"/>
      <c r="B149" s="106"/>
      <c r="C149" s="106"/>
      <c r="D149" s="106"/>
      <c r="E149" s="106"/>
      <c r="F149" s="106"/>
      <c r="G149" s="202"/>
      <c r="H149" s="202"/>
      <c r="I149" s="208"/>
      <c r="J149" s="106"/>
      <c r="K149" s="106"/>
      <c r="L149" s="106"/>
      <c r="M149" s="106"/>
      <c r="N149" s="210"/>
      <c r="O149" s="210"/>
      <c r="P149" s="106"/>
      <c r="Q149" s="106"/>
    </row>
    <row r="150" ht="18" customHeight="true">
      <c r="A150" s="106"/>
      <c r="B150" s="106"/>
      <c r="C150" s="106"/>
      <c r="D150" s="106"/>
      <c r="E150" s="106"/>
      <c r="F150" s="106"/>
      <c r="G150" s="202"/>
      <c r="H150" s="202"/>
      <c r="I150" s="208"/>
      <c r="J150" s="106"/>
      <c r="K150" s="106"/>
      <c r="L150" s="106"/>
      <c r="M150" s="106"/>
      <c r="N150" s="210"/>
      <c r="O150" s="210"/>
      <c r="P150" s="106"/>
      <c r="Q150" s="106"/>
    </row>
    <row r="151" ht="18" customHeight="true">
      <c r="A151" s="106"/>
      <c r="B151" s="106"/>
      <c r="C151" s="106"/>
      <c r="D151" s="106"/>
      <c r="E151" s="106"/>
      <c r="F151" s="106"/>
      <c r="G151" s="202"/>
      <c r="H151" s="202"/>
      <c r="I151" s="208"/>
      <c r="J151" s="106"/>
      <c r="K151" s="106"/>
      <c r="L151" s="106"/>
      <c r="M151" s="106"/>
      <c r="N151" s="210"/>
      <c r="O151" s="210"/>
      <c r="P151" s="106"/>
      <c r="Q151" s="106"/>
    </row>
    <row r="152" ht="18" customHeight="true">
      <c r="A152" s="106"/>
      <c r="B152" s="106"/>
      <c r="C152" s="106"/>
      <c r="D152" s="106"/>
      <c r="E152" s="106"/>
      <c r="F152" s="106"/>
      <c r="G152" s="202"/>
      <c r="H152" s="202"/>
      <c r="I152" s="208"/>
      <c r="J152" s="106"/>
      <c r="K152" s="106"/>
      <c r="L152" s="106"/>
      <c r="M152" s="106"/>
      <c r="N152" s="210"/>
      <c r="O152" s="210"/>
      <c r="P152" s="106"/>
      <c r="Q152" s="106"/>
    </row>
    <row r="153" ht="18" customHeight="true">
      <c r="A153" s="106"/>
      <c r="B153" s="106"/>
      <c r="C153" s="106"/>
      <c r="D153" s="106"/>
      <c r="E153" s="106"/>
      <c r="F153" s="106"/>
      <c r="G153" s="202"/>
      <c r="H153" s="202"/>
      <c r="I153" s="208"/>
      <c r="J153" s="106"/>
      <c r="K153" s="106"/>
      <c r="L153" s="106"/>
      <c r="M153" s="106"/>
      <c r="N153" s="210"/>
      <c r="O153" s="210"/>
      <c r="P153" s="106"/>
      <c r="Q153" s="106"/>
    </row>
    <row r="154" ht="18" customHeight="true">
      <c r="A154" s="106"/>
      <c r="B154" s="106"/>
      <c r="C154" s="106"/>
      <c r="D154" s="106"/>
      <c r="E154" s="106"/>
      <c r="F154" s="106"/>
      <c r="G154" s="202"/>
      <c r="H154" s="202"/>
      <c r="I154" s="208"/>
      <c r="J154" s="106"/>
      <c r="K154" s="106"/>
      <c r="L154" s="106"/>
      <c r="M154" s="106"/>
      <c r="N154" s="210"/>
      <c r="O154" s="210"/>
      <c r="P154" s="106"/>
      <c r="Q154" s="106"/>
    </row>
    <row r="155" ht="18" customHeight="true">
      <c r="A155" s="106"/>
      <c r="B155" s="106"/>
      <c r="C155" s="106"/>
      <c r="D155" s="106"/>
      <c r="E155" s="106"/>
      <c r="F155" s="106"/>
      <c r="G155" s="202"/>
      <c r="H155" s="202"/>
      <c r="I155" s="208"/>
      <c r="J155" s="106"/>
      <c r="K155" s="106"/>
      <c r="L155" s="106"/>
      <c r="M155" s="106"/>
      <c r="N155" s="210"/>
      <c r="O155" s="210"/>
      <c r="P155" s="106"/>
      <c r="Q155" s="106"/>
    </row>
    <row r="156" ht="18" customHeight="true">
      <c r="A156" s="106"/>
      <c r="B156" s="106"/>
      <c r="C156" s="106"/>
      <c r="D156" s="106"/>
      <c r="E156" s="106"/>
      <c r="F156" s="106"/>
      <c r="G156" s="202"/>
      <c r="H156" s="202"/>
      <c r="I156" s="208"/>
      <c r="J156" s="106"/>
      <c r="K156" s="106"/>
      <c r="L156" s="106"/>
      <c r="M156" s="106"/>
      <c r="N156" s="210"/>
      <c r="O156" s="210"/>
      <c r="P156" s="106"/>
      <c r="Q156" s="106"/>
    </row>
    <row r="157" ht="18" customHeight="true">
      <c r="A157" s="106"/>
      <c r="B157" s="106"/>
      <c r="C157" s="106"/>
      <c r="D157" s="106"/>
      <c r="E157" s="106"/>
      <c r="F157" s="106"/>
      <c r="G157" s="202"/>
      <c r="H157" s="202"/>
      <c r="I157" s="208"/>
      <c r="J157" s="106"/>
      <c r="K157" s="106"/>
      <c r="L157" s="106"/>
      <c r="M157" s="106"/>
      <c r="N157" s="210"/>
      <c r="O157" s="210"/>
      <c r="P157" s="106"/>
      <c r="Q157" s="106"/>
    </row>
    <row r="158" ht="18" customHeight="true">
      <c r="A158" s="106"/>
      <c r="B158" s="106"/>
      <c r="C158" s="106"/>
      <c r="D158" s="106"/>
      <c r="E158" s="106"/>
      <c r="F158" s="106"/>
      <c r="G158" s="202"/>
      <c r="H158" s="202"/>
      <c r="I158" s="208"/>
      <c r="J158" s="106"/>
      <c r="K158" s="106"/>
      <c r="L158" s="106"/>
      <c r="M158" s="106"/>
      <c r="N158" s="210"/>
      <c r="O158" s="210"/>
      <c r="P158" s="106"/>
      <c r="Q158" s="106"/>
    </row>
    <row r="159" ht="18" customHeight="true">
      <c r="A159" s="106"/>
      <c r="B159" s="106"/>
      <c r="C159" s="106"/>
      <c r="D159" s="106"/>
      <c r="E159" s="106"/>
      <c r="F159" s="106"/>
      <c r="G159" s="202"/>
      <c r="H159" s="202"/>
      <c r="I159" s="208"/>
      <c r="J159" s="106"/>
      <c r="K159" s="106"/>
      <c r="L159" s="106"/>
      <c r="M159" s="106"/>
      <c r="N159" s="210"/>
      <c r="O159" s="210"/>
      <c r="P159" s="106"/>
      <c r="Q159" s="106"/>
    </row>
    <row r="160" ht="18" customHeight="true">
      <c r="A160" s="106"/>
      <c r="B160" s="106"/>
      <c r="C160" s="106"/>
      <c r="D160" s="106"/>
      <c r="E160" s="106"/>
      <c r="F160" s="106"/>
      <c r="G160" s="202"/>
      <c r="H160" s="202"/>
      <c r="I160" s="208"/>
      <c r="J160" s="106"/>
      <c r="K160" s="106"/>
      <c r="L160" s="106"/>
      <c r="M160" s="106"/>
      <c r="N160" s="210"/>
      <c r="O160" s="210"/>
      <c r="P160" s="106"/>
      <c r="Q160" s="106"/>
    </row>
    <row r="161" ht="18" customHeight="true">
      <c r="A161" s="106"/>
      <c r="B161" s="106"/>
      <c r="C161" s="106"/>
      <c r="D161" s="106"/>
      <c r="E161" s="106"/>
      <c r="F161" s="106"/>
      <c r="G161" s="202"/>
      <c r="H161" s="202"/>
      <c r="I161" s="208"/>
      <c r="J161" s="106"/>
      <c r="K161" s="106"/>
      <c r="L161" s="106"/>
      <c r="M161" s="106"/>
      <c r="N161" s="210"/>
      <c r="O161" s="210"/>
      <c r="P161" s="106"/>
      <c r="Q161" s="106"/>
    </row>
    <row r="162" ht="18" customHeight="true">
      <c r="A162" s="106"/>
      <c r="B162" s="106"/>
      <c r="C162" s="106"/>
      <c r="D162" s="106"/>
      <c r="E162" s="106"/>
      <c r="F162" s="106"/>
      <c r="G162" s="202"/>
      <c r="H162" s="202"/>
      <c r="I162" s="208"/>
      <c r="J162" s="106"/>
      <c r="K162" s="106"/>
      <c r="L162" s="106"/>
      <c r="M162" s="106"/>
      <c r="N162" s="210"/>
      <c r="O162" s="210"/>
      <c r="P162" s="106"/>
      <c r="Q162" s="106"/>
    </row>
    <row r="163" ht="18" customHeight="true">
      <c r="A163" s="106"/>
      <c r="B163" s="106"/>
      <c r="C163" s="106"/>
      <c r="D163" s="106"/>
      <c r="E163" s="106"/>
      <c r="F163" s="106"/>
      <c r="G163" s="202"/>
      <c r="H163" s="202"/>
      <c r="I163" s="208"/>
      <c r="J163" s="106"/>
      <c r="K163" s="106"/>
      <c r="L163" s="106"/>
      <c r="M163" s="106"/>
      <c r="N163" s="210"/>
      <c r="O163" s="210"/>
      <c r="P163" s="106"/>
      <c r="Q163" s="106"/>
    </row>
    <row r="164" ht="18" customHeight="true">
      <c r="A164" s="106"/>
      <c r="B164" s="106"/>
      <c r="C164" s="106"/>
      <c r="D164" s="106"/>
      <c r="E164" s="106"/>
      <c r="F164" s="106"/>
      <c r="G164" s="202"/>
      <c r="H164" s="202"/>
      <c r="I164" s="208"/>
      <c r="J164" s="106"/>
      <c r="K164" s="106"/>
      <c r="L164" s="106"/>
      <c r="M164" s="106"/>
      <c r="N164" s="210"/>
      <c r="O164" s="210"/>
      <c r="P164" s="106"/>
      <c r="Q164" s="106"/>
    </row>
    <row r="165" ht="18" customHeight="true">
      <c r="A165" s="106"/>
      <c r="B165" s="106"/>
      <c r="C165" s="106"/>
      <c r="D165" s="106"/>
      <c r="E165" s="106"/>
      <c r="F165" s="106"/>
      <c r="G165" s="202"/>
      <c r="H165" s="202"/>
      <c r="I165" s="208"/>
      <c r="J165" s="106"/>
      <c r="K165" s="106"/>
      <c r="L165" s="106"/>
      <c r="M165" s="106"/>
      <c r="N165" s="210"/>
      <c r="O165" s="210"/>
      <c r="P165" s="106"/>
      <c r="Q165" s="106"/>
    </row>
    <row r="166" ht="18" customHeight="true">
      <c r="A166" s="106"/>
      <c r="B166" s="106"/>
      <c r="C166" s="106"/>
      <c r="D166" s="106"/>
      <c r="E166" s="106"/>
      <c r="F166" s="106"/>
      <c r="G166" s="202"/>
      <c r="H166" s="202"/>
      <c r="I166" s="208"/>
      <c r="J166" s="106"/>
      <c r="K166" s="106"/>
      <c r="L166" s="106"/>
      <c r="M166" s="106"/>
      <c r="N166" s="210"/>
      <c r="O166" s="210"/>
      <c r="P166" s="106"/>
      <c r="Q166" s="106"/>
    </row>
    <row r="167" ht="18" customHeight="true">
      <c r="A167" s="106"/>
      <c r="B167" s="106"/>
      <c r="C167" s="106"/>
      <c r="D167" s="106"/>
      <c r="E167" s="106"/>
      <c r="F167" s="106"/>
      <c r="G167" s="202"/>
      <c r="H167" s="202"/>
      <c r="I167" s="208"/>
      <c r="J167" s="106"/>
      <c r="K167" s="106"/>
      <c r="L167" s="106"/>
      <c r="M167" s="106"/>
      <c r="N167" s="210"/>
      <c r="O167" s="210"/>
      <c r="P167" s="106"/>
      <c r="Q167" s="106"/>
    </row>
    <row r="168" ht="18" customHeight="true">
      <c r="A168" s="106"/>
      <c r="B168" s="106"/>
      <c r="C168" s="106"/>
      <c r="D168" s="106"/>
      <c r="E168" s="106"/>
      <c r="F168" s="106"/>
      <c r="G168" s="202"/>
      <c r="H168" s="202"/>
      <c r="I168" s="208"/>
      <c r="J168" s="106"/>
      <c r="K168" s="106"/>
      <c r="L168" s="106"/>
      <c r="M168" s="106"/>
      <c r="N168" s="210"/>
      <c r="O168" s="210"/>
      <c r="P168" s="106"/>
      <c r="Q168" s="106"/>
    </row>
    <row r="169" ht="18" customHeight="true">
      <c r="A169" s="106"/>
      <c r="B169" s="106"/>
      <c r="C169" s="106"/>
      <c r="D169" s="106"/>
      <c r="E169" s="106"/>
      <c r="F169" s="106"/>
      <c r="G169" s="202"/>
      <c r="H169" s="202"/>
      <c r="I169" s="208"/>
      <c r="J169" s="106"/>
      <c r="K169" s="106"/>
      <c r="L169" s="106"/>
      <c r="M169" s="106"/>
      <c r="N169" s="210"/>
      <c r="O169" s="210"/>
      <c r="P169" s="106"/>
      <c r="Q169" s="106"/>
    </row>
    <row r="170" ht="18" customHeight="true">
      <c r="A170" s="106"/>
      <c r="B170" s="106"/>
      <c r="C170" s="106"/>
      <c r="D170" s="106"/>
      <c r="E170" s="106"/>
      <c r="F170" s="106"/>
      <c r="G170" s="202"/>
      <c r="H170" s="202"/>
      <c r="I170" s="208"/>
      <c r="J170" s="106"/>
      <c r="K170" s="106"/>
      <c r="L170" s="106"/>
      <c r="M170" s="106"/>
      <c r="N170" s="210"/>
      <c r="O170" s="210"/>
      <c r="P170" s="106"/>
      <c r="Q170" s="106"/>
    </row>
    <row r="171" ht="18" customHeight="true">
      <c r="A171" s="106"/>
      <c r="B171" s="106"/>
      <c r="C171" s="106"/>
      <c r="D171" s="106"/>
      <c r="E171" s="106"/>
      <c r="F171" s="106"/>
      <c r="G171" s="202"/>
      <c r="H171" s="202"/>
      <c r="I171" s="208"/>
      <c r="J171" s="106"/>
      <c r="K171" s="106"/>
      <c r="L171" s="106"/>
      <c r="M171" s="106"/>
      <c r="N171" s="210"/>
      <c r="O171" s="210"/>
      <c r="P171" s="106"/>
      <c r="Q171" s="106"/>
    </row>
    <row r="172" ht="18" customHeight="true">
      <c r="A172" s="106"/>
      <c r="B172" s="106"/>
      <c r="C172" s="106"/>
      <c r="D172" s="106"/>
      <c r="E172" s="106"/>
      <c r="F172" s="106"/>
      <c r="G172" s="202"/>
      <c r="H172" s="202"/>
      <c r="I172" s="208"/>
      <c r="J172" s="106"/>
      <c r="K172" s="106"/>
      <c r="L172" s="106"/>
      <c r="M172" s="106"/>
      <c r="N172" s="210"/>
      <c r="O172" s="210"/>
      <c r="P172" s="106"/>
      <c r="Q172" s="106"/>
    </row>
    <row r="173" ht="18" customHeight="true">
      <c r="A173" s="106"/>
      <c r="B173" s="106"/>
      <c r="C173" s="106"/>
      <c r="D173" s="106"/>
      <c r="E173" s="106"/>
      <c r="F173" s="106"/>
      <c r="G173" s="202"/>
      <c r="H173" s="202"/>
      <c r="I173" s="208"/>
      <c r="J173" s="106"/>
      <c r="K173" s="106"/>
      <c r="L173" s="106"/>
      <c r="M173" s="106"/>
      <c r="N173" s="210"/>
      <c r="O173" s="210"/>
      <c r="P173" s="106"/>
      <c r="Q173" s="106"/>
    </row>
    <row r="174" ht="18" customHeight="true">
      <c r="A174" s="106"/>
      <c r="B174" s="106"/>
      <c r="C174" s="106"/>
      <c r="D174" s="106"/>
      <c r="E174" s="106"/>
      <c r="F174" s="106"/>
      <c r="G174" s="202"/>
      <c r="H174" s="202"/>
      <c r="I174" s="208"/>
      <c r="J174" s="106"/>
      <c r="K174" s="106"/>
      <c r="L174" s="106"/>
      <c r="M174" s="106"/>
      <c r="N174" s="210"/>
      <c r="O174" s="210"/>
      <c r="P174" s="106"/>
      <c r="Q174" s="106"/>
    </row>
    <row r="175" ht="18" customHeight="true">
      <c r="A175" s="106"/>
      <c r="B175" s="106"/>
      <c r="C175" s="106"/>
      <c r="D175" s="106"/>
      <c r="E175" s="106"/>
      <c r="F175" s="106"/>
      <c r="G175" s="202"/>
      <c r="H175" s="202"/>
      <c r="I175" s="208"/>
      <c r="J175" s="106"/>
      <c r="K175" s="106"/>
      <c r="L175" s="106"/>
      <c r="M175" s="106"/>
      <c r="N175" s="210"/>
      <c r="O175" s="210"/>
      <c r="P175" s="106"/>
      <c r="Q175" s="106"/>
    </row>
    <row r="176" ht="18" customHeight="true">
      <c r="A176" s="106"/>
      <c r="B176" s="106"/>
      <c r="C176" s="106"/>
      <c r="D176" s="106"/>
      <c r="E176" s="106"/>
      <c r="F176" s="106"/>
      <c r="G176" s="202"/>
      <c r="H176" s="202"/>
      <c r="I176" s="208"/>
      <c r="J176" s="106"/>
      <c r="K176" s="106"/>
      <c r="L176" s="106"/>
      <c r="M176" s="106"/>
      <c r="N176" s="210"/>
      <c r="O176" s="210"/>
      <c r="P176" s="106"/>
      <c r="Q176" s="106"/>
    </row>
    <row r="177" ht="18" customHeight="true">
      <c r="A177" s="106"/>
      <c r="B177" s="106"/>
      <c r="C177" s="106"/>
      <c r="D177" s="106"/>
      <c r="E177" s="106"/>
      <c r="F177" s="106"/>
      <c r="G177" s="202"/>
      <c r="H177" s="202"/>
      <c r="I177" s="208"/>
      <c r="J177" s="106"/>
      <c r="K177" s="106"/>
      <c r="L177" s="106"/>
      <c r="M177" s="106"/>
      <c r="N177" s="210"/>
      <c r="O177" s="210"/>
      <c r="P177" s="106"/>
      <c r="Q177" s="106"/>
    </row>
    <row r="178" ht="18" customHeight="true">
      <c r="A178" s="106"/>
      <c r="B178" s="106"/>
      <c r="C178" s="106"/>
      <c r="D178" s="106"/>
      <c r="E178" s="106"/>
      <c r="F178" s="106"/>
      <c r="G178" s="202"/>
      <c r="H178" s="202"/>
      <c r="I178" s="208"/>
      <c r="J178" s="106"/>
      <c r="K178" s="106"/>
      <c r="L178" s="106"/>
      <c r="M178" s="106"/>
      <c r="N178" s="210"/>
      <c r="O178" s="210"/>
      <c r="P178" s="106"/>
      <c r="Q178" s="106"/>
    </row>
    <row r="179" ht="18" customHeight="true">
      <c r="A179" s="106"/>
      <c r="B179" s="106"/>
      <c r="C179" s="106"/>
      <c r="D179" s="106"/>
      <c r="E179" s="106"/>
      <c r="F179" s="106"/>
      <c r="G179" s="202"/>
      <c r="H179" s="202"/>
      <c r="I179" s="208"/>
      <c r="J179" s="106"/>
      <c r="K179" s="106"/>
      <c r="L179" s="106"/>
      <c r="M179" s="106"/>
      <c r="N179" s="210"/>
      <c r="O179" s="210"/>
      <c r="P179" s="106"/>
      <c r="Q179" s="106"/>
    </row>
    <row r="180" ht="18" customHeight="true">
      <c r="A180" s="106"/>
      <c r="B180" s="106"/>
      <c r="C180" s="106"/>
      <c r="D180" s="106"/>
      <c r="E180" s="106"/>
      <c r="F180" s="106"/>
      <c r="G180" s="202"/>
      <c r="H180" s="202"/>
      <c r="I180" s="208"/>
      <c r="J180" s="106"/>
      <c r="K180" s="106"/>
      <c r="L180" s="106"/>
      <c r="M180" s="106"/>
      <c r="N180" s="210"/>
      <c r="O180" s="210"/>
      <c r="P180" s="106"/>
      <c r="Q180" s="106"/>
    </row>
    <row r="181" ht="18" customHeight="true">
      <c r="A181" s="106"/>
      <c r="B181" s="106"/>
      <c r="C181" s="106"/>
      <c r="D181" s="106"/>
      <c r="E181" s="106"/>
      <c r="F181" s="106"/>
      <c r="G181" s="202"/>
      <c r="H181" s="202"/>
      <c r="I181" s="208"/>
      <c r="J181" s="106"/>
      <c r="K181" s="106"/>
      <c r="L181" s="106"/>
      <c r="M181" s="106"/>
      <c r="N181" s="210"/>
      <c r="O181" s="210"/>
      <c r="P181" s="106"/>
      <c r="Q181" s="106"/>
    </row>
    <row r="182" ht="18" customHeight="true">
      <c r="A182" s="106"/>
      <c r="B182" s="106"/>
      <c r="C182" s="106"/>
      <c r="D182" s="106"/>
      <c r="E182" s="106"/>
      <c r="F182" s="106"/>
      <c r="G182" s="202"/>
      <c r="H182" s="202"/>
      <c r="I182" s="208"/>
      <c r="J182" s="106"/>
      <c r="K182" s="106"/>
      <c r="L182" s="106"/>
      <c r="M182" s="106"/>
      <c r="N182" s="210"/>
      <c r="O182" s="210"/>
      <c r="P182" s="106"/>
      <c r="Q182" s="106"/>
    </row>
    <row r="183" ht="18" customHeight="true">
      <c r="A183" s="106"/>
      <c r="B183" s="106"/>
      <c r="C183" s="106"/>
      <c r="D183" s="106"/>
      <c r="E183" s="106"/>
      <c r="F183" s="106"/>
      <c r="G183" s="202"/>
      <c r="H183" s="202"/>
      <c r="I183" s="208"/>
      <c r="J183" s="106"/>
      <c r="K183" s="106"/>
      <c r="L183" s="106"/>
      <c r="M183" s="106"/>
      <c r="N183" s="210"/>
      <c r="O183" s="210"/>
      <c r="P183" s="106"/>
      <c r="Q183" s="106"/>
    </row>
    <row r="184" ht="18" customHeight="true">
      <c r="A184" s="106"/>
      <c r="B184" s="106"/>
      <c r="C184" s="106"/>
      <c r="D184" s="106"/>
      <c r="E184" s="106"/>
      <c r="F184" s="106"/>
      <c r="G184" s="202"/>
      <c r="H184" s="202"/>
      <c r="I184" s="208"/>
      <c r="J184" s="106"/>
      <c r="K184" s="106"/>
      <c r="L184" s="106"/>
      <c r="M184" s="106"/>
      <c r="N184" s="210"/>
      <c r="O184" s="210"/>
      <c r="P184" s="106"/>
      <c r="Q184" s="106"/>
    </row>
    <row r="185" ht="18" customHeight="true">
      <c r="A185" s="106"/>
      <c r="B185" s="106"/>
      <c r="C185" s="106"/>
      <c r="D185" s="106"/>
      <c r="E185" s="106"/>
      <c r="F185" s="106"/>
      <c r="G185" s="202"/>
      <c r="H185" s="202"/>
      <c r="I185" s="208"/>
      <c r="J185" s="106"/>
      <c r="K185" s="106"/>
      <c r="L185" s="106"/>
      <c r="M185" s="106"/>
      <c r="N185" s="210"/>
      <c r="O185" s="210"/>
      <c r="P185" s="106"/>
      <c r="Q185" s="106"/>
    </row>
    <row r="186" ht="18" customHeight="true">
      <c r="A186" s="106"/>
      <c r="B186" s="106"/>
      <c r="C186" s="106"/>
      <c r="D186" s="106"/>
      <c r="E186" s="106"/>
      <c r="F186" s="106"/>
      <c r="G186" s="202"/>
      <c r="H186" s="202"/>
      <c r="I186" s="208"/>
      <c r="J186" s="106"/>
      <c r="K186" s="106"/>
      <c r="L186" s="106"/>
      <c r="M186" s="106"/>
      <c r="N186" s="210"/>
      <c r="O186" s="210"/>
      <c r="P186" s="106"/>
      <c r="Q186" s="106"/>
    </row>
    <row r="187" ht="18" customHeight="true">
      <c r="A187" s="106"/>
      <c r="B187" s="106"/>
      <c r="C187" s="106"/>
      <c r="D187" s="106"/>
      <c r="E187" s="106"/>
      <c r="F187" s="106"/>
      <c r="G187" s="202"/>
      <c r="H187" s="202"/>
      <c r="I187" s="208"/>
      <c r="J187" s="106"/>
      <c r="K187" s="106"/>
      <c r="L187" s="106"/>
      <c r="M187" s="106"/>
      <c r="N187" s="210"/>
      <c r="O187" s="210"/>
      <c r="P187" s="106"/>
      <c r="Q187" s="106"/>
    </row>
    <row r="188" ht="18" customHeight="true">
      <c r="A188" s="106"/>
      <c r="B188" s="106"/>
      <c r="C188" s="106"/>
      <c r="D188" s="106"/>
      <c r="E188" s="106"/>
      <c r="F188" s="106"/>
      <c r="G188" s="202"/>
      <c r="H188" s="202"/>
      <c r="I188" s="208"/>
      <c r="J188" s="106"/>
      <c r="K188" s="106"/>
      <c r="L188" s="106"/>
      <c r="M188" s="106"/>
      <c r="N188" s="210"/>
      <c r="O188" s="210"/>
      <c r="P188" s="106"/>
      <c r="Q188" s="106"/>
    </row>
    <row r="189" ht="18" customHeight="true">
      <c r="A189" s="106"/>
      <c r="B189" s="106"/>
      <c r="C189" s="106"/>
      <c r="D189" s="106"/>
      <c r="E189" s="106"/>
      <c r="F189" s="106"/>
      <c r="G189" s="202"/>
      <c r="H189" s="202"/>
      <c r="I189" s="208"/>
      <c r="J189" s="106"/>
      <c r="K189" s="106"/>
      <c r="L189" s="106"/>
      <c r="M189" s="106"/>
      <c r="N189" s="210"/>
      <c r="O189" s="210"/>
      <c r="P189" s="106"/>
      <c r="Q189" s="106"/>
    </row>
    <row r="190" ht="18" customHeight="true">
      <c r="A190" s="106"/>
      <c r="B190" s="106"/>
      <c r="C190" s="106"/>
      <c r="D190" s="106"/>
      <c r="E190" s="106"/>
      <c r="F190" s="106"/>
      <c r="G190" s="202"/>
      <c r="H190" s="202"/>
      <c r="I190" s="208"/>
      <c r="J190" s="106"/>
      <c r="K190" s="106"/>
      <c r="L190" s="106"/>
      <c r="M190" s="106"/>
      <c r="N190" s="210"/>
      <c r="O190" s="210"/>
      <c r="P190" s="106"/>
      <c r="Q190" s="106"/>
    </row>
    <row r="191" ht="18" customHeight="true">
      <c r="A191" s="106"/>
      <c r="B191" s="106"/>
      <c r="C191" s="106"/>
      <c r="D191" s="106"/>
      <c r="E191" s="106"/>
      <c r="F191" s="106"/>
      <c r="G191" s="202"/>
      <c r="H191" s="202"/>
      <c r="I191" s="208"/>
      <c r="J191" s="106"/>
      <c r="K191" s="106"/>
      <c r="L191" s="106"/>
      <c r="M191" s="106"/>
      <c r="N191" s="210"/>
      <c r="O191" s="210"/>
      <c r="P191" s="106"/>
      <c r="Q191" s="106"/>
    </row>
    <row r="192" ht="18" customHeight="true">
      <c r="A192" s="106"/>
      <c r="B192" s="106"/>
      <c r="C192" s="106"/>
      <c r="D192" s="106"/>
      <c r="E192" s="106"/>
      <c r="F192" s="106"/>
      <c r="G192" s="202"/>
      <c r="H192" s="202"/>
      <c r="I192" s="208"/>
      <c r="J192" s="106"/>
      <c r="K192" s="106"/>
      <c r="L192" s="106"/>
      <c r="M192" s="106"/>
      <c r="N192" s="210"/>
      <c r="O192" s="210"/>
      <c r="P192" s="106"/>
      <c r="Q192" s="106"/>
    </row>
    <row r="193" ht="18" customHeight="true">
      <c r="A193" s="106"/>
      <c r="B193" s="106"/>
      <c r="C193" s="106"/>
      <c r="D193" s="106"/>
      <c r="E193" s="106"/>
      <c r="F193" s="106"/>
      <c r="G193" s="202"/>
      <c r="H193" s="202"/>
      <c r="I193" s="208"/>
      <c r="J193" s="106"/>
      <c r="K193" s="106"/>
      <c r="L193" s="106"/>
      <c r="M193" s="106"/>
      <c r="N193" s="210"/>
      <c r="O193" s="210"/>
      <c r="P193" s="106"/>
      <c r="Q193" s="106"/>
    </row>
    <row r="194" ht="18" customHeight="true">
      <c r="A194" s="106"/>
      <c r="B194" s="106"/>
      <c r="C194" s="106"/>
      <c r="D194" s="106"/>
      <c r="E194" s="106"/>
      <c r="F194" s="106"/>
      <c r="G194" s="202"/>
      <c r="H194" s="202"/>
      <c r="I194" s="208"/>
      <c r="J194" s="106"/>
      <c r="K194" s="106"/>
      <c r="L194" s="106"/>
      <c r="M194" s="106"/>
      <c r="N194" s="210"/>
      <c r="O194" s="210"/>
      <c r="P194" s="106"/>
      <c r="Q194" s="106"/>
    </row>
    <row r="195" ht="18" customHeight="true">
      <c r="A195" s="106"/>
      <c r="B195" s="106"/>
      <c r="C195" s="106"/>
      <c r="D195" s="106"/>
      <c r="E195" s="106"/>
      <c r="F195" s="106"/>
      <c r="G195" s="202"/>
      <c r="H195" s="202"/>
      <c r="I195" s="208"/>
      <c r="J195" s="106"/>
      <c r="K195" s="106"/>
      <c r="L195" s="106"/>
      <c r="M195" s="106"/>
      <c r="N195" s="210"/>
      <c r="O195" s="210"/>
      <c r="P195" s="106"/>
      <c r="Q195" s="106"/>
    </row>
    <row r="196" ht="18" customHeight="true">
      <c r="A196" s="106"/>
      <c r="B196" s="106"/>
      <c r="C196" s="106"/>
      <c r="D196" s="106"/>
      <c r="E196" s="106"/>
      <c r="F196" s="106"/>
      <c r="G196" s="202"/>
      <c r="H196" s="202"/>
      <c r="I196" s="208"/>
      <c r="J196" s="106"/>
      <c r="K196" s="106"/>
      <c r="L196" s="106"/>
      <c r="M196" s="106"/>
      <c r="N196" s="210"/>
      <c r="O196" s="210"/>
      <c r="P196" s="106"/>
      <c r="Q196" s="106"/>
    </row>
    <row r="197" ht="18" customHeight="true">
      <c r="A197" s="106"/>
      <c r="B197" s="106"/>
      <c r="C197" s="106"/>
      <c r="D197" s="106"/>
      <c r="E197" s="106"/>
      <c r="F197" s="106"/>
      <c r="G197" s="202"/>
      <c r="H197" s="202"/>
      <c r="I197" s="208"/>
      <c r="J197" s="106"/>
      <c r="K197" s="106"/>
      <c r="L197" s="106"/>
      <c r="M197" s="106"/>
      <c r="N197" s="210"/>
      <c r="O197" s="210"/>
      <c r="P197" s="106"/>
      <c r="Q197" s="106"/>
    </row>
    <row r="198" ht="18" customHeight="true">
      <c r="A198" s="106"/>
      <c r="B198" s="106"/>
      <c r="C198" s="106"/>
      <c r="D198" s="106"/>
      <c r="E198" s="106"/>
      <c r="F198" s="106"/>
      <c r="G198" s="202"/>
      <c r="H198" s="202"/>
      <c r="I198" s="208"/>
      <c r="J198" s="106"/>
      <c r="K198" s="106"/>
      <c r="L198" s="106"/>
      <c r="M198" s="106"/>
      <c r="N198" s="210"/>
      <c r="O198" s="210"/>
      <c r="P198" s="106"/>
      <c r="Q198" s="106"/>
    </row>
    <row r="199" ht="18" customHeight="true">
      <c r="A199" s="106"/>
      <c r="B199" s="106"/>
      <c r="C199" s="106"/>
      <c r="D199" s="106"/>
      <c r="E199" s="106"/>
      <c r="F199" s="106"/>
      <c r="G199" s="202"/>
      <c r="H199" s="202"/>
      <c r="I199" s="208"/>
      <c r="J199" s="106"/>
      <c r="K199" s="106"/>
      <c r="L199" s="106"/>
      <c r="M199" s="106"/>
      <c r="N199" s="210"/>
      <c r="O199" s="210"/>
      <c r="P199" s="106"/>
      <c r="Q199" s="106"/>
    </row>
    <row r="200" ht="18" customHeight="true">
      <c r="A200" s="106"/>
      <c r="B200" s="106"/>
      <c r="C200" s="106"/>
      <c r="D200" s="106"/>
      <c r="E200" s="106"/>
      <c r="F200" s="106"/>
      <c r="G200" s="202"/>
      <c r="H200" s="202"/>
      <c r="I200" s="208"/>
      <c r="J200" s="106"/>
      <c r="K200" s="106"/>
      <c r="L200" s="106"/>
      <c r="M200" s="106"/>
      <c r="N200" s="210"/>
      <c r="O200" s="210"/>
      <c r="P200" s="106"/>
      <c r="Q200" s="106"/>
    </row>
  </sheetData>
  <conditionalFormatting sqref="I2:I200">
    <cfRule type="expression" dxfId="6" priority="1">
      <formula>$I2&lt;&gt;0</formula>
    </cfRule>
  </conditionalFormatting>
  <conditionalFormatting sqref="J2:J200">
    <cfRule type="expression" dxfId="7" priority="2">
      <formula>$J2="Fuldført"</formula>
    </cfRule>
    <cfRule type="expression" dxfId="8" priority="3">
      <formula>OR($J2="异常",$J2="I gang")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J2:J200" type="list">
      <formula1>'Forsideindstillinger'!$X$3:$X$5</formula1>
    </dataValidation>
    <dataValidation allowBlank="false" sqref="K2:K200" type="list">
      <formula1>'Forsideindstillinger'!$Y$3:$Y$4</formula1>
    </dataValidation>
  </dataValidations>
  <pageMargins left="0.7" right="0.7" top="0.75" bottom="0.75" header="0.3" footer="0.3"/>
  <tableParts count="1">
    <tablePart r:id="R1214ab4ca7474144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3" min="3" width="10"/>
    <col customWidth="true" max="4" min="4" width="11"/>
    <col customWidth="true" max="5" min="5" width="14"/>
    <col customWidth="true" max="7" min="6" width="9"/>
    <col customWidth="true" max="9" min="8" width="10"/>
    <col customWidth="true" max="11" min="10" width="16"/>
    <col customWidth="true" max="12" min="12" width="10"/>
    <col customWidth="true" max="13" min="13" width="14"/>
    <col customWidth="true" max="14" min="14" width="12"/>
    <col customWidth="true" max="15" min="15" width="16"/>
  </cols>
  <sheetData>
    <row r="1" ht="18" customHeight="true">
      <c r="A1" s="186" t="s">
        <v>267</v>
      </c>
      <c r="B1" s="186" t="s">
        <v>165</v>
      </c>
      <c r="C1" s="186" t="s">
        <v>8</v>
      </c>
      <c r="D1" s="186" t="s">
        <v>268</v>
      </c>
      <c r="E1" s="186" t="s">
        <v>269</v>
      </c>
      <c r="F1" s="186" t="s">
        <v>177</v>
      </c>
      <c r="G1" s="186" t="s">
        <v>270</v>
      </c>
      <c r="H1" s="186" t="s">
        <v>13</v>
      </c>
      <c r="I1" s="186" t="s">
        <v>271</v>
      </c>
      <c r="J1" s="186" t="s">
        <v>236</v>
      </c>
      <c r="K1" s="186" t="s">
        <v>237</v>
      </c>
      <c r="L1" s="186" t="s">
        <v>14</v>
      </c>
      <c r="M1" s="186" t="s">
        <v>272</v>
      </c>
      <c r="N1" s="186" t="s">
        <v>273</v>
      </c>
      <c r="O1" s="186" t="s">
        <v>181</v>
      </c>
    </row>
    <row r="2" ht="18" customHeight="true">
      <c r="A2" s="106" t="str">
        <v>PA-001</v>
      </c>
      <c r="B2" s="106" t="str">
        <v>SH202604-001</v>
      </c>
      <c r="C2" s="106" t="s">
        <v>23</v>
      </c>
      <c r="D2" s="106" t="str">
        <v>C-48</v>
      </c>
      <c r="E2" s="106" t="str">
        <v>LBL260401-1</v>
      </c>
      <c r="F2" s="202" t="n">
        <v>4</v>
      </c>
      <c r="G2" s="202" t="n">
        <v>60</v>
      </c>
      <c r="H2" s="106" t="s">
        <v>60</v>
      </c>
      <c r="I2" s="106" t="s">
        <v>241</v>
      </c>
      <c r="J2" s="210" t="n">
        <v>46125.38888888889</v>
      </c>
      <c r="K2" s="210" t="n">
        <v>46125.42361111111</v>
      </c>
      <c r="L2" s="106" t="s">
        <v>45</v>
      </c>
      <c r="M2" s="106"/>
      <c r="N2" s="106" t="str">
        <v>SEAL-401</v>
      </c>
      <c r="O2" s="106"/>
    </row>
    <row r="3" ht="18" customHeight="true">
      <c r="A3" s="106" t="str">
        <v>PA-002</v>
      </c>
      <c r="B3" s="106" t="str">
        <v>SH202604-002</v>
      </c>
      <c r="C3" s="106" t="s">
        <v>23</v>
      </c>
      <c r="D3" s="106" t="str">
        <v>C-20</v>
      </c>
      <c r="E3" s="106" t="str">
        <v>LBL260402-1</v>
      </c>
      <c r="F3" s="202" t="n">
        <v>1</v>
      </c>
      <c r="G3" s="202" t="n">
        <v>18</v>
      </c>
      <c r="H3" s="106" t="s">
        <v>60</v>
      </c>
      <c r="I3" s="106" t="s">
        <v>247</v>
      </c>
      <c r="J3" s="210" t="n">
        <v>46125.39236111111</v>
      </c>
      <c r="K3" s="210" t="n">
        <v>46125.40277777778</v>
      </c>
      <c r="L3" s="106" t="s">
        <v>45</v>
      </c>
      <c r="M3" s="106"/>
      <c r="N3" s="106" t="str">
        <v>SEAL-402</v>
      </c>
      <c r="O3" s="106" t="s">
        <v>274</v>
      </c>
    </row>
    <row r="4" ht="18" customHeight="true">
      <c r="A4" s="106" t="str">
        <v>PA-003</v>
      </c>
      <c r="B4" s="106" t="str">
        <v>SH202604-003</v>
      </c>
      <c r="C4" s="106" t="s">
        <v>57</v>
      </c>
      <c r="D4" s="106" t="str">
        <v>PL-01</v>
      </c>
      <c r="E4" s="106" t="str">
        <v>PAL260403-1</v>
      </c>
      <c r="F4" s="202" t="n">
        <v>1</v>
      </c>
      <c r="G4" s="202" t="n">
        <v>160</v>
      </c>
      <c r="H4" s="106" t="s">
        <v>60</v>
      </c>
      <c r="I4" s="106" t="s">
        <v>251</v>
      </c>
      <c r="J4" s="210" t="n">
        <v>46126.4375</v>
      </c>
      <c r="K4" s="210" t="n">
        <v>46126.46527777778</v>
      </c>
      <c r="L4" s="106" t="s">
        <v>45</v>
      </c>
      <c r="M4" s="106"/>
      <c r="N4" s="106" t="str">
        <v>PAL-403A</v>
      </c>
      <c r="O4" s="106"/>
    </row>
    <row r="5" ht="18" customHeight="true">
      <c r="A5" s="106" t="str">
        <v>PA-004</v>
      </c>
      <c r="B5" s="106" t="str">
        <v>SH202604-003</v>
      </c>
      <c r="C5" s="106" t="s">
        <v>57</v>
      </c>
      <c r="D5" s="106" t="str">
        <v>PL-01</v>
      </c>
      <c r="E5" s="106" t="str">
        <v>PAL260403-2</v>
      </c>
      <c r="F5" s="202" t="n">
        <v>1</v>
      </c>
      <c r="G5" s="202" t="n">
        <v>160</v>
      </c>
      <c r="H5" s="106" t="s">
        <v>60</v>
      </c>
      <c r="I5" s="106" t="s">
        <v>251</v>
      </c>
      <c r="J5" s="210" t="n">
        <v>46126.44097222222</v>
      </c>
      <c r="K5" s="210" t="n">
        <v>46126.46875</v>
      </c>
      <c r="L5" s="106" t="s">
        <v>45</v>
      </c>
      <c r="M5" s="106"/>
      <c r="N5" s="106" t="str">
        <v>PAL-403B</v>
      </c>
      <c r="O5" s="106"/>
    </row>
    <row r="6" ht="18" customHeight="true">
      <c r="A6" s="106" t="str">
        <v>PA-005</v>
      </c>
      <c r="B6" s="106" t="str">
        <v>SH202604-005</v>
      </c>
      <c r="C6" s="106" t="s">
        <v>23</v>
      </c>
      <c r="D6" s="106" t="str">
        <v>C-32</v>
      </c>
      <c r="E6" s="106" t="str">
        <v>LBL260405-1</v>
      </c>
      <c r="F6" s="202" t="n">
        <v>5</v>
      </c>
      <c r="G6" s="202" t="n">
        <v>32</v>
      </c>
      <c r="H6" s="106" t="s">
        <v>60</v>
      </c>
      <c r="I6" s="106" t="s">
        <v>241</v>
      </c>
      <c r="J6" s="210" t="n">
        <v>46126.368055555555</v>
      </c>
      <c r="K6" s="210" t="n">
        <v>46126.395833333336</v>
      </c>
      <c r="L6" s="106" t="s">
        <v>45</v>
      </c>
      <c r="M6" s="106"/>
      <c r="N6" s="106" t="str">
        <v>SEAL-405</v>
      </c>
      <c r="O6" s="106"/>
    </row>
    <row r="7" ht="18" customHeight="true">
      <c r="A7" s="106" t="str">
        <v>PA-006</v>
      </c>
      <c r="B7" s="106" t="str">
        <v>SH202604-006</v>
      </c>
      <c r="C7" s="106" t="s">
        <v>74</v>
      </c>
      <c r="D7" s="106" t="str">
        <v>B-01</v>
      </c>
      <c r="E7" s="106" t="str">
        <v>LBL260406-1</v>
      </c>
      <c r="F7" s="202" t="n">
        <v>1</v>
      </c>
      <c r="G7" s="202" t="n">
        <v>4</v>
      </c>
      <c r="H7" s="106" t="s">
        <v>60</v>
      </c>
      <c r="I7" s="106" t="s">
        <v>247</v>
      </c>
      <c r="J7" s="210" t="n">
        <v>46124.71875</v>
      </c>
      <c r="K7" s="210" t="n">
        <v>46124.72222222222</v>
      </c>
      <c r="L7" s="106" t="s">
        <v>45</v>
      </c>
      <c r="M7" s="106"/>
      <c r="N7" s="106" t="str">
        <v>SEAL-406</v>
      </c>
      <c r="O7" s="106"/>
    </row>
    <row r="8" ht="18" customHeight="true">
      <c r="A8" s="106" t="str">
        <v>PA-007</v>
      </c>
      <c r="B8" s="106" t="str">
        <v>SH202604-007</v>
      </c>
      <c r="C8" s="106" t="s">
        <v>89</v>
      </c>
      <c r="D8" s="106" t="str">
        <v>W-01</v>
      </c>
      <c r="E8" s="106" t="str">
        <v>LBL260407-1</v>
      </c>
      <c r="F8" s="202" t="n">
        <v>1</v>
      </c>
      <c r="G8" s="202" t="n">
        <v>42</v>
      </c>
      <c r="H8" s="106" t="s">
        <v>43</v>
      </c>
      <c r="I8" s="106" t="s">
        <v>275</v>
      </c>
      <c r="J8" s="210" t="n">
        <v>46128.430555555555</v>
      </c>
      <c r="K8" s="210"/>
      <c r="L8" s="106" t="s">
        <v>29</v>
      </c>
      <c r="M8" s="106" t="s">
        <v>212</v>
      </c>
      <c r="N8" s="106" t="str">
        <v>WOOD-407A</v>
      </c>
      <c r="O8" s="106"/>
    </row>
    <row r="9" ht="18" customHeight="true">
      <c r="A9" s="106" t="str">
        <v>PA-008</v>
      </c>
      <c r="B9" s="106" t="str">
        <v>SH202604-007</v>
      </c>
      <c r="C9" s="106" t="s">
        <v>89</v>
      </c>
      <c r="D9" s="106" t="str">
        <v>W-01</v>
      </c>
      <c r="E9" s="106" t="str">
        <v>LBL260407-2</v>
      </c>
      <c r="F9" s="202" t="n">
        <v>1</v>
      </c>
      <c r="G9" s="202" t="n">
        <v>42</v>
      </c>
      <c r="H9" s="106" t="s">
        <v>43</v>
      </c>
      <c r="I9" s="106" t="s">
        <v>275</v>
      </c>
      <c r="J9" s="210" t="n">
        <v>46128.43402777778</v>
      </c>
      <c r="K9" s="210"/>
      <c r="L9" s="106" t="s">
        <v>29</v>
      </c>
      <c r="M9" s="106" t="s">
        <v>212</v>
      </c>
      <c r="N9" s="106" t="str">
        <v>WOOD-407B</v>
      </c>
      <c r="O9" s="106"/>
    </row>
    <row r="10" ht="18" customHeight="true">
      <c r="A10" s="106" t="str">
        <v>PA-009</v>
      </c>
      <c r="B10" s="106" t="str">
        <v>SH202604-008</v>
      </c>
      <c r="C10" s="106" t="s">
        <v>89</v>
      </c>
      <c r="D10" s="106" t="str">
        <v>W-02</v>
      </c>
      <c r="E10" s="106" t="str">
        <v>LBL260408-1</v>
      </c>
      <c r="F10" s="202" t="n">
        <v>1</v>
      </c>
      <c r="G10" s="202" t="n">
        <v>30</v>
      </c>
      <c r="H10" s="106" t="s">
        <v>60</v>
      </c>
      <c r="I10" s="106" t="s">
        <v>275</v>
      </c>
      <c r="J10" s="210" t="n">
        <v>46129.47222222222</v>
      </c>
      <c r="K10" s="210" t="n">
        <v>46129.5</v>
      </c>
      <c r="L10" s="106" t="s">
        <v>45</v>
      </c>
      <c r="M10" s="106" t="s">
        <v>276</v>
      </c>
      <c r="N10" s="106" t="str">
        <v>WOOD-408</v>
      </c>
      <c r="O10" s="106"/>
    </row>
    <row r="11" ht="18" customHeight="true">
      <c r="A11" s="106" t="str">
        <v>PA-010</v>
      </c>
      <c r="B11" s="106" t="str">
        <v>SH202604-009</v>
      </c>
      <c r="C11" s="106" t="s">
        <v>74</v>
      </c>
      <c r="D11" s="106" t="str">
        <v>B-01</v>
      </c>
      <c r="E11" s="106" t="str">
        <v>LBL260409-1</v>
      </c>
      <c r="F11" s="202" t="n">
        <v>1</v>
      </c>
      <c r="G11" s="202" t="n">
        <v>2</v>
      </c>
      <c r="H11" s="106" t="s">
        <v>60</v>
      </c>
      <c r="I11" s="106" t="s">
        <v>247</v>
      </c>
      <c r="J11" s="210" t="n">
        <v>46125.631944444445</v>
      </c>
      <c r="K11" s="210" t="n">
        <v>46125.635416666664</v>
      </c>
      <c r="L11" s="106" t="s">
        <v>45</v>
      </c>
      <c r="M11" s="106"/>
      <c r="N11" s="106" t="str">
        <v>SEAL-409</v>
      </c>
      <c r="O11" s="106"/>
    </row>
    <row r="12" ht="18" customHeight="true">
      <c r="A12" s="106" t="str">
        <v>PA-011</v>
      </c>
      <c r="B12" s="106" t="str">
        <v>SH202604-010</v>
      </c>
      <c r="C12" s="106" t="s">
        <v>100</v>
      </c>
      <c r="D12" s="106" t="str">
        <v>CL-BOX</v>
      </c>
      <c r="E12" s="106" t="str">
        <v>LBL260410-1</v>
      </c>
      <c r="F12" s="202" t="n">
        <v>2</v>
      </c>
      <c r="G12" s="202" t="n">
        <v>18</v>
      </c>
      <c r="H12" s="106" t="s">
        <v>78</v>
      </c>
      <c r="I12" s="106" t="s">
        <v>263</v>
      </c>
      <c r="J12" s="210" t="n">
        <v>46126.42361111111</v>
      </c>
      <c r="K12" s="210"/>
      <c r="L12" s="106" t="s">
        <v>62</v>
      </c>
      <c r="M12" s="106" t="str">
        <v>2-8℃</v>
      </c>
      <c r="N12" s="106" t="str">
        <v>CL-410A</v>
      </c>
      <c r="O12" s="106" t="s">
        <v>277</v>
      </c>
    </row>
    <row r="13" ht="18" customHeight="true">
      <c r="A13" s="106"/>
      <c r="B13" s="106"/>
      <c r="C13" s="106"/>
      <c r="D13" s="106"/>
      <c r="E13" s="106"/>
      <c r="F13" s="202"/>
      <c r="G13" s="202"/>
      <c r="H13" s="106"/>
      <c r="I13" s="106"/>
      <c r="J13" s="210"/>
      <c r="K13" s="210"/>
      <c r="L13" s="106"/>
      <c r="M13" s="106"/>
      <c r="N13" s="106"/>
      <c r="O13" s="106"/>
    </row>
    <row r="14" ht="18" customHeight="true">
      <c r="A14" s="106"/>
      <c r="B14" s="106"/>
      <c r="C14" s="106"/>
      <c r="D14" s="106"/>
      <c r="E14" s="106"/>
      <c r="F14" s="202"/>
      <c r="G14" s="202"/>
      <c r="H14" s="106"/>
      <c r="I14" s="106"/>
      <c r="J14" s="210"/>
      <c r="K14" s="210"/>
      <c r="L14" s="106"/>
      <c r="M14" s="106"/>
      <c r="N14" s="106"/>
      <c r="O14" s="106"/>
    </row>
    <row r="15" ht="18" customHeight="true">
      <c r="A15" s="106"/>
      <c r="B15" s="106"/>
      <c r="C15" s="106"/>
      <c r="D15" s="106"/>
      <c r="E15" s="106"/>
      <c r="F15" s="202"/>
      <c r="G15" s="202"/>
      <c r="H15" s="106"/>
      <c r="I15" s="106"/>
      <c r="J15" s="210"/>
      <c r="K15" s="210"/>
      <c r="L15" s="106"/>
      <c r="M15" s="106"/>
      <c r="N15" s="106"/>
      <c r="O15" s="106"/>
    </row>
    <row r="16" ht="18" customHeight="true">
      <c r="A16" s="106"/>
      <c r="B16" s="106"/>
      <c r="C16" s="106"/>
      <c r="D16" s="106"/>
      <c r="E16" s="106"/>
      <c r="F16" s="202"/>
      <c r="G16" s="202"/>
      <c r="H16" s="106"/>
      <c r="I16" s="106"/>
      <c r="J16" s="210"/>
      <c r="K16" s="210"/>
      <c r="L16" s="106"/>
      <c r="M16" s="106"/>
      <c r="N16" s="106"/>
      <c r="O16" s="106"/>
    </row>
    <row r="17" ht="18" customHeight="true">
      <c r="A17" s="106"/>
      <c r="B17" s="106"/>
      <c r="C17" s="106"/>
      <c r="D17" s="106"/>
      <c r="E17" s="106"/>
      <c r="F17" s="202"/>
      <c r="G17" s="202"/>
      <c r="H17" s="106"/>
      <c r="I17" s="106"/>
      <c r="J17" s="210"/>
      <c r="K17" s="210"/>
      <c r="L17" s="106"/>
      <c r="M17" s="106"/>
      <c r="N17" s="106"/>
      <c r="O17" s="106"/>
    </row>
    <row r="18" ht="18" customHeight="true">
      <c r="A18" s="106"/>
      <c r="B18" s="106"/>
      <c r="C18" s="106"/>
      <c r="D18" s="106"/>
      <c r="E18" s="106"/>
      <c r="F18" s="202"/>
      <c r="G18" s="202"/>
      <c r="H18" s="106"/>
      <c r="I18" s="106"/>
      <c r="J18" s="210"/>
      <c r="K18" s="210"/>
      <c r="L18" s="106"/>
      <c r="M18" s="106"/>
      <c r="N18" s="106"/>
      <c r="O18" s="106"/>
    </row>
    <row r="19" ht="18" customHeight="true">
      <c r="A19" s="106"/>
      <c r="B19" s="106"/>
      <c r="C19" s="106"/>
      <c r="D19" s="106"/>
      <c r="E19" s="106"/>
      <c r="F19" s="202"/>
      <c r="G19" s="202"/>
      <c r="H19" s="106"/>
      <c r="I19" s="106"/>
      <c r="J19" s="210"/>
      <c r="K19" s="210"/>
      <c r="L19" s="106"/>
      <c r="M19" s="106"/>
      <c r="N19" s="106"/>
      <c r="O19" s="106"/>
    </row>
    <row r="20" ht="18" customHeight="true">
      <c r="A20" s="106"/>
      <c r="B20" s="106"/>
      <c r="C20" s="106"/>
      <c r="D20" s="106"/>
      <c r="E20" s="106"/>
      <c r="F20" s="202"/>
      <c r="G20" s="202"/>
      <c r="H20" s="106"/>
      <c r="I20" s="106"/>
      <c r="J20" s="210"/>
      <c r="K20" s="210"/>
      <c r="L20" s="106"/>
      <c r="M20" s="106"/>
      <c r="N20" s="106"/>
      <c r="O20" s="106"/>
    </row>
    <row r="21" ht="18" customHeight="true">
      <c r="A21" s="106"/>
      <c r="B21" s="106"/>
      <c r="C21" s="106"/>
      <c r="D21" s="106"/>
      <c r="E21" s="106"/>
      <c r="F21" s="202"/>
      <c r="G21" s="202"/>
      <c r="H21" s="106"/>
      <c r="I21" s="106"/>
      <c r="J21" s="210"/>
      <c r="K21" s="210"/>
      <c r="L21" s="106"/>
      <c r="M21" s="106"/>
      <c r="N21" s="106"/>
      <c r="O21" s="106"/>
    </row>
    <row r="22" ht="18" customHeight="true">
      <c r="A22" s="106"/>
      <c r="B22" s="106"/>
      <c r="C22" s="106"/>
      <c r="D22" s="106"/>
      <c r="E22" s="106"/>
      <c r="F22" s="202"/>
      <c r="G22" s="202"/>
      <c r="H22" s="106"/>
      <c r="I22" s="106"/>
      <c r="J22" s="210"/>
      <c r="K22" s="210"/>
      <c r="L22" s="106"/>
      <c r="M22" s="106"/>
      <c r="N22" s="106"/>
      <c r="O22" s="106"/>
    </row>
    <row r="23" ht="18" customHeight="true">
      <c r="A23" s="106"/>
      <c r="B23" s="106"/>
      <c r="C23" s="106"/>
      <c r="D23" s="106"/>
      <c r="E23" s="106"/>
      <c r="F23" s="202"/>
      <c r="G23" s="202"/>
      <c r="H23" s="106"/>
      <c r="I23" s="106"/>
      <c r="J23" s="210"/>
      <c r="K23" s="210"/>
      <c r="L23" s="106"/>
      <c r="M23" s="106"/>
      <c r="N23" s="106"/>
      <c r="O23" s="106"/>
    </row>
    <row r="24" ht="18" customHeight="true">
      <c r="A24" s="106"/>
      <c r="B24" s="106"/>
      <c r="C24" s="106"/>
      <c r="D24" s="106"/>
      <c r="E24" s="106"/>
      <c r="F24" s="202"/>
      <c r="G24" s="202"/>
      <c r="H24" s="106"/>
      <c r="I24" s="106"/>
      <c r="J24" s="210"/>
      <c r="K24" s="210"/>
      <c r="L24" s="106"/>
      <c r="M24" s="106"/>
      <c r="N24" s="106"/>
      <c r="O24" s="106"/>
    </row>
    <row r="25" ht="18" customHeight="true">
      <c r="A25" s="106"/>
      <c r="B25" s="106"/>
      <c r="C25" s="106"/>
      <c r="D25" s="106"/>
      <c r="E25" s="106"/>
      <c r="F25" s="202"/>
      <c r="G25" s="202"/>
      <c r="H25" s="106"/>
      <c r="I25" s="106"/>
      <c r="J25" s="210"/>
      <c r="K25" s="210"/>
      <c r="L25" s="106"/>
      <c r="M25" s="106"/>
      <c r="N25" s="106"/>
      <c r="O25" s="106"/>
    </row>
    <row r="26" ht="18" customHeight="true">
      <c r="A26" s="106"/>
      <c r="B26" s="106"/>
      <c r="C26" s="106"/>
      <c r="D26" s="106"/>
      <c r="E26" s="106"/>
      <c r="F26" s="202"/>
      <c r="G26" s="202"/>
      <c r="H26" s="106"/>
      <c r="I26" s="106"/>
      <c r="J26" s="210"/>
      <c r="K26" s="210"/>
      <c r="L26" s="106"/>
      <c r="M26" s="106"/>
      <c r="N26" s="106"/>
      <c r="O26" s="106"/>
    </row>
    <row r="27" ht="18" customHeight="true">
      <c r="A27" s="106"/>
      <c r="B27" s="106"/>
      <c r="C27" s="106"/>
      <c r="D27" s="106"/>
      <c r="E27" s="106"/>
      <c r="F27" s="202"/>
      <c r="G27" s="202"/>
      <c r="H27" s="106"/>
      <c r="I27" s="106"/>
      <c r="J27" s="210"/>
      <c r="K27" s="210"/>
      <c r="L27" s="106"/>
      <c r="M27" s="106"/>
      <c r="N27" s="106"/>
      <c r="O27" s="106"/>
    </row>
    <row r="28" ht="18" customHeight="true">
      <c r="A28" s="106"/>
      <c r="B28" s="106"/>
      <c r="C28" s="106"/>
      <c r="D28" s="106"/>
      <c r="E28" s="106"/>
      <c r="F28" s="202"/>
      <c r="G28" s="202"/>
      <c r="H28" s="106"/>
      <c r="I28" s="106"/>
      <c r="J28" s="210"/>
      <c r="K28" s="210"/>
      <c r="L28" s="106"/>
      <c r="M28" s="106"/>
      <c r="N28" s="106"/>
      <c r="O28" s="106"/>
    </row>
    <row r="29" ht="18" customHeight="true">
      <c r="A29" s="106"/>
      <c r="B29" s="106"/>
      <c r="C29" s="106"/>
      <c r="D29" s="106"/>
      <c r="E29" s="106"/>
      <c r="F29" s="202"/>
      <c r="G29" s="202"/>
      <c r="H29" s="106"/>
      <c r="I29" s="106"/>
      <c r="J29" s="210"/>
      <c r="K29" s="210"/>
      <c r="L29" s="106"/>
      <c r="M29" s="106"/>
      <c r="N29" s="106"/>
      <c r="O29" s="106"/>
    </row>
    <row r="30" ht="18" customHeight="true">
      <c r="A30" s="106"/>
      <c r="B30" s="106"/>
      <c r="C30" s="106"/>
      <c r="D30" s="106"/>
      <c r="E30" s="106"/>
      <c r="F30" s="202"/>
      <c r="G30" s="202"/>
      <c r="H30" s="106"/>
      <c r="I30" s="106"/>
      <c r="J30" s="210"/>
      <c r="K30" s="210"/>
      <c r="L30" s="106"/>
      <c r="M30" s="106"/>
      <c r="N30" s="106"/>
      <c r="O30" s="106"/>
    </row>
    <row r="31" ht="18" customHeight="true">
      <c r="A31" s="106"/>
      <c r="B31" s="106"/>
      <c r="C31" s="106"/>
      <c r="D31" s="106"/>
      <c r="E31" s="106"/>
      <c r="F31" s="202"/>
      <c r="G31" s="202"/>
      <c r="H31" s="106"/>
      <c r="I31" s="106"/>
      <c r="J31" s="210"/>
      <c r="K31" s="210"/>
      <c r="L31" s="106"/>
      <c r="M31" s="106"/>
      <c r="N31" s="106"/>
      <c r="O31" s="106"/>
    </row>
    <row r="32" ht="18" customHeight="true">
      <c r="A32" s="106"/>
      <c r="B32" s="106"/>
      <c r="C32" s="106"/>
      <c r="D32" s="106"/>
      <c r="E32" s="106"/>
      <c r="F32" s="202"/>
      <c r="G32" s="202"/>
      <c r="H32" s="106"/>
      <c r="I32" s="106"/>
      <c r="J32" s="210"/>
      <c r="K32" s="210"/>
      <c r="L32" s="106"/>
      <c r="M32" s="106"/>
      <c r="N32" s="106"/>
      <c r="O32" s="106"/>
    </row>
    <row r="33" ht="18" customHeight="true">
      <c r="A33" s="106"/>
      <c r="B33" s="106"/>
      <c r="C33" s="106"/>
      <c r="D33" s="106"/>
      <c r="E33" s="106"/>
      <c r="F33" s="202"/>
      <c r="G33" s="202"/>
      <c r="H33" s="106"/>
      <c r="I33" s="106"/>
      <c r="J33" s="210"/>
      <c r="K33" s="210"/>
      <c r="L33" s="106"/>
      <c r="M33" s="106"/>
      <c r="N33" s="106"/>
      <c r="O33" s="106"/>
    </row>
    <row r="34" ht="18" customHeight="true">
      <c r="A34" s="106"/>
      <c r="B34" s="106"/>
      <c r="C34" s="106"/>
      <c r="D34" s="106"/>
      <c r="E34" s="106"/>
      <c r="F34" s="202"/>
      <c r="G34" s="202"/>
      <c r="H34" s="106"/>
      <c r="I34" s="106"/>
      <c r="J34" s="210"/>
      <c r="K34" s="210"/>
      <c r="L34" s="106"/>
      <c r="M34" s="106"/>
      <c r="N34" s="106"/>
      <c r="O34" s="106"/>
    </row>
    <row r="35" ht="18" customHeight="true">
      <c r="A35" s="106"/>
      <c r="B35" s="106"/>
      <c r="C35" s="106"/>
      <c r="D35" s="106"/>
      <c r="E35" s="106"/>
      <c r="F35" s="202"/>
      <c r="G35" s="202"/>
      <c r="H35" s="106"/>
      <c r="I35" s="106"/>
      <c r="J35" s="210"/>
      <c r="K35" s="210"/>
      <c r="L35" s="106"/>
      <c r="M35" s="106"/>
      <c r="N35" s="106"/>
      <c r="O35" s="106"/>
    </row>
    <row r="36" ht="18" customHeight="true">
      <c r="A36" s="106"/>
      <c r="B36" s="106"/>
      <c r="C36" s="106"/>
      <c r="D36" s="106"/>
      <c r="E36" s="106"/>
      <c r="F36" s="202"/>
      <c r="G36" s="202"/>
      <c r="H36" s="106"/>
      <c r="I36" s="106"/>
      <c r="J36" s="210"/>
      <c r="K36" s="210"/>
      <c r="L36" s="106"/>
      <c r="M36" s="106"/>
      <c r="N36" s="106"/>
      <c r="O36" s="106"/>
    </row>
    <row r="37" ht="18" customHeight="true">
      <c r="A37" s="106"/>
      <c r="B37" s="106"/>
      <c r="C37" s="106"/>
      <c r="D37" s="106"/>
      <c r="E37" s="106"/>
      <c r="F37" s="202"/>
      <c r="G37" s="202"/>
      <c r="H37" s="106"/>
      <c r="I37" s="106"/>
      <c r="J37" s="210"/>
      <c r="K37" s="210"/>
      <c r="L37" s="106"/>
      <c r="M37" s="106"/>
      <c r="N37" s="106"/>
      <c r="O37" s="106"/>
    </row>
    <row r="38" ht="18" customHeight="true">
      <c r="A38" s="106"/>
      <c r="B38" s="106"/>
      <c r="C38" s="106"/>
      <c r="D38" s="106"/>
      <c r="E38" s="106"/>
      <c r="F38" s="202"/>
      <c r="G38" s="202"/>
      <c r="H38" s="106"/>
      <c r="I38" s="106"/>
      <c r="J38" s="210"/>
      <c r="K38" s="210"/>
      <c r="L38" s="106"/>
      <c r="M38" s="106"/>
      <c r="N38" s="106"/>
      <c r="O38" s="106"/>
    </row>
    <row r="39" ht="18" customHeight="true">
      <c r="A39" s="106"/>
      <c r="B39" s="106"/>
      <c r="C39" s="106"/>
      <c r="D39" s="106"/>
      <c r="E39" s="106"/>
      <c r="F39" s="202"/>
      <c r="G39" s="202"/>
      <c r="H39" s="106"/>
      <c r="I39" s="106"/>
      <c r="J39" s="210"/>
      <c r="K39" s="210"/>
      <c r="L39" s="106"/>
      <c r="M39" s="106"/>
      <c r="N39" s="106"/>
      <c r="O39" s="106"/>
    </row>
    <row r="40" ht="18" customHeight="true">
      <c r="A40" s="106"/>
      <c r="B40" s="106"/>
      <c r="C40" s="106"/>
      <c r="D40" s="106"/>
      <c r="E40" s="106"/>
      <c r="F40" s="202"/>
      <c r="G40" s="202"/>
      <c r="H40" s="106"/>
      <c r="I40" s="106"/>
      <c r="J40" s="210"/>
      <c r="K40" s="210"/>
      <c r="L40" s="106"/>
      <c r="M40" s="106"/>
      <c r="N40" s="106"/>
      <c r="O40" s="106"/>
    </row>
    <row r="41" ht="18" customHeight="true">
      <c r="A41" s="106"/>
      <c r="B41" s="106"/>
      <c r="C41" s="106"/>
      <c r="D41" s="106"/>
      <c r="E41" s="106"/>
      <c r="F41" s="202"/>
      <c r="G41" s="202"/>
      <c r="H41" s="106"/>
      <c r="I41" s="106"/>
      <c r="J41" s="210"/>
      <c r="K41" s="210"/>
      <c r="L41" s="106"/>
      <c r="M41" s="106"/>
      <c r="N41" s="106"/>
      <c r="O41" s="106"/>
    </row>
    <row r="42" ht="18" customHeight="true">
      <c r="A42" s="106"/>
      <c r="B42" s="106"/>
      <c r="C42" s="106"/>
      <c r="D42" s="106"/>
      <c r="E42" s="106"/>
      <c r="F42" s="202"/>
      <c r="G42" s="202"/>
      <c r="H42" s="106"/>
      <c r="I42" s="106"/>
      <c r="J42" s="210"/>
      <c r="K42" s="210"/>
      <c r="L42" s="106"/>
      <c r="M42" s="106"/>
      <c r="N42" s="106"/>
      <c r="O42" s="106"/>
    </row>
    <row r="43" ht="18" customHeight="true">
      <c r="A43" s="106"/>
      <c r="B43" s="106"/>
      <c r="C43" s="106"/>
      <c r="D43" s="106"/>
      <c r="E43" s="106"/>
      <c r="F43" s="202"/>
      <c r="G43" s="202"/>
      <c r="H43" s="106"/>
      <c r="I43" s="106"/>
      <c r="J43" s="210"/>
      <c r="K43" s="210"/>
      <c r="L43" s="106"/>
      <c r="M43" s="106"/>
      <c r="N43" s="106"/>
      <c r="O43" s="106"/>
    </row>
    <row r="44" ht="18" customHeight="true">
      <c r="A44" s="106"/>
      <c r="B44" s="106"/>
      <c r="C44" s="106"/>
      <c r="D44" s="106"/>
      <c r="E44" s="106"/>
      <c r="F44" s="202"/>
      <c r="G44" s="202"/>
      <c r="H44" s="106"/>
      <c r="I44" s="106"/>
      <c r="J44" s="210"/>
      <c r="K44" s="210"/>
      <c r="L44" s="106"/>
      <c r="M44" s="106"/>
      <c r="N44" s="106"/>
      <c r="O44" s="106"/>
    </row>
    <row r="45" ht="18" customHeight="true">
      <c r="A45" s="106"/>
      <c r="B45" s="106"/>
      <c r="C45" s="106"/>
      <c r="D45" s="106"/>
      <c r="E45" s="106"/>
      <c r="F45" s="202"/>
      <c r="G45" s="202"/>
      <c r="H45" s="106"/>
      <c r="I45" s="106"/>
      <c r="J45" s="210"/>
      <c r="K45" s="210"/>
      <c r="L45" s="106"/>
      <c r="M45" s="106"/>
      <c r="N45" s="106"/>
      <c r="O45" s="106"/>
    </row>
    <row r="46" ht="18" customHeight="true">
      <c r="A46" s="106"/>
      <c r="B46" s="106"/>
      <c r="C46" s="106"/>
      <c r="D46" s="106"/>
      <c r="E46" s="106"/>
      <c r="F46" s="202"/>
      <c r="G46" s="202"/>
      <c r="H46" s="106"/>
      <c r="I46" s="106"/>
      <c r="J46" s="210"/>
      <c r="K46" s="210"/>
      <c r="L46" s="106"/>
      <c r="M46" s="106"/>
      <c r="N46" s="106"/>
      <c r="O46" s="106"/>
    </row>
    <row r="47" ht="18" customHeight="true">
      <c r="A47" s="106"/>
      <c r="B47" s="106"/>
      <c r="C47" s="106"/>
      <c r="D47" s="106"/>
      <c r="E47" s="106"/>
      <c r="F47" s="202"/>
      <c r="G47" s="202"/>
      <c r="H47" s="106"/>
      <c r="I47" s="106"/>
      <c r="J47" s="210"/>
      <c r="K47" s="210"/>
      <c r="L47" s="106"/>
      <c r="M47" s="106"/>
      <c r="N47" s="106"/>
      <c r="O47" s="106"/>
    </row>
    <row r="48" ht="18" customHeight="true">
      <c r="A48" s="106"/>
      <c r="B48" s="106"/>
      <c r="C48" s="106"/>
      <c r="D48" s="106"/>
      <c r="E48" s="106"/>
      <c r="F48" s="202"/>
      <c r="G48" s="202"/>
      <c r="H48" s="106"/>
      <c r="I48" s="106"/>
      <c r="J48" s="210"/>
      <c r="K48" s="210"/>
      <c r="L48" s="106"/>
      <c r="M48" s="106"/>
      <c r="N48" s="106"/>
      <c r="O48" s="106"/>
    </row>
    <row r="49" ht="18" customHeight="true">
      <c r="A49" s="106"/>
      <c r="B49" s="106"/>
      <c r="C49" s="106"/>
      <c r="D49" s="106"/>
      <c r="E49" s="106"/>
      <c r="F49" s="202"/>
      <c r="G49" s="202"/>
      <c r="H49" s="106"/>
      <c r="I49" s="106"/>
      <c r="J49" s="210"/>
      <c r="K49" s="210"/>
      <c r="L49" s="106"/>
      <c r="M49" s="106"/>
      <c r="N49" s="106"/>
      <c r="O49" s="106"/>
    </row>
    <row r="50" ht="18" customHeight="true">
      <c r="A50" s="106"/>
      <c r="B50" s="106"/>
      <c r="C50" s="106"/>
      <c r="D50" s="106"/>
      <c r="E50" s="106"/>
      <c r="F50" s="202"/>
      <c r="G50" s="202"/>
      <c r="H50" s="106"/>
      <c r="I50" s="106"/>
      <c r="J50" s="210"/>
      <c r="K50" s="210"/>
      <c r="L50" s="106"/>
      <c r="M50" s="106"/>
      <c r="N50" s="106"/>
      <c r="O50" s="106"/>
    </row>
    <row r="51" ht="18" customHeight="true">
      <c r="A51" s="106"/>
      <c r="B51" s="106"/>
      <c r="C51" s="106"/>
      <c r="D51" s="106"/>
      <c r="E51" s="106"/>
      <c r="F51" s="202"/>
      <c r="G51" s="202"/>
      <c r="H51" s="106"/>
      <c r="I51" s="106"/>
      <c r="J51" s="210"/>
      <c r="K51" s="210"/>
      <c r="L51" s="106"/>
      <c r="M51" s="106"/>
      <c r="N51" s="106"/>
      <c r="O51" s="106"/>
    </row>
    <row r="52" ht="18" customHeight="true">
      <c r="A52" s="106"/>
      <c r="B52" s="106"/>
      <c r="C52" s="106"/>
      <c r="D52" s="106"/>
      <c r="E52" s="106"/>
      <c r="F52" s="202"/>
      <c r="G52" s="202"/>
      <c r="H52" s="106"/>
      <c r="I52" s="106"/>
      <c r="J52" s="210"/>
      <c r="K52" s="210"/>
      <c r="L52" s="106"/>
      <c r="M52" s="106"/>
      <c r="N52" s="106"/>
      <c r="O52" s="106"/>
    </row>
    <row r="53" ht="18" customHeight="true">
      <c r="A53" s="106"/>
      <c r="B53" s="106"/>
      <c r="C53" s="106"/>
      <c r="D53" s="106"/>
      <c r="E53" s="106"/>
      <c r="F53" s="202"/>
      <c r="G53" s="202"/>
      <c r="H53" s="106"/>
      <c r="I53" s="106"/>
      <c r="J53" s="210"/>
      <c r="K53" s="210"/>
      <c r="L53" s="106"/>
      <c r="M53" s="106"/>
      <c r="N53" s="106"/>
      <c r="O53" s="106"/>
    </row>
    <row r="54" ht="18" customHeight="true">
      <c r="A54" s="106"/>
      <c r="B54" s="106"/>
      <c r="C54" s="106"/>
      <c r="D54" s="106"/>
      <c r="E54" s="106"/>
      <c r="F54" s="202"/>
      <c r="G54" s="202"/>
      <c r="H54" s="106"/>
      <c r="I54" s="106"/>
      <c r="J54" s="210"/>
      <c r="K54" s="210"/>
      <c r="L54" s="106"/>
      <c r="M54" s="106"/>
      <c r="N54" s="106"/>
      <c r="O54" s="106"/>
    </row>
    <row r="55" ht="18" customHeight="true">
      <c r="A55" s="106"/>
      <c r="B55" s="106"/>
      <c r="C55" s="106"/>
      <c r="D55" s="106"/>
      <c r="E55" s="106"/>
      <c r="F55" s="202"/>
      <c r="G55" s="202"/>
      <c r="H55" s="106"/>
      <c r="I55" s="106"/>
      <c r="J55" s="210"/>
      <c r="K55" s="210"/>
      <c r="L55" s="106"/>
      <c r="M55" s="106"/>
      <c r="N55" s="106"/>
      <c r="O55" s="106"/>
    </row>
    <row r="56" ht="18" customHeight="true">
      <c r="A56" s="106"/>
      <c r="B56" s="106"/>
      <c r="C56" s="106"/>
      <c r="D56" s="106"/>
      <c r="E56" s="106"/>
      <c r="F56" s="202"/>
      <c r="G56" s="202"/>
      <c r="H56" s="106"/>
      <c r="I56" s="106"/>
      <c r="J56" s="210"/>
      <c r="K56" s="210"/>
      <c r="L56" s="106"/>
      <c r="M56" s="106"/>
      <c r="N56" s="106"/>
      <c r="O56" s="106"/>
    </row>
    <row r="57" ht="18" customHeight="true">
      <c r="A57" s="106"/>
      <c r="B57" s="106"/>
      <c r="C57" s="106"/>
      <c r="D57" s="106"/>
      <c r="E57" s="106"/>
      <c r="F57" s="202"/>
      <c r="G57" s="202"/>
      <c r="H57" s="106"/>
      <c r="I57" s="106"/>
      <c r="J57" s="210"/>
      <c r="K57" s="210"/>
      <c r="L57" s="106"/>
      <c r="M57" s="106"/>
      <c r="N57" s="106"/>
      <c r="O57" s="106"/>
    </row>
    <row r="58" ht="18" customHeight="true">
      <c r="A58" s="106"/>
      <c r="B58" s="106"/>
      <c r="C58" s="106"/>
      <c r="D58" s="106"/>
      <c r="E58" s="106"/>
      <c r="F58" s="202"/>
      <c r="G58" s="202"/>
      <c r="H58" s="106"/>
      <c r="I58" s="106"/>
      <c r="J58" s="210"/>
      <c r="K58" s="210"/>
      <c r="L58" s="106"/>
      <c r="M58" s="106"/>
      <c r="N58" s="106"/>
      <c r="O58" s="106"/>
    </row>
    <row r="59" ht="18" customHeight="true">
      <c r="A59" s="106"/>
      <c r="B59" s="106"/>
      <c r="C59" s="106"/>
      <c r="D59" s="106"/>
      <c r="E59" s="106"/>
      <c r="F59" s="202"/>
      <c r="G59" s="202"/>
      <c r="H59" s="106"/>
      <c r="I59" s="106"/>
      <c r="J59" s="210"/>
      <c r="K59" s="210"/>
      <c r="L59" s="106"/>
      <c r="M59" s="106"/>
      <c r="N59" s="106"/>
      <c r="O59" s="106"/>
    </row>
    <row r="60" ht="18" customHeight="true">
      <c r="A60" s="106"/>
      <c r="B60" s="106"/>
      <c r="C60" s="106"/>
      <c r="D60" s="106"/>
      <c r="E60" s="106"/>
      <c r="F60" s="202"/>
      <c r="G60" s="202"/>
      <c r="H60" s="106"/>
      <c r="I60" s="106"/>
      <c r="J60" s="210"/>
      <c r="K60" s="210"/>
      <c r="L60" s="106"/>
      <c r="M60" s="106"/>
      <c r="N60" s="106"/>
      <c r="O60" s="106"/>
    </row>
    <row r="61" ht="18" customHeight="true">
      <c r="A61" s="106"/>
      <c r="B61" s="106"/>
      <c r="C61" s="106"/>
      <c r="D61" s="106"/>
      <c r="E61" s="106"/>
      <c r="F61" s="202"/>
      <c r="G61" s="202"/>
      <c r="H61" s="106"/>
      <c r="I61" s="106"/>
      <c r="J61" s="210"/>
      <c r="K61" s="210"/>
      <c r="L61" s="106"/>
      <c r="M61" s="106"/>
      <c r="N61" s="106"/>
      <c r="O61" s="106"/>
    </row>
    <row r="62" ht="18" customHeight="true">
      <c r="A62" s="106"/>
      <c r="B62" s="106"/>
      <c r="C62" s="106"/>
      <c r="D62" s="106"/>
      <c r="E62" s="106"/>
      <c r="F62" s="202"/>
      <c r="G62" s="202"/>
      <c r="H62" s="106"/>
      <c r="I62" s="106"/>
      <c r="J62" s="210"/>
      <c r="K62" s="210"/>
      <c r="L62" s="106"/>
      <c r="M62" s="106"/>
      <c r="N62" s="106"/>
      <c r="O62" s="106"/>
    </row>
    <row r="63" ht="18" customHeight="true">
      <c r="A63" s="106"/>
      <c r="B63" s="106"/>
      <c r="C63" s="106"/>
      <c r="D63" s="106"/>
      <c r="E63" s="106"/>
      <c r="F63" s="202"/>
      <c r="G63" s="202"/>
      <c r="H63" s="106"/>
      <c r="I63" s="106"/>
      <c r="J63" s="210"/>
      <c r="K63" s="210"/>
      <c r="L63" s="106"/>
      <c r="M63" s="106"/>
      <c r="N63" s="106"/>
      <c r="O63" s="106"/>
    </row>
    <row r="64" ht="18" customHeight="true">
      <c r="A64" s="106"/>
      <c r="B64" s="106"/>
      <c r="C64" s="106"/>
      <c r="D64" s="106"/>
      <c r="E64" s="106"/>
      <c r="F64" s="202"/>
      <c r="G64" s="202"/>
      <c r="H64" s="106"/>
      <c r="I64" s="106"/>
      <c r="J64" s="210"/>
      <c r="K64" s="210"/>
      <c r="L64" s="106"/>
      <c r="M64" s="106"/>
      <c r="N64" s="106"/>
      <c r="O64" s="106"/>
    </row>
    <row r="65" ht="18" customHeight="true">
      <c r="A65" s="106"/>
      <c r="B65" s="106"/>
      <c r="C65" s="106"/>
      <c r="D65" s="106"/>
      <c r="E65" s="106"/>
      <c r="F65" s="202"/>
      <c r="G65" s="202"/>
      <c r="H65" s="106"/>
      <c r="I65" s="106"/>
      <c r="J65" s="210"/>
      <c r="K65" s="210"/>
      <c r="L65" s="106"/>
      <c r="M65" s="106"/>
      <c r="N65" s="106"/>
      <c r="O65" s="106"/>
    </row>
    <row r="66" ht="18" customHeight="true">
      <c r="A66" s="106"/>
      <c r="B66" s="106"/>
      <c r="C66" s="106"/>
      <c r="D66" s="106"/>
      <c r="E66" s="106"/>
      <c r="F66" s="202"/>
      <c r="G66" s="202"/>
      <c r="H66" s="106"/>
      <c r="I66" s="106"/>
      <c r="J66" s="210"/>
      <c r="K66" s="210"/>
      <c r="L66" s="106"/>
      <c r="M66" s="106"/>
      <c r="N66" s="106"/>
      <c r="O66" s="106"/>
    </row>
    <row r="67" ht="18" customHeight="true">
      <c r="A67" s="106"/>
      <c r="B67" s="106"/>
      <c r="C67" s="106"/>
      <c r="D67" s="106"/>
      <c r="E67" s="106"/>
      <c r="F67" s="202"/>
      <c r="G67" s="202"/>
      <c r="H67" s="106"/>
      <c r="I67" s="106"/>
      <c r="J67" s="210"/>
      <c r="K67" s="210"/>
      <c r="L67" s="106"/>
      <c r="M67" s="106"/>
      <c r="N67" s="106"/>
      <c r="O67" s="106"/>
    </row>
    <row r="68" ht="18" customHeight="true">
      <c r="A68" s="106"/>
      <c r="B68" s="106"/>
      <c r="C68" s="106"/>
      <c r="D68" s="106"/>
      <c r="E68" s="106"/>
      <c r="F68" s="202"/>
      <c r="G68" s="202"/>
      <c r="H68" s="106"/>
      <c r="I68" s="106"/>
      <c r="J68" s="210"/>
      <c r="K68" s="210"/>
      <c r="L68" s="106"/>
      <c r="M68" s="106"/>
      <c r="N68" s="106"/>
      <c r="O68" s="106"/>
    </row>
    <row r="69" ht="18" customHeight="true">
      <c r="A69" s="106"/>
      <c r="B69" s="106"/>
      <c r="C69" s="106"/>
      <c r="D69" s="106"/>
      <c r="E69" s="106"/>
      <c r="F69" s="202"/>
      <c r="G69" s="202"/>
      <c r="H69" s="106"/>
      <c r="I69" s="106"/>
      <c r="J69" s="210"/>
      <c r="K69" s="210"/>
      <c r="L69" s="106"/>
      <c r="M69" s="106"/>
      <c r="N69" s="106"/>
      <c r="O69" s="106"/>
    </row>
    <row r="70" ht="18" customHeight="true">
      <c r="A70" s="106"/>
      <c r="B70" s="106"/>
      <c r="C70" s="106"/>
      <c r="D70" s="106"/>
      <c r="E70" s="106"/>
      <c r="F70" s="202"/>
      <c r="G70" s="202"/>
      <c r="H70" s="106"/>
      <c r="I70" s="106"/>
      <c r="J70" s="210"/>
      <c r="K70" s="210"/>
      <c r="L70" s="106"/>
      <c r="M70" s="106"/>
      <c r="N70" s="106"/>
      <c r="O70" s="106"/>
    </row>
    <row r="71" ht="18" customHeight="true">
      <c r="A71" s="106"/>
      <c r="B71" s="106"/>
      <c r="C71" s="106"/>
      <c r="D71" s="106"/>
      <c r="E71" s="106"/>
      <c r="F71" s="202"/>
      <c r="G71" s="202"/>
      <c r="H71" s="106"/>
      <c r="I71" s="106"/>
      <c r="J71" s="210"/>
      <c r="K71" s="210"/>
      <c r="L71" s="106"/>
      <c r="M71" s="106"/>
      <c r="N71" s="106"/>
      <c r="O71" s="106"/>
    </row>
    <row r="72" ht="18" customHeight="true">
      <c r="A72" s="106"/>
      <c r="B72" s="106"/>
      <c r="C72" s="106"/>
      <c r="D72" s="106"/>
      <c r="E72" s="106"/>
      <c r="F72" s="202"/>
      <c r="G72" s="202"/>
      <c r="H72" s="106"/>
      <c r="I72" s="106"/>
      <c r="J72" s="210"/>
      <c r="K72" s="210"/>
      <c r="L72" s="106"/>
      <c r="M72" s="106"/>
      <c r="N72" s="106"/>
      <c r="O72" s="106"/>
    </row>
    <row r="73" ht="18" customHeight="true">
      <c r="A73" s="106"/>
      <c r="B73" s="106"/>
      <c r="C73" s="106"/>
      <c r="D73" s="106"/>
      <c r="E73" s="106"/>
      <c r="F73" s="202"/>
      <c r="G73" s="202"/>
      <c r="H73" s="106"/>
      <c r="I73" s="106"/>
      <c r="J73" s="210"/>
      <c r="K73" s="210"/>
      <c r="L73" s="106"/>
      <c r="M73" s="106"/>
      <c r="N73" s="106"/>
      <c r="O73" s="106"/>
    </row>
    <row r="74" ht="18" customHeight="true">
      <c r="A74" s="106"/>
      <c r="B74" s="106"/>
      <c r="C74" s="106"/>
      <c r="D74" s="106"/>
      <c r="E74" s="106"/>
      <c r="F74" s="202"/>
      <c r="G74" s="202"/>
      <c r="H74" s="106"/>
      <c r="I74" s="106"/>
      <c r="J74" s="210"/>
      <c r="K74" s="210"/>
      <c r="L74" s="106"/>
      <c r="M74" s="106"/>
      <c r="N74" s="106"/>
      <c r="O74" s="106"/>
    </row>
    <row r="75" ht="18" customHeight="true">
      <c r="A75" s="106"/>
      <c r="B75" s="106"/>
      <c r="C75" s="106"/>
      <c r="D75" s="106"/>
      <c r="E75" s="106"/>
      <c r="F75" s="202"/>
      <c r="G75" s="202"/>
      <c r="H75" s="106"/>
      <c r="I75" s="106"/>
      <c r="J75" s="210"/>
      <c r="K75" s="210"/>
      <c r="L75" s="106"/>
      <c r="M75" s="106"/>
      <c r="N75" s="106"/>
      <c r="O75" s="106"/>
    </row>
    <row r="76" ht="18" customHeight="true">
      <c r="A76" s="106"/>
      <c r="B76" s="106"/>
      <c r="C76" s="106"/>
      <c r="D76" s="106"/>
      <c r="E76" s="106"/>
      <c r="F76" s="202"/>
      <c r="G76" s="202"/>
      <c r="H76" s="106"/>
      <c r="I76" s="106"/>
      <c r="J76" s="210"/>
      <c r="K76" s="210"/>
      <c r="L76" s="106"/>
      <c r="M76" s="106"/>
      <c r="N76" s="106"/>
      <c r="O76" s="106"/>
    </row>
    <row r="77" ht="18" customHeight="true">
      <c r="A77" s="106"/>
      <c r="B77" s="106"/>
      <c r="C77" s="106"/>
      <c r="D77" s="106"/>
      <c r="E77" s="106"/>
      <c r="F77" s="202"/>
      <c r="G77" s="202"/>
      <c r="H77" s="106"/>
      <c r="I77" s="106"/>
      <c r="J77" s="210"/>
      <c r="K77" s="210"/>
      <c r="L77" s="106"/>
      <c r="M77" s="106"/>
      <c r="N77" s="106"/>
      <c r="O77" s="106"/>
    </row>
    <row r="78" ht="18" customHeight="true">
      <c r="A78" s="106"/>
      <c r="B78" s="106"/>
      <c r="C78" s="106"/>
      <c r="D78" s="106"/>
      <c r="E78" s="106"/>
      <c r="F78" s="202"/>
      <c r="G78" s="202"/>
      <c r="H78" s="106"/>
      <c r="I78" s="106"/>
      <c r="J78" s="210"/>
      <c r="K78" s="210"/>
      <c r="L78" s="106"/>
      <c r="M78" s="106"/>
      <c r="N78" s="106"/>
      <c r="O78" s="106"/>
    </row>
    <row r="79" ht="18" customHeight="true">
      <c r="A79" s="106"/>
      <c r="B79" s="106"/>
      <c r="C79" s="106"/>
      <c r="D79" s="106"/>
      <c r="E79" s="106"/>
      <c r="F79" s="202"/>
      <c r="G79" s="202"/>
      <c r="H79" s="106"/>
      <c r="I79" s="106"/>
      <c r="J79" s="210"/>
      <c r="K79" s="210"/>
      <c r="L79" s="106"/>
      <c r="M79" s="106"/>
      <c r="N79" s="106"/>
      <c r="O79" s="106"/>
    </row>
    <row r="80" ht="18" customHeight="true">
      <c r="A80" s="106"/>
      <c r="B80" s="106"/>
      <c r="C80" s="106"/>
      <c r="D80" s="106"/>
      <c r="E80" s="106"/>
      <c r="F80" s="202"/>
      <c r="G80" s="202"/>
      <c r="H80" s="106"/>
      <c r="I80" s="106"/>
      <c r="J80" s="210"/>
      <c r="K80" s="210"/>
      <c r="L80" s="106"/>
      <c r="M80" s="106"/>
      <c r="N80" s="106"/>
      <c r="O80" s="106"/>
    </row>
    <row r="81" ht="18" customHeight="true">
      <c r="A81" s="106"/>
      <c r="B81" s="106"/>
      <c r="C81" s="106"/>
      <c r="D81" s="106"/>
      <c r="E81" s="106"/>
      <c r="F81" s="202"/>
      <c r="G81" s="202"/>
      <c r="H81" s="106"/>
      <c r="I81" s="106"/>
      <c r="J81" s="210"/>
      <c r="K81" s="210"/>
      <c r="L81" s="106"/>
      <c r="M81" s="106"/>
      <c r="N81" s="106"/>
      <c r="O81" s="106"/>
    </row>
    <row r="82" ht="18" customHeight="true">
      <c r="A82" s="106"/>
      <c r="B82" s="106"/>
      <c r="C82" s="106"/>
      <c r="D82" s="106"/>
      <c r="E82" s="106"/>
      <c r="F82" s="202"/>
      <c r="G82" s="202"/>
      <c r="H82" s="106"/>
      <c r="I82" s="106"/>
      <c r="J82" s="210"/>
      <c r="K82" s="210"/>
      <c r="L82" s="106"/>
      <c r="M82" s="106"/>
      <c r="N82" s="106"/>
      <c r="O82" s="106"/>
    </row>
    <row r="83" ht="18" customHeight="true">
      <c r="A83" s="106"/>
      <c r="B83" s="106"/>
      <c r="C83" s="106"/>
      <c r="D83" s="106"/>
      <c r="E83" s="106"/>
      <c r="F83" s="202"/>
      <c r="G83" s="202"/>
      <c r="H83" s="106"/>
      <c r="I83" s="106"/>
      <c r="J83" s="210"/>
      <c r="K83" s="210"/>
      <c r="L83" s="106"/>
      <c r="M83" s="106"/>
      <c r="N83" s="106"/>
      <c r="O83" s="106"/>
    </row>
    <row r="84" ht="18" customHeight="true">
      <c r="A84" s="106"/>
      <c r="B84" s="106"/>
      <c r="C84" s="106"/>
      <c r="D84" s="106"/>
      <c r="E84" s="106"/>
      <c r="F84" s="202"/>
      <c r="G84" s="202"/>
      <c r="H84" s="106"/>
      <c r="I84" s="106"/>
      <c r="J84" s="210"/>
      <c r="K84" s="210"/>
      <c r="L84" s="106"/>
      <c r="M84" s="106"/>
      <c r="N84" s="106"/>
      <c r="O84" s="106"/>
    </row>
    <row r="85" ht="18" customHeight="true">
      <c r="A85" s="106"/>
      <c r="B85" s="106"/>
      <c r="C85" s="106"/>
      <c r="D85" s="106"/>
      <c r="E85" s="106"/>
      <c r="F85" s="202"/>
      <c r="G85" s="202"/>
      <c r="H85" s="106"/>
      <c r="I85" s="106"/>
      <c r="J85" s="210"/>
      <c r="K85" s="210"/>
      <c r="L85" s="106"/>
      <c r="M85" s="106"/>
      <c r="N85" s="106"/>
      <c r="O85" s="106"/>
    </row>
    <row r="86" ht="18" customHeight="true">
      <c r="A86" s="106"/>
      <c r="B86" s="106"/>
      <c r="C86" s="106"/>
      <c r="D86" s="106"/>
      <c r="E86" s="106"/>
      <c r="F86" s="202"/>
      <c r="G86" s="202"/>
      <c r="H86" s="106"/>
      <c r="I86" s="106"/>
      <c r="J86" s="210"/>
      <c r="K86" s="210"/>
      <c r="L86" s="106"/>
      <c r="M86" s="106"/>
      <c r="N86" s="106"/>
      <c r="O86" s="106"/>
    </row>
    <row r="87" ht="18" customHeight="true">
      <c r="A87" s="106"/>
      <c r="B87" s="106"/>
      <c r="C87" s="106"/>
      <c r="D87" s="106"/>
      <c r="E87" s="106"/>
      <c r="F87" s="202"/>
      <c r="G87" s="202"/>
      <c r="H87" s="106"/>
      <c r="I87" s="106"/>
      <c r="J87" s="210"/>
      <c r="K87" s="210"/>
      <c r="L87" s="106"/>
      <c r="M87" s="106"/>
      <c r="N87" s="106"/>
      <c r="O87" s="106"/>
    </row>
    <row r="88" ht="18" customHeight="true">
      <c r="A88" s="106"/>
      <c r="B88" s="106"/>
      <c r="C88" s="106"/>
      <c r="D88" s="106"/>
      <c r="E88" s="106"/>
      <c r="F88" s="202"/>
      <c r="G88" s="202"/>
      <c r="H88" s="106"/>
      <c r="I88" s="106"/>
      <c r="J88" s="210"/>
      <c r="K88" s="210"/>
      <c r="L88" s="106"/>
      <c r="M88" s="106"/>
      <c r="N88" s="106"/>
      <c r="O88" s="106"/>
    </row>
    <row r="89" ht="18" customHeight="true">
      <c r="A89" s="106"/>
      <c r="B89" s="106"/>
      <c r="C89" s="106"/>
      <c r="D89" s="106"/>
      <c r="E89" s="106"/>
      <c r="F89" s="202"/>
      <c r="G89" s="202"/>
      <c r="H89" s="106"/>
      <c r="I89" s="106"/>
      <c r="J89" s="210"/>
      <c r="K89" s="210"/>
      <c r="L89" s="106"/>
      <c r="M89" s="106"/>
      <c r="N89" s="106"/>
      <c r="O89" s="106"/>
    </row>
    <row r="90" ht="18" customHeight="true">
      <c r="A90" s="106"/>
      <c r="B90" s="106"/>
      <c r="C90" s="106"/>
      <c r="D90" s="106"/>
      <c r="E90" s="106"/>
      <c r="F90" s="202"/>
      <c r="G90" s="202"/>
      <c r="H90" s="106"/>
      <c r="I90" s="106"/>
      <c r="J90" s="210"/>
      <c r="K90" s="210"/>
      <c r="L90" s="106"/>
      <c r="M90" s="106"/>
      <c r="N90" s="106"/>
      <c r="O90" s="106"/>
    </row>
    <row r="91" ht="18" customHeight="true">
      <c r="A91" s="106"/>
      <c r="B91" s="106"/>
      <c r="C91" s="106"/>
      <c r="D91" s="106"/>
      <c r="E91" s="106"/>
      <c r="F91" s="202"/>
      <c r="G91" s="202"/>
      <c r="H91" s="106"/>
      <c r="I91" s="106"/>
      <c r="J91" s="210"/>
      <c r="K91" s="210"/>
      <c r="L91" s="106"/>
      <c r="M91" s="106"/>
      <c r="N91" s="106"/>
      <c r="O91" s="106"/>
    </row>
    <row r="92" ht="18" customHeight="true">
      <c r="A92" s="106"/>
      <c r="B92" s="106"/>
      <c r="C92" s="106"/>
      <c r="D92" s="106"/>
      <c r="E92" s="106"/>
      <c r="F92" s="202"/>
      <c r="G92" s="202"/>
      <c r="H92" s="106"/>
      <c r="I92" s="106"/>
      <c r="J92" s="210"/>
      <c r="K92" s="210"/>
      <c r="L92" s="106"/>
      <c r="M92" s="106"/>
      <c r="N92" s="106"/>
      <c r="O92" s="106"/>
    </row>
    <row r="93" ht="18" customHeight="true">
      <c r="A93" s="106"/>
      <c r="B93" s="106"/>
      <c r="C93" s="106"/>
      <c r="D93" s="106"/>
      <c r="E93" s="106"/>
      <c r="F93" s="202"/>
      <c r="G93" s="202"/>
      <c r="H93" s="106"/>
      <c r="I93" s="106"/>
      <c r="J93" s="210"/>
      <c r="K93" s="210"/>
      <c r="L93" s="106"/>
      <c r="M93" s="106"/>
      <c r="N93" s="106"/>
      <c r="O93" s="106"/>
    </row>
    <row r="94" ht="18" customHeight="true">
      <c r="A94" s="106"/>
      <c r="B94" s="106"/>
      <c r="C94" s="106"/>
      <c r="D94" s="106"/>
      <c r="E94" s="106"/>
      <c r="F94" s="202"/>
      <c r="G94" s="202"/>
      <c r="H94" s="106"/>
      <c r="I94" s="106"/>
      <c r="J94" s="210"/>
      <c r="K94" s="210"/>
      <c r="L94" s="106"/>
      <c r="M94" s="106"/>
      <c r="N94" s="106"/>
      <c r="O94" s="106"/>
    </row>
    <row r="95" ht="18" customHeight="true">
      <c r="A95" s="106"/>
      <c r="B95" s="106"/>
      <c r="C95" s="106"/>
      <c r="D95" s="106"/>
      <c r="E95" s="106"/>
      <c r="F95" s="202"/>
      <c r="G95" s="202"/>
      <c r="H95" s="106"/>
      <c r="I95" s="106"/>
      <c r="J95" s="210"/>
      <c r="K95" s="210"/>
      <c r="L95" s="106"/>
      <c r="M95" s="106"/>
      <c r="N95" s="106"/>
      <c r="O95" s="106"/>
    </row>
    <row r="96" ht="18" customHeight="true">
      <c r="A96" s="106"/>
      <c r="B96" s="106"/>
      <c r="C96" s="106"/>
      <c r="D96" s="106"/>
      <c r="E96" s="106"/>
      <c r="F96" s="202"/>
      <c r="G96" s="202"/>
      <c r="H96" s="106"/>
      <c r="I96" s="106"/>
      <c r="J96" s="210"/>
      <c r="K96" s="210"/>
      <c r="L96" s="106"/>
      <c r="M96" s="106"/>
      <c r="N96" s="106"/>
      <c r="O96" s="106"/>
    </row>
    <row r="97" ht="18" customHeight="true">
      <c r="A97" s="106"/>
      <c r="B97" s="106"/>
      <c r="C97" s="106"/>
      <c r="D97" s="106"/>
      <c r="E97" s="106"/>
      <c r="F97" s="202"/>
      <c r="G97" s="202"/>
      <c r="H97" s="106"/>
      <c r="I97" s="106"/>
      <c r="J97" s="210"/>
      <c r="K97" s="210"/>
      <c r="L97" s="106"/>
      <c r="M97" s="106"/>
      <c r="N97" s="106"/>
      <c r="O97" s="106"/>
    </row>
    <row r="98" ht="18" customHeight="true">
      <c r="A98" s="106"/>
      <c r="B98" s="106"/>
      <c r="C98" s="106"/>
      <c r="D98" s="106"/>
      <c r="E98" s="106"/>
      <c r="F98" s="202"/>
      <c r="G98" s="202"/>
      <c r="H98" s="106"/>
      <c r="I98" s="106"/>
      <c r="J98" s="210"/>
      <c r="K98" s="210"/>
      <c r="L98" s="106"/>
      <c r="M98" s="106"/>
      <c r="N98" s="106"/>
      <c r="O98" s="106"/>
    </row>
    <row r="99" ht="18" customHeight="true">
      <c r="A99" s="106"/>
      <c r="B99" s="106"/>
      <c r="C99" s="106"/>
      <c r="D99" s="106"/>
      <c r="E99" s="106"/>
      <c r="F99" s="202"/>
      <c r="G99" s="202"/>
      <c r="H99" s="106"/>
      <c r="I99" s="106"/>
      <c r="J99" s="210"/>
      <c r="K99" s="210"/>
      <c r="L99" s="106"/>
      <c r="M99" s="106"/>
      <c r="N99" s="106"/>
      <c r="O99" s="106"/>
    </row>
    <row r="100" ht="18" customHeight="true">
      <c r="A100" s="106"/>
      <c r="B100" s="106"/>
      <c r="C100" s="106"/>
      <c r="D100" s="106"/>
      <c r="E100" s="106"/>
      <c r="F100" s="202"/>
      <c r="G100" s="202"/>
      <c r="H100" s="106"/>
      <c r="I100" s="106"/>
      <c r="J100" s="210"/>
      <c r="K100" s="210"/>
      <c r="L100" s="106"/>
      <c r="M100" s="106"/>
      <c r="N100" s="106"/>
      <c r="O100" s="106"/>
    </row>
    <row r="101" ht="18" customHeight="true">
      <c r="A101" s="106"/>
      <c r="B101" s="106"/>
      <c r="C101" s="106"/>
      <c r="D101" s="106"/>
      <c r="E101" s="106"/>
      <c r="F101" s="202"/>
      <c r="G101" s="202"/>
      <c r="H101" s="106"/>
      <c r="I101" s="106"/>
      <c r="J101" s="210"/>
      <c r="K101" s="210"/>
      <c r="L101" s="106"/>
      <c r="M101" s="106"/>
      <c r="N101" s="106"/>
      <c r="O101" s="106"/>
    </row>
    <row r="102" ht="18" customHeight="true">
      <c r="A102" s="106"/>
      <c r="B102" s="106"/>
      <c r="C102" s="106"/>
      <c r="D102" s="106"/>
      <c r="E102" s="106"/>
      <c r="F102" s="202"/>
      <c r="G102" s="202"/>
      <c r="H102" s="106"/>
      <c r="I102" s="106"/>
      <c r="J102" s="210"/>
      <c r="K102" s="210"/>
      <c r="L102" s="106"/>
      <c r="M102" s="106"/>
      <c r="N102" s="106"/>
      <c r="O102" s="106"/>
    </row>
    <row r="103" ht="18" customHeight="true">
      <c r="A103" s="106"/>
      <c r="B103" s="106"/>
      <c r="C103" s="106"/>
      <c r="D103" s="106"/>
      <c r="E103" s="106"/>
      <c r="F103" s="202"/>
      <c r="G103" s="202"/>
      <c r="H103" s="106"/>
      <c r="I103" s="106"/>
      <c r="J103" s="210"/>
      <c r="K103" s="210"/>
      <c r="L103" s="106"/>
      <c r="M103" s="106"/>
      <c r="N103" s="106"/>
      <c r="O103" s="106"/>
    </row>
    <row r="104" ht="18" customHeight="true">
      <c r="A104" s="106"/>
      <c r="B104" s="106"/>
      <c r="C104" s="106"/>
      <c r="D104" s="106"/>
      <c r="E104" s="106"/>
      <c r="F104" s="202"/>
      <c r="G104" s="202"/>
      <c r="H104" s="106"/>
      <c r="I104" s="106"/>
      <c r="J104" s="210"/>
      <c r="K104" s="210"/>
      <c r="L104" s="106"/>
      <c r="M104" s="106"/>
      <c r="N104" s="106"/>
      <c r="O104" s="106"/>
    </row>
    <row r="105" ht="18" customHeight="true">
      <c r="A105" s="106"/>
      <c r="B105" s="106"/>
      <c r="C105" s="106"/>
      <c r="D105" s="106"/>
      <c r="E105" s="106"/>
      <c r="F105" s="202"/>
      <c r="G105" s="202"/>
      <c r="H105" s="106"/>
      <c r="I105" s="106"/>
      <c r="J105" s="210"/>
      <c r="K105" s="210"/>
      <c r="L105" s="106"/>
      <c r="M105" s="106"/>
      <c r="N105" s="106"/>
      <c r="O105" s="106"/>
    </row>
    <row r="106" ht="18" customHeight="true">
      <c r="A106" s="106"/>
      <c r="B106" s="106"/>
      <c r="C106" s="106"/>
      <c r="D106" s="106"/>
      <c r="E106" s="106"/>
      <c r="F106" s="202"/>
      <c r="G106" s="202"/>
      <c r="H106" s="106"/>
      <c r="I106" s="106"/>
      <c r="J106" s="210"/>
      <c r="K106" s="210"/>
      <c r="L106" s="106"/>
      <c r="M106" s="106"/>
      <c r="N106" s="106"/>
      <c r="O106" s="106"/>
    </row>
    <row r="107" ht="18" customHeight="true">
      <c r="A107" s="106"/>
      <c r="B107" s="106"/>
      <c r="C107" s="106"/>
      <c r="D107" s="106"/>
      <c r="E107" s="106"/>
      <c r="F107" s="202"/>
      <c r="G107" s="202"/>
      <c r="H107" s="106"/>
      <c r="I107" s="106"/>
      <c r="J107" s="210"/>
      <c r="K107" s="210"/>
      <c r="L107" s="106"/>
      <c r="M107" s="106"/>
      <c r="N107" s="106"/>
      <c r="O107" s="106"/>
    </row>
    <row r="108" ht="18" customHeight="true">
      <c r="A108" s="106"/>
      <c r="B108" s="106"/>
      <c r="C108" s="106"/>
      <c r="D108" s="106"/>
      <c r="E108" s="106"/>
      <c r="F108" s="202"/>
      <c r="G108" s="202"/>
      <c r="H108" s="106"/>
      <c r="I108" s="106"/>
      <c r="J108" s="210"/>
      <c r="K108" s="210"/>
      <c r="L108" s="106"/>
      <c r="M108" s="106"/>
      <c r="N108" s="106"/>
      <c r="O108" s="106"/>
    </row>
    <row r="109" ht="18" customHeight="true">
      <c r="A109" s="106"/>
      <c r="B109" s="106"/>
      <c r="C109" s="106"/>
      <c r="D109" s="106"/>
      <c r="E109" s="106"/>
      <c r="F109" s="202"/>
      <c r="G109" s="202"/>
      <c r="H109" s="106"/>
      <c r="I109" s="106"/>
      <c r="J109" s="210"/>
      <c r="K109" s="210"/>
      <c r="L109" s="106"/>
      <c r="M109" s="106"/>
      <c r="N109" s="106"/>
      <c r="O109" s="106"/>
    </row>
    <row r="110" ht="18" customHeight="true">
      <c r="A110" s="106"/>
      <c r="B110" s="106"/>
      <c r="C110" s="106"/>
      <c r="D110" s="106"/>
      <c r="E110" s="106"/>
      <c r="F110" s="202"/>
      <c r="G110" s="202"/>
      <c r="H110" s="106"/>
      <c r="I110" s="106"/>
      <c r="J110" s="210"/>
      <c r="K110" s="210"/>
      <c r="L110" s="106"/>
      <c r="M110" s="106"/>
      <c r="N110" s="106"/>
      <c r="O110" s="106"/>
    </row>
    <row r="111" ht="18" customHeight="true">
      <c r="A111" s="106"/>
      <c r="B111" s="106"/>
      <c r="C111" s="106"/>
      <c r="D111" s="106"/>
      <c r="E111" s="106"/>
      <c r="F111" s="202"/>
      <c r="G111" s="202"/>
      <c r="H111" s="106"/>
      <c r="I111" s="106"/>
      <c r="J111" s="210"/>
      <c r="K111" s="210"/>
      <c r="L111" s="106"/>
      <c r="M111" s="106"/>
      <c r="N111" s="106"/>
      <c r="O111" s="106"/>
    </row>
    <row r="112" ht="18" customHeight="true">
      <c r="A112" s="106"/>
      <c r="B112" s="106"/>
      <c r="C112" s="106"/>
      <c r="D112" s="106"/>
      <c r="E112" s="106"/>
      <c r="F112" s="202"/>
      <c r="G112" s="202"/>
      <c r="H112" s="106"/>
      <c r="I112" s="106"/>
      <c r="J112" s="210"/>
      <c r="K112" s="210"/>
      <c r="L112" s="106"/>
      <c r="M112" s="106"/>
      <c r="N112" s="106"/>
      <c r="O112" s="106"/>
    </row>
    <row r="113" ht="18" customHeight="true">
      <c r="A113" s="106"/>
      <c r="B113" s="106"/>
      <c r="C113" s="106"/>
      <c r="D113" s="106"/>
      <c r="E113" s="106"/>
      <c r="F113" s="202"/>
      <c r="G113" s="202"/>
      <c r="H113" s="106"/>
      <c r="I113" s="106"/>
      <c r="J113" s="210"/>
      <c r="K113" s="210"/>
      <c r="L113" s="106"/>
      <c r="M113" s="106"/>
      <c r="N113" s="106"/>
      <c r="O113" s="106"/>
    </row>
    <row r="114" ht="18" customHeight="true">
      <c r="A114" s="106"/>
      <c r="B114" s="106"/>
      <c r="C114" s="106"/>
      <c r="D114" s="106"/>
      <c r="E114" s="106"/>
      <c r="F114" s="202"/>
      <c r="G114" s="202"/>
      <c r="H114" s="106"/>
      <c r="I114" s="106"/>
      <c r="J114" s="210"/>
      <c r="K114" s="210"/>
      <c r="L114" s="106"/>
      <c r="M114" s="106"/>
      <c r="N114" s="106"/>
      <c r="O114" s="106"/>
    </row>
    <row r="115" ht="18" customHeight="true">
      <c r="A115" s="106"/>
      <c r="B115" s="106"/>
      <c r="C115" s="106"/>
      <c r="D115" s="106"/>
      <c r="E115" s="106"/>
      <c r="F115" s="202"/>
      <c r="G115" s="202"/>
      <c r="H115" s="106"/>
      <c r="I115" s="106"/>
      <c r="J115" s="210"/>
      <c r="K115" s="210"/>
      <c r="L115" s="106"/>
      <c r="M115" s="106"/>
      <c r="N115" s="106"/>
      <c r="O115" s="106"/>
    </row>
    <row r="116" ht="18" customHeight="true">
      <c r="A116" s="106"/>
      <c r="B116" s="106"/>
      <c r="C116" s="106"/>
      <c r="D116" s="106"/>
      <c r="E116" s="106"/>
      <c r="F116" s="202"/>
      <c r="G116" s="202"/>
      <c r="H116" s="106"/>
      <c r="I116" s="106"/>
      <c r="J116" s="210"/>
      <c r="K116" s="210"/>
      <c r="L116" s="106"/>
      <c r="M116" s="106"/>
      <c r="N116" s="106"/>
      <c r="O116" s="106"/>
    </row>
    <row r="117" ht="18" customHeight="true">
      <c r="A117" s="106"/>
      <c r="B117" s="106"/>
      <c r="C117" s="106"/>
      <c r="D117" s="106"/>
      <c r="E117" s="106"/>
      <c r="F117" s="202"/>
      <c r="G117" s="202"/>
      <c r="H117" s="106"/>
      <c r="I117" s="106"/>
      <c r="J117" s="210"/>
      <c r="K117" s="210"/>
      <c r="L117" s="106"/>
      <c r="M117" s="106"/>
      <c r="N117" s="106"/>
      <c r="O117" s="106"/>
    </row>
    <row r="118" ht="18" customHeight="true">
      <c r="A118" s="106"/>
      <c r="B118" s="106"/>
      <c r="C118" s="106"/>
      <c r="D118" s="106"/>
      <c r="E118" s="106"/>
      <c r="F118" s="202"/>
      <c r="G118" s="202"/>
      <c r="H118" s="106"/>
      <c r="I118" s="106"/>
      <c r="J118" s="210"/>
      <c r="K118" s="210"/>
      <c r="L118" s="106"/>
      <c r="M118" s="106"/>
      <c r="N118" s="106"/>
      <c r="O118" s="106"/>
    </row>
    <row r="119" ht="18" customHeight="true">
      <c r="A119" s="106"/>
      <c r="B119" s="106"/>
      <c r="C119" s="106"/>
      <c r="D119" s="106"/>
      <c r="E119" s="106"/>
      <c r="F119" s="202"/>
      <c r="G119" s="202"/>
      <c r="H119" s="106"/>
      <c r="I119" s="106"/>
      <c r="J119" s="210"/>
      <c r="K119" s="210"/>
      <c r="L119" s="106"/>
      <c r="M119" s="106"/>
      <c r="N119" s="106"/>
      <c r="O119" s="106"/>
    </row>
    <row r="120" ht="18" customHeight="true">
      <c r="A120" s="106"/>
      <c r="B120" s="106"/>
      <c r="C120" s="106"/>
      <c r="D120" s="106"/>
      <c r="E120" s="106"/>
      <c r="F120" s="202"/>
      <c r="G120" s="202"/>
      <c r="H120" s="106"/>
      <c r="I120" s="106"/>
      <c r="J120" s="210"/>
      <c r="K120" s="210"/>
      <c r="L120" s="106"/>
      <c r="M120" s="106"/>
      <c r="N120" s="106"/>
      <c r="O120" s="106"/>
    </row>
    <row r="121" ht="18" customHeight="true">
      <c r="A121" s="106"/>
      <c r="B121" s="106"/>
      <c r="C121" s="106"/>
      <c r="D121" s="106"/>
      <c r="E121" s="106"/>
      <c r="F121" s="202"/>
      <c r="G121" s="202"/>
      <c r="H121" s="106"/>
      <c r="I121" s="106"/>
      <c r="J121" s="210"/>
      <c r="K121" s="210"/>
      <c r="L121" s="106"/>
      <c r="M121" s="106"/>
      <c r="N121" s="106"/>
      <c r="O121" s="106"/>
    </row>
    <row r="122" ht="18" customHeight="true">
      <c r="A122" s="106"/>
      <c r="B122" s="106"/>
      <c r="C122" s="106"/>
      <c r="D122" s="106"/>
      <c r="E122" s="106"/>
      <c r="F122" s="202"/>
      <c r="G122" s="202"/>
      <c r="H122" s="106"/>
      <c r="I122" s="106"/>
      <c r="J122" s="210"/>
      <c r="K122" s="210"/>
      <c r="L122" s="106"/>
      <c r="M122" s="106"/>
      <c r="N122" s="106"/>
      <c r="O122" s="106"/>
    </row>
    <row r="123" ht="18" customHeight="true">
      <c r="A123" s="106"/>
      <c r="B123" s="106"/>
      <c r="C123" s="106"/>
      <c r="D123" s="106"/>
      <c r="E123" s="106"/>
      <c r="F123" s="202"/>
      <c r="G123" s="202"/>
      <c r="H123" s="106"/>
      <c r="I123" s="106"/>
      <c r="J123" s="210"/>
      <c r="K123" s="210"/>
      <c r="L123" s="106"/>
      <c r="M123" s="106"/>
      <c r="N123" s="106"/>
      <c r="O123" s="106"/>
    </row>
    <row r="124" ht="18" customHeight="true">
      <c r="A124" s="106"/>
      <c r="B124" s="106"/>
      <c r="C124" s="106"/>
      <c r="D124" s="106"/>
      <c r="E124" s="106"/>
      <c r="F124" s="202"/>
      <c r="G124" s="202"/>
      <c r="H124" s="106"/>
      <c r="I124" s="106"/>
      <c r="J124" s="210"/>
      <c r="K124" s="210"/>
      <c r="L124" s="106"/>
      <c r="M124" s="106"/>
      <c r="N124" s="106"/>
      <c r="O124" s="106"/>
    </row>
    <row r="125" ht="18" customHeight="true">
      <c r="A125" s="106"/>
      <c r="B125" s="106"/>
      <c r="C125" s="106"/>
      <c r="D125" s="106"/>
      <c r="E125" s="106"/>
      <c r="F125" s="202"/>
      <c r="G125" s="202"/>
      <c r="H125" s="106"/>
      <c r="I125" s="106"/>
      <c r="J125" s="210"/>
      <c r="K125" s="210"/>
      <c r="L125" s="106"/>
      <c r="M125" s="106"/>
      <c r="N125" s="106"/>
      <c r="O125" s="106"/>
    </row>
    <row r="126" ht="18" customHeight="true">
      <c r="A126" s="106"/>
      <c r="B126" s="106"/>
      <c r="C126" s="106"/>
      <c r="D126" s="106"/>
      <c r="E126" s="106"/>
      <c r="F126" s="202"/>
      <c r="G126" s="202"/>
      <c r="H126" s="106"/>
      <c r="I126" s="106"/>
      <c r="J126" s="210"/>
      <c r="K126" s="210"/>
      <c r="L126" s="106"/>
      <c r="M126" s="106"/>
      <c r="N126" s="106"/>
      <c r="O126" s="106"/>
    </row>
    <row r="127" ht="18" customHeight="true">
      <c r="A127" s="106"/>
      <c r="B127" s="106"/>
      <c r="C127" s="106"/>
      <c r="D127" s="106"/>
      <c r="E127" s="106"/>
      <c r="F127" s="202"/>
      <c r="G127" s="202"/>
      <c r="H127" s="106"/>
      <c r="I127" s="106"/>
      <c r="J127" s="210"/>
      <c r="K127" s="210"/>
      <c r="L127" s="106"/>
      <c r="M127" s="106"/>
      <c r="N127" s="106"/>
      <c r="O127" s="106"/>
    </row>
    <row r="128" ht="18" customHeight="true">
      <c r="A128" s="106"/>
      <c r="B128" s="106"/>
      <c r="C128" s="106"/>
      <c r="D128" s="106"/>
      <c r="E128" s="106"/>
      <c r="F128" s="202"/>
      <c r="G128" s="202"/>
      <c r="H128" s="106"/>
      <c r="I128" s="106"/>
      <c r="J128" s="210"/>
      <c r="K128" s="210"/>
      <c r="L128" s="106"/>
      <c r="M128" s="106"/>
      <c r="N128" s="106"/>
      <c r="O128" s="106"/>
    </row>
    <row r="129" ht="18" customHeight="true">
      <c r="A129" s="106"/>
      <c r="B129" s="106"/>
      <c r="C129" s="106"/>
      <c r="D129" s="106"/>
      <c r="E129" s="106"/>
      <c r="F129" s="202"/>
      <c r="G129" s="202"/>
      <c r="H129" s="106"/>
      <c r="I129" s="106"/>
      <c r="J129" s="210"/>
      <c r="K129" s="210"/>
      <c r="L129" s="106"/>
      <c r="M129" s="106"/>
      <c r="N129" s="106"/>
      <c r="O129" s="106"/>
    </row>
    <row r="130" ht="18" customHeight="true">
      <c r="A130" s="106"/>
      <c r="B130" s="106"/>
      <c r="C130" s="106"/>
      <c r="D130" s="106"/>
      <c r="E130" s="106"/>
      <c r="F130" s="202"/>
      <c r="G130" s="202"/>
      <c r="H130" s="106"/>
      <c r="I130" s="106"/>
      <c r="J130" s="210"/>
      <c r="K130" s="210"/>
      <c r="L130" s="106"/>
      <c r="M130" s="106"/>
      <c r="N130" s="106"/>
      <c r="O130" s="106"/>
    </row>
    <row r="131" ht="18" customHeight="true">
      <c r="A131" s="106"/>
      <c r="B131" s="106"/>
      <c r="C131" s="106"/>
      <c r="D131" s="106"/>
      <c r="E131" s="106"/>
      <c r="F131" s="202"/>
      <c r="G131" s="202"/>
      <c r="H131" s="106"/>
      <c r="I131" s="106"/>
      <c r="J131" s="210"/>
      <c r="K131" s="210"/>
      <c r="L131" s="106"/>
      <c r="M131" s="106"/>
      <c r="N131" s="106"/>
      <c r="O131" s="106"/>
    </row>
    <row r="132" ht="18" customHeight="true">
      <c r="A132" s="106"/>
      <c r="B132" s="106"/>
      <c r="C132" s="106"/>
      <c r="D132" s="106"/>
      <c r="E132" s="106"/>
      <c r="F132" s="202"/>
      <c r="G132" s="202"/>
      <c r="H132" s="106"/>
      <c r="I132" s="106"/>
      <c r="J132" s="210"/>
      <c r="K132" s="210"/>
      <c r="L132" s="106"/>
      <c r="M132" s="106"/>
      <c r="N132" s="106"/>
      <c r="O132" s="106"/>
    </row>
    <row r="133" ht="18" customHeight="true">
      <c r="A133" s="106"/>
      <c r="B133" s="106"/>
      <c r="C133" s="106"/>
      <c r="D133" s="106"/>
      <c r="E133" s="106"/>
      <c r="F133" s="202"/>
      <c r="G133" s="202"/>
      <c r="H133" s="106"/>
      <c r="I133" s="106"/>
      <c r="J133" s="210"/>
      <c r="K133" s="210"/>
      <c r="L133" s="106"/>
      <c r="M133" s="106"/>
      <c r="N133" s="106"/>
      <c r="O133" s="106"/>
    </row>
    <row r="134" ht="18" customHeight="true">
      <c r="A134" s="106"/>
      <c r="B134" s="106"/>
      <c r="C134" s="106"/>
      <c r="D134" s="106"/>
      <c r="E134" s="106"/>
      <c r="F134" s="202"/>
      <c r="G134" s="202"/>
      <c r="H134" s="106"/>
      <c r="I134" s="106"/>
      <c r="J134" s="210"/>
      <c r="K134" s="210"/>
      <c r="L134" s="106"/>
      <c r="M134" s="106"/>
      <c r="N134" s="106"/>
      <c r="O134" s="106"/>
    </row>
    <row r="135" ht="18" customHeight="true">
      <c r="A135" s="106"/>
      <c r="B135" s="106"/>
      <c r="C135" s="106"/>
      <c r="D135" s="106"/>
      <c r="E135" s="106"/>
      <c r="F135" s="202"/>
      <c r="G135" s="202"/>
      <c r="H135" s="106"/>
      <c r="I135" s="106"/>
      <c r="J135" s="210"/>
      <c r="K135" s="210"/>
      <c r="L135" s="106"/>
      <c r="M135" s="106"/>
      <c r="N135" s="106"/>
      <c r="O135" s="106"/>
    </row>
    <row r="136" ht="18" customHeight="true">
      <c r="A136" s="106"/>
      <c r="B136" s="106"/>
      <c r="C136" s="106"/>
      <c r="D136" s="106"/>
      <c r="E136" s="106"/>
      <c r="F136" s="202"/>
      <c r="G136" s="202"/>
      <c r="H136" s="106"/>
      <c r="I136" s="106"/>
      <c r="J136" s="210"/>
      <c r="K136" s="210"/>
      <c r="L136" s="106"/>
      <c r="M136" s="106"/>
      <c r="N136" s="106"/>
      <c r="O136" s="106"/>
    </row>
    <row r="137" ht="18" customHeight="true">
      <c r="A137" s="106"/>
      <c r="B137" s="106"/>
      <c r="C137" s="106"/>
      <c r="D137" s="106"/>
      <c r="E137" s="106"/>
      <c r="F137" s="202"/>
      <c r="G137" s="202"/>
      <c r="H137" s="106"/>
      <c r="I137" s="106"/>
      <c r="J137" s="210"/>
      <c r="K137" s="210"/>
      <c r="L137" s="106"/>
      <c r="M137" s="106"/>
      <c r="N137" s="106"/>
      <c r="O137" s="106"/>
    </row>
    <row r="138" ht="18" customHeight="true">
      <c r="A138" s="106"/>
      <c r="B138" s="106"/>
      <c r="C138" s="106"/>
      <c r="D138" s="106"/>
      <c r="E138" s="106"/>
      <c r="F138" s="202"/>
      <c r="G138" s="202"/>
      <c r="H138" s="106"/>
      <c r="I138" s="106"/>
      <c r="J138" s="210"/>
      <c r="K138" s="210"/>
      <c r="L138" s="106"/>
      <c r="M138" s="106"/>
      <c r="N138" s="106"/>
      <c r="O138" s="106"/>
    </row>
    <row r="139" ht="18" customHeight="true">
      <c r="A139" s="106"/>
      <c r="B139" s="106"/>
      <c r="C139" s="106"/>
      <c r="D139" s="106"/>
      <c r="E139" s="106"/>
      <c r="F139" s="202"/>
      <c r="G139" s="202"/>
      <c r="H139" s="106"/>
      <c r="I139" s="106"/>
      <c r="J139" s="210"/>
      <c r="K139" s="210"/>
      <c r="L139" s="106"/>
      <c r="M139" s="106"/>
      <c r="N139" s="106"/>
      <c r="O139" s="106"/>
    </row>
    <row r="140" ht="18" customHeight="true">
      <c r="A140" s="106"/>
      <c r="B140" s="106"/>
      <c r="C140" s="106"/>
      <c r="D140" s="106"/>
      <c r="E140" s="106"/>
      <c r="F140" s="202"/>
      <c r="G140" s="202"/>
      <c r="H140" s="106"/>
      <c r="I140" s="106"/>
      <c r="J140" s="210"/>
      <c r="K140" s="210"/>
      <c r="L140" s="106"/>
      <c r="M140" s="106"/>
      <c r="N140" s="106"/>
      <c r="O140" s="106"/>
    </row>
    <row r="141" ht="18" customHeight="true">
      <c r="A141" s="106"/>
      <c r="B141" s="106"/>
      <c r="C141" s="106"/>
      <c r="D141" s="106"/>
      <c r="E141" s="106"/>
      <c r="F141" s="202"/>
      <c r="G141" s="202"/>
      <c r="H141" s="106"/>
      <c r="I141" s="106"/>
      <c r="J141" s="210"/>
      <c r="K141" s="210"/>
      <c r="L141" s="106"/>
      <c r="M141" s="106"/>
      <c r="N141" s="106"/>
      <c r="O141" s="106"/>
    </row>
    <row r="142" ht="18" customHeight="true">
      <c r="A142" s="106"/>
      <c r="B142" s="106"/>
      <c r="C142" s="106"/>
      <c r="D142" s="106"/>
      <c r="E142" s="106"/>
      <c r="F142" s="202"/>
      <c r="G142" s="202"/>
      <c r="H142" s="106"/>
      <c r="I142" s="106"/>
      <c r="J142" s="210"/>
      <c r="K142" s="210"/>
      <c r="L142" s="106"/>
      <c r="M142" s="106"/>
      <c r="N142" s="106"/>
      <c r="O142" s="106"/>
    </row>
    <row r="143" ht="18" customHeight="true">
      <c r="A143" s="106"/>
      <c r="B143" s="106"/>
      <c r="C143" s="106"/>
      <c r="D143" s="106"/>
      <c r="E143" s="106"/>
      <c r="F143" s="202"/>
      <c r="G143" s="202"/>
      <c r="H143" s="106"/>
      <c r="I143" s="106"/>
      <c r="J143" s="210"/>
      <c r="K143" s="210"/>
      <c r="L143" s="106"/>
      <c r="M143" s="106"/>
      <c r="N143" s="106"/>
      <c r="O143" s="106"/>
    </row>
    <row r="144" ht="18" customHeight="true">
      <c r="A144" s="106"/>
      <c r="B144" s="106"/>
      <c r="C144" s="106"/>
      <c r="D144" s="106"/>
      <c r="E144" s="106"/>
      <c r="F144" s="202"/>
      <c r="G144" s="202"/>
      <c r="H144" s="106"/>
      <c r="I144" s="106"/>
      <c r="J144" s="210"/>
      <c r="K144" s="210"/>
      <c r="L144" s="106"/>
      <c r="M144" s="106"/>
      <c r="N144" s="106"/>
      <c r="O144" s="106"/>
    </row>
    <row r="145" ht="18" customHeight="true">
      <c r="A145" s="106"/>
      <c r="B145" s="106"/>
      <c r="C145" s="106"/>
      <c r="D145" s="106"/>
      <c r="E145" s="106"/>
      <c r="F145" s="202"/>
      <c r="G145" s="202"/>
      <c r="H145" s="106"/>
      <c r="I145" s="106"/>
      <c r="J145" s="210"/>
      <c r="K145" s="210"/>
      <c r="L145" s="106"/>
      <c r="M145" s="106"/>
      <c r="N145" s="106"/>
      <c r="O145" s="106"/>
    </row>
    <row r="146" ht="18" customHeight="true">
      <c r="A146" s="106"/>
      <c r="B146" s="106"/>
      <c r="C146" s="106"/>
      <c r="D146" s="106"/>
      <c r="E146" s="106"/>
      <c r="F146" s="202"/>
      <c r="G146" s="202"/>
      <c r="H146" s="106"/>
      <c r="I146" s="106"/>
      <c r="J146" s="210"/>
      <c r="K146" s="210"/>
      <c r="L146" s="106"/>
      <c r="M146" s="106"/>
      <c r="N146" s="106"/>
      <c r="O146" s="106"/>
    </row>
    <row r="147" ht="18" customHeight="true">
      <c r="A147" s="106"/>
      <c r="B147" s="106"/>
      <c r="C147" s="106"/>
      <c r="D147" s="106"/>
      <c r="E147" s="106"/>
      <c r="F147" s="202"/>
      <c r="G147" s="202"/>
      <c r="H147" s="106"/>
      <c r="I147" s="106"/>
      <c r="J147" s="210"/>
      <c r="K147" s="210"/>
      <c r="L147" s="106"/>
      <c r="M147" s="106"/>
      <c r="N147" s="106"/>
      <c r="O147" s="106"/>
    </row>
    <row r="148" ht="18" customHeight="true">
      <c r="A148" s="106"/>
      <c r="B148" s="106"/>
      <c r="C148" s="106"/>
      <c r="D148" s="106"/>
      <c r="E148" s="106"/>
      <c r="F148" s="202"/>
      <c r="G148" s="202"/>
      <c r="H148" s="106"/>
      <c r="I148" s="106"/>
      <c r="J148" s="210"/>
      <c r="K148" s="210"/>
      <c r="L148" s="106"/>
      <c r="M148" s="106"/>
      <c r="N148" s="106"/>
      <c r="O148" s="106"/>
    </row>
    <row r="149" ht="18" customHeight="true">
      <c r="A149" s="106"/>
      <c r="B149" s="106"/>
      <c r="C149" s="106"/>
      <c r="D149" s="106"/>
      <c r="E149" s="106"/>
      <c r="F149" s="202"/>
      <c r="G149" s="202"/>
      <c r="H149" s="106"/>
      <c r="I149" s="106"/>
      <c r="J149" s="210"/>
      <c r="K149" s="210"/>
      <c r="L149" s="106"/>
      <c r="M149" s="106"/>
      <c r="N149" s="106"/>
      <c r="O149" s="106"/>
    </row>
    <row r="150" ht="18" customHeight="true">
      <c r="A150" s="106"/>
      <c r="B150" s="106"/>
      <c r="C150" s="106"/>
      <c r="D150" s="106"/>
      <c r="E150" s="106"/>
      <c r="F150" s="202"/>
      <c r="G150" s="202"/>
      <c r="H150" s="106"/>
      <c r="I150" s="106"/>
      <c r="J150" s="210"/>
      <c r="K150" s="210"/>
      <c r="L150" s="106"/>
      <c r="M150" s="106"/>
      <c r="N150" s="106"/>
      <c r="O150" s="106"/>
    </row>
    <row r="151" ht="18" customHeight="true">
      <c r="A151" s="106"/>
      <c r="B151" s="106"/>
      <c r="C151" s="106"/>
      <c r="D151" s="106"/>
      <c r="E151" s="106"/>
      <c r="F151" s="202"/>
      <c r="G151" s="202"/>
      <c r="H151" s="106"/>
      <c r="I151" s="106"/>
      <c r="J151" s="210"/>
      <c r="K151" s="210"/>
      <c r="L151" s="106"/>
      <c r="M151" s="106"/>
      <c r="N151" s="106"/>
      <c r="O151" s="106"/>
    </row>
    <row r="152" ht="18" customHeight="true">
      <c r="A152" s="106"/>
      <c r="B152" s="106"/>
      <c r="C152" s="106"/>
      <c r="D152" s="106"/>
      <c r="E152" s="106"/>
      <c r="F152" s="202"/>
      <c r="G152" s="202"/>
      <c r="H152" s="106"/>
      <c r="I152" s="106"/>
      <c r="J152" s="210"/>
      <c r="K152" s="210"/>
      <c r="L152" s="106"/>
      <c r="M152" s="106"/>
      <c r="N152" s="106"/>
      <c r="O152" s="106"/>
    </row>
    <row r="153" ht="18" customHeight="true">
      <c r="A153" s="106"/>
      <c r="B153" s="106"/>
      <c r="C153" s="106"/>
      <c r="D153" s="106"/>
      <c r="E153" s="106"/>
      <c r="F153" s="202"/>
      <c r="G153" s="202"/>
      <c r="H153" s="106"/>
      <c r="I153" s="106"/>
      <c r="J153" s="210"/>
      <c r="K153" s="210"/>
      <c r="L153" s="106"/>
      <c r="M153" s="106"/>
      <c r="N153" s="106"/>
      <c r="O153" s="106"/>
    </row>
    <row r="154" ht="18" customHeight="true">
      <c r="A154" s="106"/>
      <c r="B154" s="106"/>
      <c r="C154" s="106"/>
      <c r="D154" s="106"/>
      <c r="E154" s="106"/>
      <c r="F154" s="202"/>
      <c r="G154" s="202"/>
      <c r="H154" s="106"/>
      <c r="I154" s="106"/>
      <c r="J154" s="210"/>
      <c r="K154" s="210"/>
      <c r="L154" s="106"/>
      <c r="M154" s="106"/>
      <c r="N154" s="106"/>
      <c r="O154" s="106"/>
    </row>
    <row r="155" ht="18" customHeight="true">
      <c r="A155" s="106"/>
      <c r="B155" s="106"/>
      <c r="C155" s="106"/>
      <c r="D155" s="106"/>
      <c r="E155" s="106"/>
      <c r="F155" s="202"/>
      <c r="G155" s="202"/>
      <c r="H155" s="106"/>
      <c r="I155" s="106"/>
      <c r="J155" s="210"/>
      <c r="K155" s="210"/>
      <c r="L155" s="106"/>
      <c r="M155" s="106"/>
      <c r="N155" s="106"/>
      <c r="O155" s="106"/>
    </row>
    <row r="156" ht="18" customHeight="true">
      <c r="A156" s="106"/>
      <c r="B156" s="106"/>
      <c r="C156" s="106"/>
      <c r="D156" s="106"/>
      <c r="E156" s="106"/>
      <c r="F156" s="202"/>
      <c r="G156" s="202"/>
      <c r="H156" s="106"/>
      <c r="I156" s="106"/>
      <c r="J156" s="210"/>
      <c r="K156" s="210"/>
      <c r="L156" s="106"/>
      <c r="M156" s="106"/>
      <c r="N156" s="106"/>
      <c r="O156" s="106"/>
    </row>
    <row r="157" ht="18" customHeight="true">
      <c r="A157" s="106"/>
      <c r="B157" s="106"/>
      <c r="C157" s="106"/>
      <c r="D157" s="106"/>
      <c r="E157" s="106"/>
      <c r="F157" s="202"/>
      <c r="G157" s="202"/>
      <c r="H157" s="106"/>
      <c r="I157" s="106"/>
      <c r="J157" s="210"/>
      <c r="K157" s="210"/>
      <c r="L157" s="106"/>
      <c r="M157" s="106"/>
      <c r="N157" s="106"/>
      <c r="O157" s="106"/>
    </row>
    <row r="158" ht="18" customHeight="true">
      <c r="A158" s="106"/>
      <c r="B158" s="106"/>
      <c r="C158" s="106"/>
      <c r="D158" s="106"/>
      <c r="E158" s="106"/>
      <c r="F158" s="202"/>
      <c r="G158" s="202"/>
      <c r="H158" s="106"/>
      <c r="I158" s="106"/>
      <c r="J158" s="210"/>
      <c r="K158" s="210"/>
      <c r="L158" s="106"/>
      <c r="M158" s="106"/>
      <c r="N158" s="106"/>
      <c r="O158" s="106"/>
    </row>
    <row r="159" ht="18" customHeight="true">
      <c r="A159" s="106"/>
      <c r="B159" s="106"/>
      <c r="C159" s="106"/>
      <c r="D159" s="106"/>
      <c r="E159" s="106"/>
      <c r="F159" s="202"/>
      <c r="G159" s="202"/>
      <c r="H159" s="106"/>
      <c r="I159" s="106"/>
      <c r="J159" s="210"/>
      <c r="K159" s="210"/>
      <c r="L159" s="106"/>
      <c r="M159" s="106"/>
      <c r="N159" s="106"/>
      <c r="O159" s="106"/>
    </row>
    <row r="160" ht="18" customHeight="true">
      <c r="A160" s="106"/>
      <c r="B160" s="106"/>
      <c r="C160" s="106"/>
      <c r="D160" s="106"/>
      <c r="E160" s="106"/>
      <c r="F160" s="202"/>
      <c r="G160" s="202"/>
      <c r="H160" s="106"/>
      <c r="I160" s="106"/>
      <c r="J160" s="210"/>
      <c r="K160" s="210"/>
      <c r="L160" s="106"/>
      <c r="M160" s="106"/>
      <c r="N160" s="106"/>
      <c r="O160" s="106"/>
    </row>
    <row r="161" ht="18" customHeight="true">
      <c r="A161" s="106"/>
      <c r="B161" s="106"/>
      <c r="C161" s="106"/>
      <c r="D161" s="106"/>
      <c r="E161" s="106"/>
      <c r="F161" s="202"/>
      <c r="G161" s="202"/>
      <c r="H161" s="106"/>
      <c r="I161" s="106"/>
      <c r="J161" s="210"/>
      <c r="K161" s="210"/>
      <c r="L161" s="106"/>
      <c r="M161" s="106"/>
      <c r="N161" s="106"/>
      <c r="O161" s="106"/>
    </row>
    <row r="162" ht="18" customHeight="true">
      <c r="A162" s="106"/>
      <c r="B162" s="106"/>
      <c r="C162" s="106"/>
      <c r="D162" s="106"/>
      <c r="E162" s="106"/>
      <c r="F162" s="202"/>
      <c r="G162" s="202"/>
      <c r="H162" s="106"/>
      <c r="I162" s="106"/>
      <c r="J162" s="210"/>
      <c r="K162" s="210"/>
      <c r="L162" s="106"/>
      <c r="M162" s="106"/>
      <c r="N162" s="106"/>
      <c r="O162" s="106"/>
    </row>
    <row r="163" ht="18" customHeight="true">
      <c r="A163" s="106"/>
      <c r="B163" s="106"/>
      <c r="C163" s="106"/>
      <c r="D163" s="106"/>
      <c r="E163" s="106"/>
      <c r="F163" s="202"/>
      <c r="G163" s="202"/>
      <c r="H163" s="106"/>
      <c r="I163" s="106"/>
      <c r="J163" s="210"/>
      <c r="K163" s="210"/>
      <c r="L163" s="106"/>
      <c r="M163" s="106"/>
      <c r="N163" s="106"/>
      <c r="O163" s="106"/>
    </row>
    <row r="164" ht="18" customHeight="true">
      <c r="A164" s="106"/>
      <c r="B164" s="106"/>
      <c r="C164" s="106"/>
      <c r="D164" s="106"/>
      <c r="E164" s="106"/>
      <c r="F164" s="202"/>
      <c r="G164" s="202"/>
      <c r="H164" s="106"/>
      <c r="I164" s="106"/>
      <c r="J164" s="210"/>
      <c r="K164" s="210"/>
      <c r="L164" s="106"/>
      <c r="M164" s="106"/>
      <c r="N164" s="106"/>
      <c r="O164" s="106"/>
    </row>
    <row r="165" ht="18" customHeight="true">
      <c r="A165" s="106"/>
      <c r="B165" s="106"/>
      <c r="C165" s="106"/>
      <c r="D165" s="106"/>
      <c r="E165" s="106"/>
      <c r="F165" s="202"/>
      <c r="G165" s="202"/>
      <c r="H165" s="106"/>
      <c r="I165" s="106"/>
      <c r="J165" s="210"/>
      <c r="K165" s="210"/>
      <c r="L165" s="106"/>
      <c r="M165" s="106"/>
      <c r="N165" s="106"/>
      <c r="O165" s="106"/>
    </row>
    <row r="166" ht="18" customHeight="true">
      <c r="A166" s="106"/>
      <c r="B166" s="106"/>
      <c r="C166" s="106"/>
      <c r="D166" s="106"/>
      <c r="E166" s="106"/>
      <c r="F166" s="202"/>
      <c r="G166" s="202"/>
      <c r="H166" s="106"/>
      <c r="I166" s="106"/>
      <c r="J166" s="210"/>
      <c r="K166" s="210"/>
      <c r="L166" s="106"/>
      <c r="M166" s="106"/>
      <c r="N166" s="106"/>
      <c r="O166" s="106"/>
    </row>
    <row r="167" ht="18" customHeight="true">
      <c r="A167" s="106"/>
      <c r="B167" s="106"/>
      <c r="C167" s="106"/>
      <c r="D167" s="106"/>
      <c r="E167" s="106"/>
      <c r="F167" s="202"/>
      <c r="G167" s="202"/>
      <c r="H167" s="106"/>
      <c r="I167" s="106"/>
      <c r="J167" s="210"/>
      <c r="K167" s="210"/>
      <c r="L167" s="106"/>
      <c r="M167" s="106"/>
      <c r="N167" s="106"/>
      <c r="O167" s="106"/>
    </row>
    <row r="168" ht="18" customHeight="true">
      <c r="A168" s="106"/>
      <c r="B168" s="106"/>
      <c r="C168" s="106"/>
      <c r="D168" s="106"/>
      <c r="E168" s="106"/>
      <c r="F168" s="202"/>
      <c r="G168" s="202"/>
      <c r="H168" s="106"/>
      <c r="I168" s="106"/>
      <c r="J168" s="210"/>
      <c r="K168" s="210"/>
      <c r="L168" s="106"/>
      <c r="M168" s="106"/>
      <c r="N168" s="106"/>
      <c r="O168" s="106"/>
    </row>
    <row r="169" ht="18" customHeight="true">
      <c r="A169" s="106"/>
      <c r="B169" s="106"/>
      <c r="C169" s="106"/>
      <c r="D169" s="106"/>
      <c r="E169" s="106"/>
      <c r="F169" s="202"/>
      <c r="G169" s="202"/>
      <c r="H169" s="106"/>
      <c r="I169" s="106"/>
      <c r="J169" s="210"/>
      <c r="K169" s="210"/>
      <c r="L169" s="106"/>
      <c r="M169" s="106"/>
      <c r="N169" s="106"/>
      <c r="O169" s="106"/>
    </row>
    <row r="170" ht="18" customHeight="true">
      <c r="A170" s="106"/>
      <c r="B170" s="106"/>
      <c r="C170" s="106"/>
      <c r="D170" s="106"/>
      <c r="E170" s="106"/>
      <c r="F170" s="202"/>
      <c r="G170" s="202"/>
      <c r="H170" s="106"/>
      <c r="I170" s="106"/>
      <c r="J170" s="210"/>
      <c r="K170" s="210"/>
      <c r="L170" s="106"/>
      <c r="M170" s="106"/>
      <c r="N170" s="106"/>
      <c r="O170" s="106"/>
    </row>
    <row r="171" ht="18" customHeight="true">
      <c r="A171" s="106"/>
      <c r="B171" s="106"/>
      <c r="C171" s="106"/>
      <c r="D171" s="106"/>
      <c r="E171" s="106"/>
      <c r="F171" s="202"/>
      <c r="G171" s="202"/>
      <c r="H171" s="106"/>
      <c r="I171" s="106"/>
      <c r="J171" s="210"/>
      <c r="K171" s="210"/>
      <c r="L171" s="106"/>
      <c r="M171" s="106"/>
      <c r="N171" s="106"/>
      <c r="O171" s="106"/>
    </row>
    <row r="172" ht="18" customHeight="true">
      <c r="A172" s="106"/>
      <c r="B172" s="106"/>
      <c r="C172" s="106"/>
      <c r="D172" s="106"/>
      <c r="E172" s="106"/>
      <c r="F172" s="202"/>
      <c r="G172" s="202"/>
      <c r="H172" s="106"/>
      <c r="I172" s="106"/>
      <c r="J172" s="210"/>
      <c r="K172" s="210"/>
      <c r="L172" s="106"/>
      <c r="M172" s="106"/>
      <c r="N172" s="106"/>
      <c r="O172" s="106"/>
    </row>
    <row r="173" ht="18" customHeight="true">
      <c r="A173" s="106"/>
      <c r="B173" s="106"/>
      <c r="C173" s="106"/>
      <c r="D173" s="106"/>
      <c r="E173" s="106"/>
      <c r="F173" s="202"/>
      <c r="G173" s="202"/>
      <c r="H173" s="106"/>
      <c r="I173" s="106"/>
      <c r="J173" s="210"/>
      <c r="K173" s="210"/>
      <c r="L173" s="106"/>
      <c r="M173" s="106"/>
      <c r="N173" s="106"/>
      <c r="O173" s="106"/>
    </row>
    <row r="174" ht="18" customHeight="true">
      <c r="A174" s="106"/>
      <c r="B174" s="106"/>
      <c r="C174" s="106"/>
      <c r="D174" s="106"/>
      <c r="E174" s="106"/>
      <c r="F174" s="202"/>
      <c r="G174" s="202"/>
      <c r="H174" s="106"/>
      <c r="I174" s="106"/>
      <c r="J174" s="210"/>
      <c r="K174" s="210"/>
      <c r="L174" s="106"/>
      <c r="M174" s="106"/>
      <c r="N174" s="106"/>
      <c r="O174" s="106"/>
    </row>
    <row r="175" ht="18" customHeight="true">
      <c r="A175" s="106"/>
      <c r="B175" s="106"/>
      <c r="C175" s="106"/>
      <c r="D175" s="106"/>
      <c r="E175" s="106"/>
      <c r="F175" s="202"/>
      <c r="G175" s="202"/>
      <c r="H175" s="106"/>
      <c r="I175" s="106"/>
      <c r="J175" s="210"/>
      <c r="K175" s="210"/>
      <c r="L175" s="106"/>
      <c r="M175" s="106"/>
      <c r="N175" s="106"/>
      <c r="O175" s="106"/>
    </row>
    <row r="176" ht="18" customHeight="true">
      <c r="A176" s="106"/>
      <c r="B176" s="106"/>
      <c r="C176" s="106"/>
      <c r="D176" s="106"/>
      <c r="E176" s="106"/>
      <c r="F176" s="202"/>
      <c r="G176" s="202"/>
      <c r="H176" s="106"/>
      <c r="I176" s="106"/>
      <c r="J176" s="210"/>
      <c r="K176" s="210"/>
      <c r="L176" s="106"/>
      <c r="M176" s="106"/>
      <c r="N176" s="106"/>
      <c r="O176" s="106"/>
    </row>
    <row r="177" ht="18" customHeight="true">
      <c r="A177" s="106"/>
      <c r="B177" s="106"/>
      <c r="C177" s="106"/>
      <c r="D177" s="106"/>
      <c r="E177" s="106"/>
      <c r="F177" s="202"/>
      <c r="G177" s="202"/>
      <c r="H177" s="106"/>
      <c r="I177" s="106"/>
      <c r="J177" s="210"/>
      <c r="K177" s="210"/>
      <c r="L177" s="106"/>
      <c r="M177" s="106"/>
      <c r="N177" s="106"/>
      <c r="O177" s="106"/>
    </row>
    <row r="178" ht="18" customHeight="true">
      <c r="A178" s="106"/>
      <c r="B178" s="106"/>
      <c r="C178" s="106"/>
      <c r="D178" s="106"/>
      <c r="E178" s="106"/>
      <c r="F178" s="202"/>
      <c r="G178" s="202"/>
      <c r="H178" s="106"/>
      <c r="I178" s="106"/>
      <c r="J178" s="210"/>
      <c r="K178" s="210"/>
      <c r="L178" s="106"/>
      <c r="M178" s="106"/>
      <c r="N178" s="106"/>
      <c r="O178" s="106"/>
    </row>
    <row r="179" ht="18" customHeight="true">
      <c r="A179" s="106"/>
      <c r="B179" s="106"/>
      <c r="C179" s="106"/>
      <c r="D179" s="106"/>
      <c r="E179" s="106"/>
      <c r="F179" s="202"/>
      <c r="G179" s="202"/>
      <c r="H179" s="106"/>
      <c r="I179" s="106"/>
      <c r="J179" s="210"/>
      <c r="K179" s="210"/>
      <c r="L179" s="106"/>
      <c r="M179" s="106"/>
      <c r="N179" s="106"/>
      <c r="O179" s="106"/>
    </row>
    <row r="180" ht="18" customHeight="true">
      <c r="A180" s="106"/>
      <c r="B180" s="106"/>
      <c r="C180" s="106"/>
      <c r="D180" s="106"/>
      <c r="E180" s="106"/>
      <c r="F180" s="202"/>
      <c r="G180" s="202"/>
      <c r="H180" s="106"/>
      <c r="I180" s="106"/>
      <c r="J180" s="210"/>
      <c r="K180" s="210"/>
      <c r="L180" s="106"/>
      <c r="M180" s="106"/>
      <c r="N180" s="106"/>
      <c r="O180" s="106"/>
    </row>
    <row r="181" ht="18" customHeight="true">
      <c r="A181" s="106"/>
      <c r="B181" s="106"/>
      <c r="C181" s="106"/>
      <c r="D181" s="106"/>
      <c r="E181" s="106"/>
      <c r="F181" s="202"/>
      <c r="G181" s="202"/>
      <c r="H181" s="106"/>
      <c r="I181" s="106"/>
      <c r="J181" s="210"/>
      <c r="K181" s="210"/>
      <c r="L181" s="106"/>
      <c r="M181" s="106"/>
      <c r="N181" s="106"/>
      <c r="O181" s="106"/>
    </row>
    <row r="182" ht="18" customHeight="true">
      <c r="A182" s="106"/>
      <c r="B182" s="106"/>
      <c r="C182" s="106"/>
      <c r="D182" s="106"/>
      <c r="E182" s="106"/>
      <c r="F182" s="202"/>
      <c r="G182" s="202"/>
      <c r="H182" s="106"/>
      <c r="I182" s="106"/>
      <c r="J182" s="210"/>
      <c r="K182" s="210"/>
      <c r="L182" s="106"/>
      <c r="M182" s="106"/>
      <c r="N182" s="106"/>
      <c r="O182" s="106"/>
    </row>
    <row r="183" ht="18" customHeight="true">
      <c r="A183" s="106"/>
      <c r="B183" s="106"/>
      <c r="C183" s="106"/>
      <c r="D183" s="106"/>
      <c r="E183" s="106"/>
      <c r="F183" s="202"/>
      <c r="G183" s="202"/>
      <c r="H183" s="106"/>
      <c r="I183" s="106"/>
      <c r="J183" s="210"/>
      <c r="K183" s="210"/>
      <c r="L183" s="106"/>
      <c r="M183" s="106"/>
      <c r="N183" s="106"/>
      <c r="O183" s="106"/>
    </row>
    <row r="184" ht="18" customHeight="true">
      <c r="A184" s="106"/>
      <c r="B184" s="106"/>
      <c r="C184" s="106"/>
      <c r="D184" s="106"/>
      <c r="E184" s="106"/>
      <c r="F184" s="202"/>
      <c r="G184" s="202"/>
      <c r="H184" s="106"/>
      <c r="I184" s="106"/>
      <c r="J184" s="210"/>
      <c r="K184" s="210"/>
      <c r="L184" s="106"/>
      <c r="M184" s="106"/>
      <c r="N184" s="106"/>
      <c r="O184" s="106"/>
    </row>
    <row r="185" ht="18" customHeight="true">
      <c r="A185" s="106"/>
      <c r="B185" s="106"/>
      <c r="C185" s="106"/>
      <c r="D185" s="106"/>
      <c r="E185" s="106"/>
      <c r="F185" s="202"/>
      <c r="G185" s="202"/>
      <c r="H185" s="106"/>
      <c r="I185" s="106"/>
      <c r="J185" s="210"/>
      <c r="K185" s="210"/>
      <c r="L185" s="106"/>
      <c r="M185" s="106"/>
      <c r="N185" s="106"/>
      <c r="O185" s="106"/>
    </row>
    <row r="186" ht="18" customHeight="true">
      <c r="A186" s="106"/>
      <c r="B186" s="106"/>
      <c r="C186" s="106"/>
      <c r="D186" s="106"/>
      <c r="E186" s="106"/>
      <c r="F186" s="202"/>
      <c r="G186" s="202"/>
      <c r="H186" s="106"/>
      <c r="I186" s="106"/>
      <c r="J186" s="210"/>
      <c r="K186" s="210"/>
      <c r="L186" s="106"/>
      <c r="M186" s="106"/>
      <c r="N186" s="106"/>
      <c r="O186" s="106"/>
    </row>
    <row r="187" ht="18" customHeight="true">
      <c r="A187" s="106"/>
      <c r="B187" s="106"/>
      <c r="C187" s="106"/>
      <c r="D187" s="106"/>
      <c r="E187" s="106"/>
      <c r="F187" s="202"/>
      <c r="G187" s="202"/>
      <c r="H187" s="106"/>
      <c r="I187" s="106"/>
      <c r="J187" s="210"/>
      <c r="K187" s="210"/>
      <c r="L187" s="106"/>
      <c r="M187" s="106"/>
      <c r="N187" s="106"/>
      <c r="O187" s="106"/>
    </row>
    <row r="188" ht="18" customHeight="true">
      <c r="A188" s="106"/>
      <c r="B188" s="106"/>
      <c r="C188" s="106"/>
      <c r="D188" s="106"/>
      <c r="E188" s="106"/>
      <c r="F188" s="202"/>
      <c r="G188" s="202"/>
      <c r="H188" s="106"/>
      <c r="I188" s="106"/>
      <c r="J188" s="210"/>
      <c r="K188" s="210"/>
      <c r="L188" s="106"/>
      <c r="M188" s="106"/>
      <c r="N188" s="106"/>
      <c r="O188" s="106"/>
    </row>
    <row r="189" ht="18" customHeight="true">
      <c r="A189" s="106"/>
      <c r="B189" s="106"/>
      <c r="C189" s="106"/>
      <c r="D189" s="106"/>
      <c r="E189" s="106"/>
      <c r="F189" s="202"/>
      <c r="G189" s="202"/>
      <c r="H189" s="106"/>
      <c r="I189" s="106"/>
      <c r="J189" s="210"/>
      <c r="K189" s="210"/>
      <c r="L189" s="106"/>
      <c r="M189" s="106"/>
      <c r="N189" s="106"/>
      <c r="O189" s="106"/>
    </row>
    <row r="190" ht="18" customHeight="true">
      <c r="A190" s="106"/>
      <c r="B190" s="106"/>
      <c r="C190" s="106"/>
      <c r="D190" s="106"/>
      <c r="E190" s="106"/>
      <c r="F190" s="202"/>
      <c r="G190" s="202"/>
      <c r="H190" s="106"/>
      <c r="I190" s="106"/>
      <c r="J190" s="210"/>
      <c r="K190" s="210"/>
      <c r="L190" s="106"/>
      <c r="M190" s="106"/>
      <c r="N190" s="106"/>
      <c r="O190" s="106"/>
    </row>
    <row r="191" ht="18" customHeight="true">
      <c r="A191" s="106"/>
      <c r="B191" s="106"/>
      <c r="C191" s="106"/>
      <c r="D191" s="106"/>
      <c r="E191" s="106"/>
      <c r="F191" s="202"/>
      <c r="G191" s="202"/>
      <c r="H191" s="106"/>
      <c r="I191" s="106"/>
      <c r="J191" s="210"/>
      <c r="K191" s="210"/>
      <c r="L191" s="106"/>
      <c r="M191" s="106"/>
      <c r="N191" s="106"/>
      <c r="O191" s="106"/>
    </row>
    <row r="192" ht="18" customHeight="true">
      <c r="A192" s="106"/>
      <c r="B192" s="106"/>
      <c r="C192" s="106"/>
      <c r="D192" s="106"/>
      <c r="E192" s="106"/>
      <c r="F192" s="202"/>
      <c r="G192" s="202"/>
      <c r="H192" s="106"/>
      <c r="I192" s="106"/>
      <c r="J192" s="210"/>
      <c r="K192" s="210"/>
      <c r="L192" s="106"/>
      <c r="M192" s="106"/>
      <c r="N192" s="106"/>
      <c r="O192" s="106"/>
    </row>
    <row r="193" ht="18" customHeight="true">
      <c r="A193" s="106"/>
      <c r="B193" s="106"/>
      <c r="C193" s="106"/>
      <c r="D193" s="106"/>
      <c r="E193" s="106"/>
      <c r="F193" s="202"/>
      <c r="G193" s="202"/>
      <c r="H193" s="106"/>
      <c r="I193" s="106"/>
      <c r="J193" s="210"/>
      <c r="K193" s="210"/>
      <c r="L193" s="106"/>
      <c r="M193" s="106"/>
      <c r="N193" s="106"/>
      <c r="O193" s="106"/>
    </row>
    <row r="194" ht="18" customHeight="true">
      <c r="A194" s="106"/>
      <c r="B194" s="106"/>
      <c r="C194" s="106"/>
      <c r="D194" s="106"/>
      <c r="E194" s="106"/>
      <c r="F194" s="202"/>
      <c r="G194" s="202"/>
      <c r="H194" s="106"/>
      <c r="I194" s="106"/>
      <c r="J194" s="210"/>
      <c r="K194" s="210"/>
      <c r="L194" s="106"/>
      <c r="M194" s="106"/>
      <c r="N194" s="106"/>
      <c r="O194" s="106"/>
    </row>
    <row r="195" ht="18" customHeight="true">
      <c r="A195" s="106"/>
      <c r="B195" s="106"/>
      <c r="C195" s="106"/>
      <c r="D195" s="106"/>
      <c r="E195" s="106"/>
      <c r="F195" s="202"/>
      <c r="G195" s="202"/>
      <c r="H195" s="106"/>
      <c r="I195" s="106"/>
      <c r="J195" s="210"/>
      <c r="K195" s="210"/>
      <c r="L195" s="106"/>
      <c r="M195" s="106"/>
      <c r="N195" s="106"/>
      <c r="O195" s="106"/>
    </row>
    <row r="196" ht="18" customHeight="true">
      <c r="A196" s="106"/>
      <c r="B196" s="106"/>
      <c r="C196" s="106"/>
      <c r="D196" s="106"/>
      <c r="E196" s="106"/>
      <c r="F196" s="202"/>
      <c r="G196" s="202"/>
      <c r="H196" s="106"/>
      <c r="I196" s="106"/>
      <c r="J196" s="210"/>
      <c r="K196" s="210"/>
      <c r="L196" s="106"/>
      <c r="M196" s="106"/>
      <c r="N196" s="106"/>
      <c r="O196" s="106"/>
    </row>
    <row r="197" ht="18" customHeight="true">
      <c r="A197" s="106"/>
      <c r="B197" s="106"/>
      <c r="C197" s="106"/>
      <c r="D197" s="106"/>
      <c r="E197" s="106"/>
      <c r="F197" s="202"/>
      <c r="G197" s="202"/>
      <c r="H197" s="106"/>
      <c r="I197" s="106"/>
      <c r="J197" s="210"/>
      <c r="K197" s="210"/>
      <c r="L197" s="106"/>
      <c r="M197" s="106"/>
      <c r="N197" s="106"/>
      <c r="O197" s="106"/>
    </row>
    <row r="198" ht="18" customHeight="true">
      <c r="A198" s="106"/>
      <c r="B198" s="106"/>
      <c r="C198" s="106"/>
      <c r="D198" s="106"/>
      <c r="E198" s="106"/>
      <c r="F198" s="202"/>
      <c r="G198" s="202"/>
      <c r="H198" s="106"/>
      <c r="I198" s="106"/>
      <c r="J198" s="210"/>
      <c r="K198" s="210"/>
      <c r="L198" s="106"/>
      <c r="M198" s="106"/>
      <c r="N198" s="106"/>
      <c r="O198" s="106"/>
    </row>
    <row r="199" ht="18" customHeight="true">
      <c r="A199" s="106"/>
      <c r="B199" s="106"/>
      <c r="C199" s="106"/>
      <c r="D199" s="106"/>
      <c r="E199" s="106"/>
      <c r="F199" s="202"/>
      <c r="G199" s="202"/>
      <c r="H199" s="106"/>
      <c r="I199" s="106"/>
      <c r="J199" s="210"/>
      <c r="K199" s="210"/>
      <c r="L199" s="106"/>
      <c r="M199" s="106"/>
      <c r="N199" s="106"/>
      <c r="O199" s="106"/>
    </row>
    <row r="200" ht="18" customHeight="true">
      <c r="A200" s="106"/>
      <c r="B200" s="106"/>
      <c r="C200" s="106"/>
      <c r="D200" s="106"/>
      <c r="E200" s="106"/>
      <c r="F200" s="202"/>
      <c r="G200" s="202"/>
      <c r="H200" s="106"/>
      <c r="I200" s="106"/>
      <c r="J200" s="210"/>
      <c r="K200" s="210"/>
      <c r="L200" s="106"/>
      <c r="M200" s="106"/>
      <c r="N200" s="106"/>
      <c r="O200" s="106"/>
    </row>
  </sheetData>
  <conditionalFormatting sqref="H2:H200">
    <cfRule type="expression" dxfId="9" priority="1">
      <formula>$H2="Fuldført"</formula>
    </cfRule>
    <cfRule type="expression" dxfId="10" priority="2">
      <formula>OR($H2="I gang",$H2="返工")</formula>
    </cfRule>
  </conditionalFormatting>
  <conditionalFormatting sqref="L2:L200">
    <cfRule type="expression" dxfId="11" priority="3">
      <formula>$L2="ikke godkendt"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C2:C200" type="list">
      <formula1>'Forsideindstillinger'!$U$3:$U$9</formula1>
    </dataValidation>
    <dataValidation allowBlank="false" sqref="H2:H200" type="list">
      <formula1>'Forsideindstillinger'!$Z$3:$Z$5</formula1>
    </dataValidation>
    <dataValidation allowBlank="false" sqref="L2:L200" type="list">
      <formula1>'Forsideindstillinger'!$AA$3:$AA$4</formula1>
    </dataValidation>
  </dataValidations>
  <pageMargins left="0.7" right="0.7" top="0.75" bottom="0.75" header="0.3" footer="0.3"/>
  <tableParts count="1">
    <tablePart r:id="Ra013acb5702b4f85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3" min="3" width="10"/>
    <col customWidth="true" max="5" min="4" width="14"/>
    <col customWidth="true" max="6" min="6" width="10"/>
    <col customWidth="true" max="10" min="7" width="16"/>
    <col customWidth="true" max="11" min="11" width="12"/>
    <col customWidth="true" max="12" min="12" width="14"/>
    <col customWidth="true" max="15" min="13" width="10"/>
    <col customWidth="true" max="16" min="16" width="16"/>
    <col customWidth="true" max="17" min="17" width="10"/>
    <col customWidth="true" max="18" min="18" width="18"/>
    <col customWidth="true" max="19" min="19" width="10"/>
    <col customWidth="true" max="20" min="20" width="18"/>
  </cols>
  <sheetData>
    <row r="1" ht="18" customHeight="true">
      <c r="A1" s="186" t="s">
        <v>278</v>
      </c>
      <c r="B1" s="186" t="s">
        <v>165</v>
      </c>
      <c r="C1" s="186" t="s">
        <v>15</v>
      </c>
      <c r="D1" s="186" t="s">
        <v>279</v>
      </c>
      <c r="E1" s="186" t="s">
        <v>280</v>
      </c>
      <c r="F1" s="186" t="s">
        <v>281</v>
      </c>
      <c r="G1" s="186" t="s">
        <v>282</v>
      </c>
      <c r="H1" s="186" t="s">
        <v>283</v>
      </c>
      <c r="I1" s="186" t="s">
        <v>284</v>
      </c>
      <c r="J1" s="186" t="s">
        <v>285</v>
      </c>
      <c r="K1" s="186" t="s">
        <v>7</v>
      </c>
      <c r="L1" s="186" t="s">
        <v>286</v>
      </c>
      <c r="M1" s="186" t="s">
        <v>16</v>
      </c>
      <c r="N1" s="186" t="s">
        <v>17</v>
      </c>
      <c r="O1" s="186" t="s">
        <v>287</v>
      </c>
      <c r="P1" s="186" t="s">
        <v>288</v>
      </c>
      <c r="Q1" s="186" t="s">
        <v>289</v>
      </c>
      <c r="R1" s="186" t="s">
        <v>290</v>
      </c>
      <c r="S1" s="186" t="s">
        <v>291</v>
      </c>
      <c r="T1" s="186" t="s">
        <v>181</v>
      </c>
    </row>
    <row r="2" ht="18" customHeight="true">
      <c r="A2" s="106" t="str">
        <v>DL-001</v>
      </c>
      <c r="B2" s="106" t="str">
        <v>SH202604-001</v>
      </c>
      <c r="C2" s="106" t="s">
        <v>63</v>
      </c>
      <c r="D2" s="106" t="s">
        <v>183</v>
      </c>
      <c r="E2" s="106" t="s">
        <v>184</v>
      </c>
      <c r="F2" s="106" t="s">
        <v>292</v>
      </c>
      <c r="G2" s="210"/>
      <c r="H2" s="210" t="n">
        <v>46125.4375</v>
      </c>
      <c r="I2" s="210" t="n">
        <v>46126.395833333336</v>
      </c>
      <c r="J2" s="210" t="n">
        <v>46126.368055555555</v>
      </c>
      <c r="K2" s="210" t="s">
        <v>39</v>
      </c>
      <c r="L2" s="210" t="str">
        <v>SF260401</v>
      </c>
      <c r="M2" s="210" t="s">
        <v>65</v>
      </c>
      <c r="N2" s="210" t="s">
        <v>65</v>
      </c>
      <c r="O2" s="210" t="s">
        <v>293</v>
      </c>
      <c r="P2" s="210" t="n">
        <v>46126.368055555555</v>
      </c>
      <c r="Q2" s="106" t="s">
        <v>24</v>
      </c>
      <c r="R2" s="106" t="s">
        <v>294</v>
      </c>
      <c r="S2" s="106" t="s">
        <v>59</v>
      </c>
      <c r="T2" s="106"/>
    </row>
    <row r="3" ht="18" customHeight="true">
      <c r="A3" s="106" t="str">
        <v>DL-002</v>
      </c>
      <c r="B3" s="106" t="str">
        <v>SH202604-002</v>
      </c>
      <c r="C3" s="106" t="s">
        <v>63</v>
      </c>
      <c r="D3" s="106" t="s">
        <v>183</v>
      </c>
      <c r="E3" s="106" t="s">
        <v>188</v>
      </c>
      <c r="F3" s="106" t="s">
        <v>295</v>
      </c>
      <c r="G3" s="210"/>
      <c r="H3" s="210" t="n">
        <v>46125.416666666664</v>
      </c>
      <c r="I3" s="210" t="n">
        <v>46126.416666666664</v>
      </c>
      <c r="J3" s="210" t="n">
        <v>46127.395833333336</v>
      </c>
      <c r="K3" s="210" t="s">
        <v>39</v>
      </c>
      <c r="L3" s="210" t="str">
        <v>SF260402</v>
      </c>
      <c r="M3" s="210" t="s">
        <v>65</v>
      </c>
      <c r="N3" s="210" t="s">
        <v>65</v>
      </c>
      <c r="O3" s="210" t="s">
        <v>296</v>
      </c>
      <c r="P3" s="210" t="n">
        <v>46127.395833333336</v>
      </c>
      <c r="Q3" s="106" t="s">
        <v>41</v>
      </c>
      <c r="R3" s="106" t="str">
        <v>加急跟踪</v>
      </c>
      <c r="S3" s="106" t="s">
        <v>76</v>
      </c>
      <c r="T3" s="106" t="s">
        <v>297</v>
      </c>
    </row>
    <row r="4" ht="18" customHeight="true">
      <c r="A4" s="106" t="str">
        <v>DL-003</v>
      </c>
      <c r="B4" s="106" t="str">
        <v>SH202604-003</v>
      </c>
      <c r="C4" s="106" t="s">
        <v>91</v>
      </c>
      <c r="D4" s="106" t="s">
        <v>183</v>
      </c>
      <c r="E4" s="106" t="s">
        <v>192</v>
      </c>
      <c r="F4" s="106" t="s">
        <v>193</v>
      </c>
      <c r="G4" s="210"/>
      <c r="H4" s="210" t="n">
        <v>46126.5</v>
      </c>
      <c r="I4" s="210" t="n">
        <v>46128.708333333336</v>
      </c>
      <c r="J4" s="210"/>
      <c r="K4" s="210" t="s">
        <v>94</v>
      </c>
      <c r="L4" s="210" t="str">
        <v>TR260403</v>
      </c>
      <c r="M4" s="210" t="s">
        <v>80</v>
      </c>
      <c r="N4" s="210" t="s">
        <v>32</v>
      </c>
      <c r="O4" s="210"/>
      <c r="P4" s="210"/>
      <c r="Q4" s="106" t="s">
        <v>24</v>
      </c>
      <c r="R4" s="106" t="s">
        <v>298</v>
      </c>
      <c r="S4" s="106" t="s">
        <v>42</v>
      </c>
      <c r="T4" s="106"/>
    </row>
    <row r="5" ht="18" customHeight="true">
      <c r="A5" s="106" t="str">
        <v>DL-004</v>
      </c>
      <c r="B5" s="106" t="str">
        <v>SH202604-005</v>
      </c>
      <c r="C5" s="106" t="s">
        <v>63</v>
      </c>
      <c r="D5" s="106" t="s">
        <v>83</v>
      </c>
      <c r="E5" s="106" t="s">
        <v>201</v>
      </c>
      <c r="F5" s="106" t="s">
        <v>299</v>
      </c>
      <c r="G5" s="210"/>
      <c r="H5" s="210" t="n">
        <v>46126.458333333336</v>
      </c>
      <c r="I5" s="210" t="n">
        <v>46127.583333333336</v>
      </c>
      <c r="J5" s="210"/>
      <c r="K5" s="210" t="s">
        <v>56</v>
      </c>
      <c r="L5" s="210" t="str">
        <v>JD260405</v>
      </c>
      <c r="M5" s="210" t="s">
        <v>64</v>
      </c>
      <c r="N5" s="210" t="s">
        <v>32</v>
      </c>
      <c r="O5" s="210"/>
      <c r="P5" s="210"/>
      <c r="Q5" s="106" t="s">
        <v>24</v>
      </c>
      <c r="R5" s="106" t="s">
        <v>300</v>
      </c>
      <c r="S5" s="106" t="s">
        <v>90</v>
      </c>
      <c r="T5" s="106"/>
    </row>
    <row r="6" ht="18" customHeight="true">
      <c r="A6" s="106" t="str">
        <v>DL-005</v>
      </c>
      <c r="B6" s="106" t="str">
        <v>SH202604-006</v>
      </c>
      <c r="C6" s="106" t="s">
        <v>63</v>
      </c>
      <c r="D6" s="106" t="s">
        <v>183</v>
      </c>
      <c r="E6" s="106" t="s">
        <v>205</v>
      </c>
      <c r="F6" s="106" t="s">
        <v>299</v>
      </c>
      <c r="G6" s="210"/>
      <c r="H6" s="210" t="n">
        <v>46124.729166666664</v>
      </c>
      <c r="I6" s="210" t="n">
        <v>46125.479166666664</v>
      </c>
      <c r="J6" s="210" t="n">
        <v>46125.430555555555</v>
      </c>
      <c r="K6" s="210" t="s">
        <v>39</v>
      </c>
      <c r="L6" s="210" t="str">
        <v>SF260406</v>
      </c>
      <c r="M6" s="210" t="s">
        <v>65</v>
      </c>
      <c r="N6" s="210" t="s">
        <v>65</v>
      </c>
      <c r="O6" s="210" t="s">
        <v>301</v>
      </c>
      <c r="P6" s="210" t="n">
        <v>46125.430555555555</v>
      </c>
      <c r="Q6" s="106" t="s">
        <v>24</v>
      </c>
      <c r="R6" s="106" t="s">
        <v>302</v>
      </c>
      <c r="S6" s="106" t="s">
        <v>25</v>
      </c>
      <c r="T6" s="106"/>
    </row>
    <row r="7" ht="18" customHeight="true">
      <c r="A7" s="106" t="str">
        <v>DL-006</v>
      </c>
      <c r="B7" s="106" t="str">
        <v>SH202604-007</v>
      </c>
      <c r="C7" s="106" t="s">
        <v>79</v>
      </c>
      <c r="D7" s="106" t="s">
        <v>209</v>
      </c>
      <c r="E7" s="106" t="s">
        <v>210</v>
      </c>
      <c r="F7" s="106" t="s">
        <v>303</v>
      </c>
      <c r="G7" s="210"/>
      <c r="H7" s="210" t="n">
        <v>46129.333333333336</v>
      </c>
      <c r="I7" s="210" t="n">
        <v>46130.583333333336</v>
      </c>
      <c r="J7" s="210"/>
      <c r="K7" s="210" t="s">
        <v>94</v>
      </c>
      <c r="L7" s="210" t="str">
        <v>TR260407</v>
      </c>
      <c r="M7" s="210" t="s">
        <v>77</v>
      </c>
      <c r="N7" s="210" t="s">
        <v>32</v>
      </c>
      <c r="O7" s="210"/>
      <c r="P7" s="210"/>
      <c r="Q7" s="106" t="s">
        <v>101</v>
      </c>
      <c r="R7" s="106" t="s">
        <v>304</v>
      </c>
      <c r="S7" s="106" t="s">
        <v>112</v>
      </c>
      <c r="T7" s="106"/>
    </row>
    <row r="8" ht="18" customHeight="true">
      <c r="A8" s="106" t="str">
        <v>DL-007</v>
      </c>
      <c r="B8" s="106" t="str">
        <v>SH202604-008</v>
      </c>
      <c r="C8" s="106" t="s">
        <v>46</v>
      </c>
      <c r="D8" s="106" t="s">
        <v>209</v>
      </c>
      <c r="E8" s="106" t="s">
        <v>214</v>
      </c>
      <c r="F8" s="106" t="s">
        <v>305</v>
      </c>
      <c r="G8" s="210" t="n">
        <v>46130.354166666664</v>
      </c>
      <c r="H8" s="210" t="n">
        <v>46130.395833333336</v>
      </c>
      <c r="I8" s="210" t="n">
        <v>46131.458333333336</v>
      </c>
      <c r="J8" s="210"/>
      <c r="K8" s="210" t="s">
        <v>22</v>
      </c>
      <c r="L8" s="210" t="s">
        <v>306</v>
      </c>
      <c r="M8" s="210" t="s">
        <v>64</v>
      </c>
      <c r="N8" s="210" t="s">
        <v>32</v>
      </c>
      <c r="O8" s="210"/>
      <c r="P8" s="210"/>
      <c r="Q8" s="106" t="s">
        <v>119</v>
      </c>
      <c r="R8" s="106" t="s">
        <v>307</v>
      </c>
      <c r="S8" s="106" t="s">
        <v>59</v>
      </c>
      <c r="T8" s="106"/>
    </row>
    <row r="9" ht="18" customHeight="true">
      <c r="A9" s="106" t="str">
        <v>DL-008</v>
      </c>
      <c r="B9" s="106" t="str">
        <v>SH202604-009</v>
      </c>
      <c r="C9" s="106" t="s">
        <v>63</v>
      </c>
      <c r="D9" s="106" t="s">
        <v>196</v>
      </c>
      <c r="E9" s="106" t="s">
        <v>218</v>
      </c>
      <c r="F9" s="106" t="s">
        <v>299</v>
      </c>
      <c r="G9" s="210"/>
      <c r="H9" s="210" t="n">
        <v>46125.666666666664</v>
      </c>
      <c r="I9" s="210" t="n">
        <v>46126.625</v>
      </c>
      <c r="J9" s="210" t="n">
        <v>46126.479166666664</v>
      </c>
      <c r="K9" s="210" t="str">
        <v>EMS</v>
      </c>
      <c r="L9" s="210" t="str">
        <v>EMS260409</v>
      </c>
      <c r="M9" s="210" t="s">
        <v>65</v>
      </c>
      <c r="N9" s="210" t="s">
        <v>65</v>
      </c>
      <c r="O9" s="210" t="s">
        <v>308</v>
      </c>
      <c r="P9" s="210" t="n">
        <v>46126.479166666664</v>
      </c>
      <c r="Q9" s="106" t="s">
        <v>24</v>
      </c>
      <c r="R9" s="106" t="s">
        <v>294</v>
      </c>
      <c r="S9" s="106" t="s">
        <v>220</v>
      </c>
      <c r="T9" s="106"/>
    </row>
    <row r="10" ht="18" customHeight="true">
      <c r="A10" s="106" t="str">
        <v>DL-009</v>
      </c>
      <c r="B10" s="106" t="str">
        <v>SH202604-010</v>
      </c>
      <c r="C10" s="106" t="s">
        <v>30</v>
      </c>
      <c r="D10" s="106" t="s">
        <v>223</v>
      </c>
      <c r="E10" s="106" t="s">
        <v>224</v>
      </c>
      <c r="F10" s="106" t="s">
        <v>309</v>
      </c>
      <c r="G10" s="210" t="n">
        <v>46126.583333333336</v>
      </c>
      <c r="H10" s="210" t="n">
        <v>46126.666666666664</v>
      </c>
      <c r="I10" s="210" t="n">
        <v>46127.375</v>
      </c>
      <c r="J10" s="210"/>
      <c r="K10" s="210" t="s">
        <v>94</v>
      </c>
      <c r="L10" s="210" t="str">
        <v>CL260410</v>
      </c>
      <c r="M10" s="210" t="s">
        <v>77</v>
      </c>
      <c r="N10" s="210" t="s">
        <v>32</v>
      </c>
      <c r="O10" s="210"/>
      <c r="P10" s="210"/>
      <c r="Q10" s="106" t="s">
        <v>111</v>
      </c>
      <c r="R10" s="106" t="s">
        <v>310</v>
      </c>
      <c r="S10" s="106" t="s">
        <v>59</v>
      </c>
      <c r="T10" s="106" t="s">
        <v>311</v>
      </c>
    </row>
    <row r="11" ht="18" customHeight="true">
      <c r="A11" s="106"/>
      <c r="B11" s="106"/>
      <c r="C11" s="106"/>
      <c r="D11" s="106"/>
      <c r="E11" s="106"/>
      <c r="F11" s="106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106"/>
      <c r="R11" s="106"/>
      <c r="S11" s="106"/>
      <c r="T11" s="106"/>
    </row>
    <row r="12" ht="18" customHeight="true">
      <c r="A12" s="106"/>
      <c r="B12" s="106"/>
      <c r="C12" s="106"/>
      <c r="D12" s="106"/>
      <c r="E12" s="106"/>
      <c r="F12" s="106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106"/>
      <c r="R12" s="106"/>
      <c r="S12" s="106"/>
      <c r="T12" s="106"/>
    </row>
    <row r="13" ht="18" customHeight="true">
      <c r="A13" s="106"/>
      <c r="B13" s="106"/>
      <c r="C13" s="106"/>
      <c r="D13" s="106"/>
      <c r="E13" s="106"/>
      <c r="F13" s="106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106"/>
      <c r="R13" s="106"/>
      <c r="S13" s="106"/>
      <c r="T13" s="106"/>
    </row>
    <row r="14" ht="18" customHeight="true">
      <c r="A14" s="106"/>
      <c r="B14" s="106"/>
      <c r="C14" s="106"/>
      <c r="D14" s="106"/>
      <c r="E14" s="106"/>
      <c r="F14" s="106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106"/>
      <c r="R14" s="106"/>
      <c r="S14" s="106"/>
      <c r="T14" s="106"/>
    </row>
    <row r="15" ht="18" customHeight="true">
      <c r="A15" s="106"/>
      <c r="B15" s="106"/>
      <c r="C15" s="106"/>
      <c r="D15" s="106"/>
      <c r="E15" s="106"/>
      <c r="F15" s="106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106"/>
      <c r="R15" s="106"/>
      <c r="S15" s="106"/>
      <c r="T15" s="106"/>
    </row>
    <row r="16" ht="18" customHeight="true">
      <c r="A16" s="106"/>
      <c r="B16" s="106"/>
      <c r="C16" s="106"/>
      <c r="D16" s="106"/>
      <c r="E16" s="106"/>
      <c r="F16" s="106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106"/>
      <c r="R16" s="106"/>
      <c r="S16" s="106"/>
      <c r="T16" s="106"/>
    </row>
    <row r="17" ht="18" customHeight="true">
      <c r="A17" s="106"/>
      <c r="B17" s="106"/>
      <c r="C17" s="106"/>
      <c r="D17" s="106"/>
      <c r="E17" s="106"/>
      <c r="F17" s="106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106"/>
      <c r="R17" s="106"/>
      <c r="S17" s="106"/>
      <c r="T17" s="106"/>
    </row>
    <row r="18" ht="18" customHeight="true">
      <c r="A18" s="106"/>
      <c r="B18" s="106"/>
      <c r="C18" s="106"/>
      <c r="D18" s="106"/>
      <c r="E18" s="106"/>
      <c r="F18" s="106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106"/>
      <c r="R18" s="106"/>
      <c r="S18" s="106"/>
      <c r="T18" s="106"/>
    </row>
    <row r="19" ht="18" customHeight="true">
      <c r="A19" s="106"/>
      <c r="B19" s="106"/>
      <c r="C19" s="106"/>
      <c r="D19" s="106"/>
      <c r="E19" s="106"/>
      <c r="F19" s="106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106"/>
      <c r="R19" s="106"/>
      <c r="S19" s="106"/>
      <c r="T19" s="106"/>
    </row>
    <row r="20" ht="18" customHeight="true">
      <c r="A20" s="106"/>
      <c r="B20" s="106"/>
      <c r="C20" s="106"/>
      <c r="D20" s="106"/>
      <c r="E20" s="106"/>
      <c r="F20" s="106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106"/>
      <c r="R20" s="106"/>
      <c r="S20" s="106"/>
      <c r="T20" s="106"/>
    </row>
    <row r="21" ht="18" customHeight="true">
      <c r="A21" s="106"/>
      <c r="B21" s="106"/>
      <c r="C21" s="106"/>
      <c r="D21" s="106"/>
      <c r="E21" s="106"/>
      <c r="F21" s="106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106"/>
      <c r="R21" s="106"/>
      <c r="S21" s="106"/>
      <c r="T21" s="106"/>
    </row>
    <row r="22" ht="18" customHeight="true">
      <c r="A22" s="106"/>
      <c r="B22" s="106"/>
      <c r="C22" s="106"/>
      <c r="D22" s="106"/>
      <c r="E22" s="106"/>
      <c r="F22" s="106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106"/>
      <c r="R22" s="106"/>
      <c r="S22" s="106"/>
      <c r="T22" s="106"/>
    </row>
    <row r="23" ht="18" customHeight="true">
      <c r="A23" s="106"/>
      <c r="B23" s="106"/>
      <c r="C23" s="106"/>
      <c r="D23" s="106"/>
      <c r="E23" s="106"/>
      <c r="F23" s="106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106"/>
      <c r="R23" s="106"/>
      <c r="S23" s="106"/>
      <c r="T23" s="106"/>
    </row>
    <row r="24" ht="18" customHeight="true">
      <c r="A24" s="106"/>
      <c r="B24" s="106"/>
      <c r="C24" s="106"/>
      <c r="D24" s="106"/>
      <c r="E24" s="106"/>
      <c r="F24" s="106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106"/>
      <c r="R24" s="106"/>
      <c r="S24" s="106"/>
      <c r="T24" s="106"/>
    </row>
    <row r="25" ht="18" customHeight="true">
      <c r="A25" s="106"/>
      <c r="B25" s="106"/>
      <c r="C25" s="106"/>
      <c r="D25" s="106"/>
      <c r="E25" s="106"/>
      <c r="F25" s="106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106"/>
      <c r="R25" s="106"/>
      <c r="S25" s="106"/>
      <c r="T25" s="106"/>
    </row>
    <row r="26" ht="18" customHeight="true">
      <c r="A26" s="106"/>
      <c r="B26" s="106"/>
      <c r="C26" s="106"/>
      <c r="D26" s="106"/>
      <c r="E26" s="106"/>
      <c r="F26" s="106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106"/>
      <c r="R26" s="106"/>
      <c r="S26" s="106"/>
      <c r="T26" s="106"/>
    </row>
    <row r="27" ht="18" customHeight="true">
      <c r="A27" s="106"/>
      <c r="B27" s="106"/>
      <c r="C27" s="106"/>
      <c r="D27" s="106"/>
      <c r="E27" s="106"/>
      <c r="F27" s="106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106"/>
      <c r="R27" s="106"/>
      <c r="S27" s="106"/>
      <c r="T27" s="106"/>
    </row>
    <row r="28" ht="18" customHeight="true">
      <c r="A28" s="106"/>
      <c r="B28" s="106"/>
      <c r="C28" s="106"/>
      <c r="D28" s="106"/>
      <c r="E28" s="106"/>
      <c r="F28" s="106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106"/>
      <c r="R28" s="106"/>
      <c r="S28" s="106"/>
      <c r="T28" s="106"/>
    </row>
    <row r="29" ht="18" customHeight="true">
      <c r="A29" s="106"/>
      <c r="B29" s="106"/>
      <c r="C29" s="106"/>
      <c r="D29" s="106"/>
      <c r="E29" s="106"/>
      <c r="F29" s="106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106"/>
      <c r="R29" s="106"/>
      <c r="S29" s="106"/>
      <c r="T29" s="106"/>
    </row>
    <row r="30" ht="18" customHeight="true">
      <c r="A30" s="106"/>
      <c r="B30" s="106"/>
      <c r="C30" s="106"/>
      <c r="D30" s="106"/>
      <c r="E30" s="106"/>
      <c r="F30" s="106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106"/>
      <c r="R30" s="106"/>
      <c r="S30" s="106"/>
      <c r="T30" s="106"/>
    </row>
    <row r="31" ht="18" customHeight="true">
      <c r="A31" s="106"/>
      <c r="B31" s="106"/>
      <c r="C31" s="106"/>
      <c r="D31" s="106"/>
      <c r="E31" s="106"/>
      <c r="F31" s="106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106"/>
      <c r="R31" s="106"/>
      <c r="S31" s="106"/>
      <c r="T31" s="106"/>
    </row>
    <row r="32" ht="18" customHeight="true">
      <c r="A32" s="106"/>
      <c r="B32" s="106"/>
      <c r="C32" s="106"/>
      <c r="D32" s="106"/>
      <c r="E32" s="106"/>
      <c r="F32" s="106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106"/>
      <c r="R32" s="106"/>
      <c r="S32" s="106"/>
      <c r="T32" s="106"/>
    </row>
    <row r="33" ht="18" customHeight="true">
      <c r="A33" s="106"/>
      <c r="B33" s="106"/>
      <c r="C33" s="106"/>
      <c r="D33" s="106"/>
      <c r="E33" s="106"/>
      <c r="F33" s="106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106"/>
      <c r="R33" s="106"/>
      <c r="S33" s="106"/>
      <c r="T33" s="106"/>
    </row>
    <row r="34" ht="18" customHeight="true">
      <c r="A34" s="106"/>
      <c r="B34" s="106"/>
      <c r="C34" s="106"/>
      <c r="D34" s="106"/>
      <c r="E34" s="106"/>
      <c r="F34" s="106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106"/>
      <c r="R34" s="106"/>
      <c r="S34" s="106"/>
      <c r="T34" s="106"/>
    </row>
    <row r="35" ht="18" customHeight="true">
      <c r="A35" s="106"/>
      <c r="B35" s="106"/>
      <c r="C35" s="106"/>
      <c r="D35" s="106"/>
      <c r="E35" s="106"/>
      <c r="F35" s="106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106"/>
      <c r="R35" s="106"/>
      <c r="S35" s="106"/>
      <c r="T35" s="106"/>
    </row>
    <row r="36" ht="18" customHeight="true">
      <c r="A36" s="106"/>
      <c r="B36" s="106"/>
      <c r="C36" s="106"/>
      <c r="D36" s="106"/>
      <c r="E36" s="106"/>
      <c r="F36" s="106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106"/>
      <c r="R36" s="106"/>
      <c r="S36" s="106"/>
      <c r="T36" s="106"/>
    </row>
    <row r="37" ht="18" customHeight="true">
      <c r="A37" s="106"/>
      <c r="B37" s="106"/>
      <c r="C37" s="106"/>
      <c r="D37" s="106"/>
      <c r="E37" s="106"/>
      <c r="F37" s="106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106"/>
      <c r="R37" s="106"/>
      <c r="S37" s="106"/>
      <c r="T37" s="106"/>
    </row>
    <row r="38" ht="18" customHeight="true">
      <c r="A38" s="106"/>
      <c r="B38" s="106"/>
      <c r="C38" s="106"/>
      <c r="D38" s="106"/>
      <c r="E38" s="106"/>
      <c r="F38" s="106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106"/>
      <c r="R38" s="106"/>
      <c r="S38" s="106"/>
      <c r="T38" s="106"/>
    </row>
    <row r="39" ht="18" customHeight="true">
      <c r="A39" s="106"/>
      <c r="B39" s="106"/>
      <c r="C39" s="106"/>
      <c r="D39" s="106"/>
      <c r="E39" s="106"/>
      <c r="F39" s="106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106"/>
      <c r="R39" s="106"/>
      <c r="S39" s="106"/>
      <c r="T39" s="106"/>
    </row>
    <row r="40" ht="18" customHeight="true">
      <c r="A40" s="106"/>
      <c r="B40" s="106"/>
      <c r="C40" s="106"/>
      <c r="D40" s="106"/>
      <c r="E40" s="106"/>
      <c r="F40" s="106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106"/>
      <c r="R40" s="106"/>
      <c r="S40" s="106"/>
      <c r="T40" s="106"/>
    </row>
    <row r="41" ht="18" customHeight="true">
      <c r="A41" s="106"/>
      <c r="B41" s="106"/>
      <c r="C41" s="106"/>
      <c r="D41" s="106"/>
      <c r="E41" s="106"/>
      <c r="F41" s="106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106"/>
      <c r="R41" s="106"/>
      <c r="S41" s="106"/>
      <c r="T41" s="106"/>
    </row>
    <row r="42" ht="18" customHeight="true">
      <c r="A42" s="106"/>
      <c r="B42" s="106"/>
      <c r="C42" s="106"/>
      <c r="D42" s="106"/>
      <c r="E42" s="106"/>
      <c r="F42" s="106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106"/>
      <c r="R42" s="106"/>
      <c r="S42" s="106"/>
      <c r="T42" s="106"/>
    </row>
    <row r="43" ht="18" customHeight="true">
      <c r="A43" s="106"/>
      <c r="B43" s="106"/>
      <c r="C43" s="106"/>
      <c r="D43" s="106"/>
      <c r="E43" s="106"/>
      <c r="F43" s="106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106"/>
      <c r="R43" s="106"/>
      <c r="S43" s="106"/>
      <c r="T43" s="106"/>
    </row>
    <row r="44" ht="18" customHeight="true">
      <c r="A44" s="106"/>
      <c r="B44" s="106"/>
      <c r="C44" s="106"/>
      <c r="D44" s="106"/>
      <c r="E44" s="106"/>
      <c r="F44" s="106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106"/>
      <c r="R44" s="106"/>
      <c r="S44" s="106"/>
      <c r="T44" s="106"/>
    </row>
    <row r="45" ht="18" customHeight="true">
      <c r="A45" s="106"/>
      <c r="B45" s="106"/>
      <c r="C45" s="106"/>
      <c r="D45" s="106"/>
      <c r="E45" s="106"/>
      <c r="F45" s="106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106"/>
      <c r="R45" s="106"/>
      <c r="S45" s="106"/>
      <c r="T45" s="106"/>
    </row>
    <row r="46" ht="18" customHeight="true">
      <c r="A46" s="106"/>
      <c r="B46" s="106"/>
      <c r="C46" s="106"/>
      <c r="D46" s="106"/>
      <c r="E46" s="106"/>
      <c r="F46" s="106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106"/>
      <c r="R46" s="106"/>
      <c r="S46" s="106"/>
      <c r="T46" s="106"/>
    </row>
    <row r="47" ht="18" customHeight="true">
      <c r="A47" s="106"/>
      <c r="B47" s="106"/>
      <c r="C47" s="106"/>
      <c r="D47" s="106"/>
      <c r="E47" s="106"/>
      <c r="F47" s="106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106"/>
      <c r="R47" s="106"/>
      <c r="S47" s="106"/>
      <c r="T47" s="106"/>
    </row>
    <row r="48" ht="18" customHeight="true">
      <c r="A48" s="106"/>
      <c r="B48" s="106"/>
      <c r="C48" s="106"/>
      <c r="D48" s="106"/>
      <c r="E48" s="106"/>
      <c r="F48" s="106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106"/>
      <c r="R48" s="106"/>
      <c r="S48" s="106"/>
      <c r="T48" s="106"/>
    </row>
    <row r="49" ht="18" customHeight="true">
      <c r="A49" s="106"/>
      <c r="B49" s="106"/>
      <c r="C49" s="106"/>
      <c r="D49" s="106"/>
      <c r="E49" s="106"/>
      <c r="F49" s="106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106"/>
      <c r="R49" s="106"/>
      <c r="S49" s="106"/>
      <c r="T49" s="106"/>
    </row>
    <row r="50" ht="18" customHeight="true">
      <c r="A50" s="106"/>
      <c r="B50" s="106"/>
      <c r="C50" s="106"/>
      <c r="D50" s="106"/>
      <c r="E50" s="106"/>
      <c r="F50" s="106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106"/>
      <c r="R50" s="106"/>
      <c r="S50" s="106"/>
      <c r="T50" s="106"/>
    </row>
    <row r="51" ht="18" customHeight="true">
      <c r="A51" s="106"/>
      <c r="B51" s="106"/>
      <c r="C51" s="106"/>
      <c r="D51" s="106"/>
      <c r="E51" s="106"/>
      <c r="F51" s="106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106"/>
      <c r="R51" s="106"/>
      <c r="S51" s="106"/>
      <c r="T51" s="106"/>
    </row>
    <row r="52" ht="18" customHeight="true">
      <c r="A52" s="106"/>
      <c r="B52" s="106"/>
      <c r="C52" s="106"/>
      <c r="D52" s="106"/>
      <c r="E52" s="106"/>
      <c r="F52" s="106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106"/>
      <c r="R52" s="106"/>
      <c r="S52" s="106"/>
      <c r="T52" s="106"/>
    </row>
    <row r="53" ht="18" customHeight="true">
      <c r="A53" s="106"/>
      <c r="B53" s="106"/>
      <c r="C53" s="106"/>
      <c r="D53" s="106"/>
      <c r="E53" s="106"/>
      <c r="F53" s="106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106"/>
      <c r="R53" s="106"/>
      <c r="S53" s="106"/>
      <c r="T53" s="106"/>
    </row>
    <row r="54" ht="18" customHeight="true">
      <c r="A54" s="106"/>
      <c r="B54" s="106"/>
      <c r="C54" s="106"/>
      <c r="D54" s="106"/>
      <c r="E54" s="106"/>
      <c r="F54" s="106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106"/>
      <c r="R54" s="106"/>
      <c r="S54" s="106"/>
      <c r="T54" s="106"/>
    </row>
    <row r="55" ht="18" customHeight="true">
      <c r="A55" s="106"/>
      <c r="B55" s="106"/>
      <c r="C55" s="106"/>
      <c r="D55" s="106"/>
      <c r="E55" s="106"/>
      <c r="F55" s="106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106"/>
      <c r="R55" s="106"/>
      <c r="S55" s="106"/>
      <c r="T55" s="106"/>
    </row>
    <row r="56" ht="18" customHeight="true">
      <c r="A56" s="106"/>
      <c r="B56" s="106"/>
      <c r="C56" s="106"/>
      <c r="D56" s="106"/>
      <c r="E56" s="106"/>
      <c r="F56" s="106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106"/>
      <c r="R56" s="106"/>
      <c r="S56" s="106"/>
      <c r="T56" s="106"/>
    </row>
    <row r="57" ht="18" customHeight="true">
      <c r="A57" s="106"/>
      <c r="B57" s="106"/>
      <c r="C57" s="106"/>
      <c r="D57" s="106"/>
      <c r="E57" s="106"/>
      <c r="F57" s="106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106"/>
      <c r="R57" s="106"/>
      <c r="S57" s="106"/>
      <c r="T57" s="106"/>
    </row>
    <row r="58" ht="18" customHeight="true">
      <c r="A58" s="106"/>
      <c r="B58" s="106"/>
      <c r="C58" s="106"/>
      <c r="D58" s="106"/>
      <c r="E58" s="106"/>
      <c r="F58" s="106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106"/>
      <c r="R58" s="106"/>
      <c r="S58" s="106"/>
      <c r="T58" s="106"/>
    </row>
    <row r="59" ht="18" customHeight="true">
      <c r="A59" s="106"/>
      <c r="B59" s="106"/>
      <c r="C59" s="106"/>
      <c r="D59" s="106"/>
      <c r="E59" s="106"/>
      <c r="F59" s="106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106"/>
      <c r="R59" s="106"/>
      <c r="S59" s="106"/>
      <c r="T59" s="106"/>
    </row>
    <row r="60" ht="18" customHeight="true">
      <c r="A60" s="106"/>
      <c r="B60" s="106"/>
      <c r="C60" s="106"/>
      <c r="D60" s="106"/>
      <c r="E60" s="106"/>
      <c r="F60" s="106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106"/>
      <c r="R60" s="106"/>
      <c r="S60" s="106"/>
      <c r="T60" s="106"/>
    </row>
    <row r="61" ht="18" customHeight="true">
      <c r="A61" s="106"/>
      <c r="B61" s="106"/>
      <c r="C61" s="106"/>
      <c r="D61" s="106"/>
      <c r="E61" s="106"/>
      <c r="F61" s="106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106"/>
      <c r="R61" s="106"/>
      <c r="S61" s="106"/>
      <c r="T61" s="106"/>
    </row>
    <row r="62" ht="18" customHeight="true">
      <c r="A62" s="106"/>
      <c r="B62" s="106"/>
      <c r="C62" s="106"/>
      <c r="D62" s="106"/>
      <c r="E62" s="106"/>
      <c r="F62" s="106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106"/>
      <c r="R62" s="106"/>
      <c r="S62" s="106"/>
      <c r="T62" s="106"/>
    </row>
    <row r="63" ht="18" customHeight="true">
      <c r="A63" s="106"/>
      <c r="B63" s="106"/>
      <c r="C63" s="106"/>
      <c r="D63" s="106"/>
      <c r="E63" s="106"/>
      <c r="F63" s="106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106"/>
      <c r="R63" s="106"/>
      <c r="S63" s="106"/>
      <c r="T63" s="106"/>
    </row>
    <row r="64" ht="18" customHeight="true">
      <c r="A64" s="106"/>
      <c r="B64" s="106"/>
      <c r="C64" s="106"/>
      <c r="D64" s="106"/>
      <c r="E64" s="106"/>
      <c r="F64" s="106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106"/>
      <c r="R64" s="106"/>
      <c r="S64" s="106"/>
      <c r="T64" s="106"/>
    </row>
    <row r="65" ht="18" customHeight="true">
      <c r="A65" s="106"/>
      <c r="B65" s="106"/>
      <c r="C65" s="106"/>
      <c r="D65" s="106"/>
      <c r="E65" s="106"/>
      <c r="F65" s="106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106"/>
      <c r="R65" s="106"/>
      <c r="S65" s="106"/>
      <c r="T65" s="106"/>
    </row>
    <row r="66" ht="18" customHeight="true">
      <c r="A66" s="106"/>
      <c r="B66" s="106"/>
      <c r="C66" s="106"/>
      <c r="D66" s="106"/>
      <c r="E66" s="106"/>
      <c r="F66" s="106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106"/>
      <c r="R66" s="106"/>
      <c r="S66" s="106"/>
      <c r="T66" s="106"/>
    </row>
    <row r="67" ht="18" customHeight="true">
      <c r="A67" s="106"/>
      <c r="B67" s="106"/>
      <c r="C67" s="106"/>
      <c r="D67" s="106"/>
      <c r="E67" s="106"/>
      <c r="F67" s="106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106"/>
      <c r="R67" s="106"/>
      <c r="S67" s="106"/>
      <c r="T67" s="106"/>
    </row>
    <row r="68" ht="18" customHeight="true">
      <c r="A68" s="106"/>
      <c r="B68" s="106"/>
      <c r="C68" s="106"/>
      <c r="D68" s="106"/>
      <c r="E68" s="106"/>
      <c r="F68" s="106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106"/>
      <c r="R68" s="106"/>
      <c r="S68" s="106"/>
      <c r="T68" s="106"/>
    </row>
    <row r="69" ht="18" customHeight="true">
      <c r="A69" s="106"/>
      <c r="B69" s="106"/>
      <c r="C69" s="106"/>
      <c r="D69" s="106"/>
      <c r="E69" s="106"/>
      <c r="F69" s="106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106"/>
      <c r="R69" s="106"/>
      <c r="S69" s="106"/>
      <c r="T69" s="106"/>
    </row>
    <row r="70" ht="18" customHeight="true">
      <c r="A70" s="106"/>
      <c r="B70" s="106"/>
      <c r="C70" s="106"/>
      <c r="D70" s="106"/>
      <c r="E70" s="106"/>
      <c r="F70" s="106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106"/>
      <c r="R70" s="106"/>
      <c r="S70" s="106"/>
      <c r="T70" s="106"/>
    </row>
    <row r="71" ht="18" customHeight="true">
      <c r="A71" s="106"/>
      <c r="B71" s="106"/>
      <c r="C71" s="106"/>
      <c r="D71" s="106"/>
      <c r="E71" s="106"/>
      <c r="F71" s="106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106"/>
      <c r="R71" s="106"/>
      <c r="S71" s="106"/>
      <c r="T71" s="106"/>
    </row>
    <row r="72" ht="18" customHeight="true">
      <c r="A72" s="106"/>
      <c r="B72" s="106"/>
      <c r="C72" s="106"/>
      <c r="D72" s="106"/>
      <c r="E72" s="106"/>
      <c r="F72" s="106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106"/>
      <c r="R72" s="106"/>
      <c r="S72" s="106"/>
      <c r="T72" s="106"/>
    </row>
    <row r="73" ht="18" customHeight="true">
      <c r="A73" s="106"/>
      <c r="B73" s="106"/>
      <c r="C73" s="106"/>
      <c r="D73" s="106"/>
      <c r="E73" s="106"/>
      <c r="F73" s="106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106"/>
      <c r="R73" s="106"/>
      <c r="S73" s="106"/>
      <c r="T73" s="106"/>
    </row>
    <row r="74" ht="18" customHeight="true">
      <c r="A74" s="106"/>
      <c r="B74" s="106"/>
      <c r="C74" s="106"/>
      <c r="D74" s="106"/>
      <c r="E74" s="106"/>
      <c r="F74" s="106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106"/>
      <c r="R74" s="106"/>
      <c r="S74" s="106"/>
      <c r="T74" s="106"/>
    </row>
    <row r="75" ht="18" customHeight="true">
      <c r="A75" s="106"/>
      <c r="B75" s="106"/>
      <c r="C75" s="106"/>
      <c r="D75" s="106"/>
      <c r="E75" s="106"/>
      <c r="F75" s="106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106"/>
      <c r="R75" s="106"/>
      <c r="S75" s="106"/>
      <c r="T75" s="106"/>
    </row>
    <row r="76" ht="18" customHeight="true">
      <c r="A76" s="106"/>
      <c r="B76" s="106"/>
      <c r="C76" s="106"/>
      <c r="D76" s="106"/>
      <c r="E76" s="106"/>
      <c r="F76" s="106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106"/>
      <c r="R76" s="106"/>
      <c r="S76" s="106"/>
      <c r="T76" s="106"/>
    </row>
    <row r="77" ht="18" customHeight="true">
      <c r="A77" s="106"/>
      <c r="B77" s="106"/>
      <c r="C77" s="106"/>
      <c r="D77" s="106"/>
      <c r="E77" s="106"/>
      <c r="F77" s="106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106"/>
      <c r="R77" s="106"/>
      <c r="S77" s="106"/>
      <c r="T77" s="106"/>
    </row>
    <row r="78" ht="18" customHeight="true">
      <c r="A78" s="106"/>
      <c r="B78" s="106"/>
      <c r="C78" s="106"/>
      <c r="D78" s="106"/>
      <c r="E78" s="106"/>
      <c r="F78" s="106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106"/>
      <c r="R78" s="106"/>
      <c r="S78" s="106"/>
      <c r="T78" s="106"/>
    </row>
    <row r="79" ht="18" customHeight="true">
      <c r="A79" s="106"/>
      <c r="B79" s="106"/>
      <c r="C79" s="106"/>
      <c r="D79" s="106"/>
      <c r="E79" s="106"/>
      <c r="F79" s="106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106"/>
      <c r="R79" s="106"/>
      <c r="S79" s="106"/>
      <c r="T79" s="106"/>
    </row>
    <row r="80" ht="18" customHeight="true">
      <c r="A80" s="106"/>
      <c r="B80" s="106"/>
      <c r="C80" s="106"/>
      <c r="D80" s="106"/>
      <c r="E80" s="106"/>
      <c r="F80" s="106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106"/>
      <c r="R80" s="106"/>
      <c r="S80" s="106"/>
      <c r="T80" s="106"/>
    </row>
    <row r="81" ht="18" customHeight="true">
      <c r="A81" s="106"/>
      <c r="B81" s="106"/>
      <c r="C81" s="106"/>
      <c r="D81" s="106"/>
      <c r="E81" s="106"/>
      <c r="F81" s="106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106"/>
      <c r="R81" s="106"/>
      <c r="S81" s="106"/>
      <c r="T81" s="106"/>
    </row>
    <row r="82" ht="18" customHeight="true">
      <c r="A82" s="106"/>
      <c r="B82" s="106"/>
      <c r="C82" s="106"/>
      <c r="D82" s="106"/>
      <c r="E82" s="106"/>
      <c r="F82" s="106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106"/>
      <c r="R82" s="106"/>
      <c r="S82" s="106"/>
      <c r="T82" s="106"/>
    </row>
    <row r="83" ht="18" customHeight="true">
      <c r="A83" s="106"/>
      <c r="B83" s="106"/>
      <c r="C83" s="106"/>
      <c r="D83" s="106"/>
      <c r="E83" s="106"/>
      <c r="F83" s="106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106"/>
      <c r="R83" s="106"/>
      <c r="S83" s="106"/>
      <c r="T83" s="106"/>
    </row>
    <row r="84" ht="18" customHeight="true">
      <c r="A84" s="106"/>
      <c r="B84" s="106"/>
      <c r="C84" s="106"/>
      <c r="D84" s="106"/>
      <c r="E84" s="106"/>
      <c r="F84" s="106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106"/>
      <c r="R84" s="106"/>
      <c r="S84" s="106"/>
      <c r="T84" s="106"/>
    </row>
    <row r="85" ht="18" customHeight="true">
      <c r="A85" s="106"/>
      <c r="B85" s="106"/>
      <c r="C85" s="106"/>
      <c r="D85" s="106"/>
      <c r="E85" s="106"/>
      <c r="F85" s="106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106"/>
      <c r="R85" s="106"/>
      <c r="S85" s="106"/>
      <c r="T85" s="106"/>
    </row>
    <row r="86" ht="18" customHeight="true">
      <c r="A86" s="106"/>
      <c r="B86" s="106"/>
      <c r="C86" s="106"/>
      <c r="D86" s="106"/>
      <c r="E86" s="106"/>
      <c r="F86" s="106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106"/>
      <c r="R86" s="106"/>
      <c r="S86" s="106"/>
      <c r="T86" s="106"/>
    </row>
    <row r="87" ht="18" customHeight="true">
      <c r="A87" s="106"/>
      <c r="B87" s="106"/>
      <c r="C87" s="106"/>
      <c r="D87" s="106"/>
      <c r="E87" s="106"/>
      <c r="F87" s="106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106"/>
      <c r="R87" s="106"/>
      <c r="S87" s="106"/>
      <c r="T87" s="106"/>
    </row>
    <row r="88" ht="18" customHeight="true">
      <c r="A88" s="106"/>
      <c r="B88" s="106"/>
      <c r="C88" s="106"/>
      <c r="D88" s="106"/>
      <c r="E88" s="106"/>
      <c r="F88" s="106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106"/>
      <c r="R88" s="106"/>
      <c r="S88" s="106"/>
      <c r="T88" s="106"/>
    </row>
    <row r="89" ht="18" customHeight="true">
      <c r="A89" s="106"/>
      <c r="B89" s="106"/>
      <c r="C89" s="106"/>
      <c r="D89" s="106"/>
      <c r="E89" s="106"/>
      <c r="F89" s="106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106"/>
      <c r="R89" s="106"/>
      <c r="S89" s="106"/>
      <c r="T89" s="106"/>
    </row>
    <row r="90" ht="18" customHeight="true">
      <c r="A90" s="106"/>
      <c r="B90" s="106"/>
      <c r="C90" s="106"/>
      <c r="D90" s="106"/>
      <c r="E90" s="106"/>
      <c r="F90" s="106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106"/>
      <c r="R90" s="106"/>
      <c r="S90" s="106"/>
      <c r="T90" s="106"/>
    </row>
    <row r="91" ht="18" customHeight="true">
      <c r="A91" s="106"/>
      <c r="B91" s="106"/>
      <c r="C91" s="106"/>
      <c r="D91" s="106"/>
      <c r="E91" s="106"/>
      <c r="F91" s="106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106"/>
      <c r="R91" s="106"/>
      <c r="S91" s="106"/>
      <c r="T91" s="106"/>
    </row>
    <row r="92" ht="18" customHeight="true">
      <c r="A92" s="106"/>
      <c r="B92" s="106"/>
      <c r="C92" s="106"/>
      <c r="D92" s="106"/>
      <c r="E92" s="106"/>
      <c r="F92" s="106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106"/>
      <c r="R92" s="106"/>
      <c r="S92" s="106"/>
      <c r="T92" s="106"/>
    </row>
    <row r="93" ht="18" customHeight="true">
      <c r="A93" s="106"/>
      <c r="B93" s="106"/>
      <c r="C93" s="106"/>
      <c r="D93" s="106"/>
      <c r="E93" s="106"/>
      <c r="F93" s="106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106"/>
      <c r="R93" s="106"/>
      <c r="S93" s="106"/>
      <c r="T93" s="106"/>
    </row>
    <row r="94" ht="18" customHeight="true">
      <c r="A94" s="106"/>
      <c r="B94" s="106"/>
      <c r="C94" s="106"/>
      <c r="D94" s="106"/>
      <c r="E94" s="106"/>
      <c r="F94" s="106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106"/>
      <c r="R94" s="106"/>
      <c r="S94" s="106"/>
      <c r="T94" s="106"/>
    </row>
    <row r="95" ht="18" customHeight="true">
      <c r="A95" s="106"/>
      <c r="B95" s="106"/>
      <c r="C95" s="106"/>
      <c r="D95" s="106"/>
      <c r="E95" s="106"/>
      <c r="F95" s="106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106"/>
      <c r="R95" s="106"/>
      <c r="S95" s="106"/>
      <c r="T95" s="106"/>
    </row>
    <row r="96" ht="18" customHeight="true">
      <c r="A96" s="106"/>
      <c r="B96" s="106"/>
      <c r="C96" s="106"/>
      <c r="D96" s="106"/>
      <c r="E96" s="106"/>
      <c r="F96" s="106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106"/>
      <c r="R96" s="106"/>
      <c r="S96" s="106"/>
      <c r="T96" s="106"/>
    </row>
    <row r="97" ht="18" customHeight="true">
      <c r="A97" s="106"/>
      <c r="B97" s="106"/>
      <c r="C97" s="106"/>
      <c r="D97" s="106"/>
      <c r="E97" s="106"/>
      <c r="F97" s="106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106"/>
      <c r="R97" s="106"/>
      <c r="S97" s="106"/>
      <c r="T97" s="106"/>
    </row>
    <row r="98" ht="18" customHeight="true">
      <c r="A98" s="106"/>
      <c r="B98" s="106"/>
      <c r="C98" s="106"/>
      <c r="D98" s="106"/>
      <c r="E98" s="106"/>
      <c r="F98" s="106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106"/>
      <c r="R98" s="106"/>
      <c r="S98" s="106"/>
      <c r="T98" s="106"/>
    </row>
    <row r="99" ht="18" customHeight="true">
      <c r="A99" s="106"/>
      <c r="B99" s="106"/>
      <c r="C99" s="106"/>
      <c r="D99" s="106"/>
      <c r="E99" s="106"/>
      <c r="F99" s="106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106"/>
      <c r="R99" s="106"/>
      <c r="S99" s="106"/>
      <c r="T99" s="106"/>
    </row>
    <row r="100" ht="18" customHeight="true">
      <c r="A100" s="106"/>
      <c r="B100" s="106"/>
      <c r="C100" s="106"/>
      <c r="D100" s="106"/>
      <c r="E100" s="106"/>
      <c r="F100" s="106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106"/>
      <c r="R100" s="106"/>
      <c r="S100" s="106"/>
      <c r="T100" s="106"/>
    </row>
    <row r="101" ht="18" customHeight="true">
      <c r="A101" s="106"/>
      <c r="B101" s="106"/>
      <c r="C101" s="106"/>
      <c r="D101" s="106"/>
      <c r="E101" s="106"/>
      <c r="F101" s="106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106"/>
      <c r="R101" s="106"/>
      <c r="S101" s="106"/>
      <c r="T101" s="106"/>
    </row>
    <row r="102" ht="18" customHeight="true">
      <c r="A102" s="106"/>
      <c r="B102" s="106"/>
      <c r="C102" s="106"/>
      <c r="D102" s="106"/>
      <c r="E102" s="106"/>
      <c r="F102" s="106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106"/>
      <c r="R102" s="106"/>
      <c r="S102" s="106"/>
      <c r="T102" s="106"/>
    </row>
    <row r="103" ht="18" customHeight="true">
      <c r="A103" s="106"/>
      <c r="B103" s="106"/>
      <c r="C103" s="106"/>
      <c r="D103" s="106"/>
      <c r="E103" s="106"/>
      <c r="F103" s="106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106"/>
      <c r="R103" s="106"/>
      <c r="S103" s="106"/>
      <c r="T103" s="106"/>
    </row>
    <row r="104" ht="18" customHeight="true">
      <c r="A104" s="106"/>
      <c r="B104" s="106"/>
      <c r="C104" s="106"/>
      <c r="D104" s="106"/>
      <c r="E104" s="106"/>
      <c r="F104" s="106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106"/>
      <c r="R104" s="106"/>
      <c r="S104" s="106"/>
      <c r="T104" s="106"/>
    </row>
    <row r="105" ht="18" customHeight="true">
      <c r="A105" s="106"/>
      <c r="B105" s="106"/>
      <c r="C105" s="106"/>
      <c r="D105" s="106"/>
      <c r="E105" s="106"/>
      <c r="F105" s="106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106"/>
      <c r="R105" s="106"/>
      <c r="S105" s="106"/>
      <c r="T105" s="106"/>
    </row>
    <row r="106" ht="18" customHeight="true">
      <c r="A106" s="106"/>
      <c r="B106" s="106"/>
      <c r="C106" s="106"/>
      <c r="D106" s="106"/>
      <c r="E106" s="106"/>
      <c r="F106" s="106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106"/>
      <c r="R106" s="106"/>
      <c r="S106" s="106"/>
      <c r="T106" s="106"/>
    </row>
    <row r="107" ht="18" customHeight="true">
      <c r="A107" s="106"/>
      <c r="B107" s="106"/>
      <c r="C107" s="106"/>
      <c r="D107" s="106"/>
      <c r="E107" s="106"/>
      <c r="F107" s="106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106"/>
      <c r="R107" s="106"/>
      <c r="S107" s="106"/>
      <c r="T107" s="106"/>
    </row>
    <row r="108" ht="18" customHeight="true">
      <c r="A108" s="106"/>
      <c r="B108" s="106"/>
      <c r="C108" s="106"/>
      <c r="D108" s="106"/>
      <c r="E108" s="106"/>
      <c r="F108" s="106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106"/>
      <c r="R108" s="106"/>
      <c r="S108" s="106"/>
      <c r="T108" s="106"/>
    </row>
    <row r="109" ht="18" customHeight="true">
      <c r="A109" s="106"/>
      <c r="B109" s="106"/>
      <c r="C109" s="106"/>
      <c r="D109" s="106"/>
      <c r="E109" s="106"/>
      <c r="F109" s="106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106"/>
      <c r="R109" s="106"/>
      <c r="S109" s="106"/>
      <c r="T109" s="106"/>
    </row>
    <row r="110" ht="18" customHeight="true">
      <c r="A110" s="106"/>
      <c r="B110" s="106"/>
      <c r="C110" s="106"/>
      <c r="D110" s="106"/>
      <c r="E110" s="106"/>
      <c r="F110" s="106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106"/>
      <c r="R110" s="106"/>
      <c r="S110" s="106"/>
      <c r="T110" s="106"/>
    </row>
    <row r="111" ht="18" customHeight="true">
      <c r="A111" s="106"/>
      <c r="B111" s="106"/>
      <c r="C111" s="106"/>
      <c r="D111" s="106"/>
      <c r="E111" s="106"/>
      <c r="F111" s="106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106"/>
      <c r="R111" s="106"/>
      <c r="S111" s="106"/>
      <c r="T111" s="106"/>
    </row>
    <row r="112" ht="18" customHeight="true">
      <c r="A112" s="106"/>
      <c r="B112" s="106"/>
      <c r="C112" s="106"/>
      <c r="D112" s="106"/>
      <c r="E112" s="106"/>
      <c r="F112" s="106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106"/>
      <c r="R112" s="106"/>
      <c r="S112" s="106"/>
      <c r="T112" s="106"/>
    </row>
    <row r="113" ht="18" customHeight="true">
      <c r="A113" s="106"/>
      <c r="B113" s="106"/>
      <c r="C113" s="106"/>
      <c r="D113" s="106"/>
      <c r="E113" s="106"/>
      <c r="F113" s="106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106"/>
      <c r="R113" s="106"/>
      <c r="S113" s="106"/>
      <c r="T113" s="106"/>
    </row>
    <row r="114" ht="18" customHeight="true">
      <c r="A114" s="106"/>
      <c r="B114" s="106"/>
      <c r="C114" s="106"/>
      <c r="D114" s="106"/>
      <c r="E114" s="106"/>
      <c r="F114" s="106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106"/>
      <c r="R114" s="106"/>
      <c r="S114" s="106"/>
      <c r="T114" s="106"/>
    </row>
    <row r="115" ht="18" customHeight="true">
      <c r="A115" s="106"/>
      <c r="B115" s="106"/>
      <c r="C115" s="106"/>
      <c r="D115" s="106"/>
      <c r="E115" s="106"/>
      <c r="F115" s="106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106"/>
      <c r="R115" s="106"/>
      <c r="S115" s="106"/>
      <c r="T115" s="106"/>
    </row>
    <row r="116" ht="18" customHeight="true">
      <c r="A116" s="106"/>
      <c r="B116" s="106"/>
      <c r="C116" s="106"/>
      <c r="D116" s="106"/>
      <c r="E116" s="106"/>
      <c r="F116" s="106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106"/>
      <c r="R116" s="106"/>
      <c r="S116" s="106"/>
      <c r="T116" s="106"/>
    </row>
    <row r="117" ht="18" customHeight="true">
      <c r="A117" s="106"/>
      <c r="B117" s="106"/>
      <c r="C117" s="106"/>
      <c r="D117" s="106"/>
      <c r="E117" s="106"/>
      <c r="F117" s="106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106"/>
      <c r="R117" s="106"/>
      <c r="S117" s="106"/>
      <c r="T117" s="106"/>
    </row>
    <row r="118" ht="18" customHeight="true">
      <c r="A118" s="106"/>
      <c r="B118" s="106"/>
      <c r="C118" s="106"/>
      <c r="D118" s="106"/>
      <c r="E118" s="106"/>
      <c r="F118" s="106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106"/>
      <c r="R118" s="106"/>
      <c r="S118" s="106"/>
      <c r="T118" s="106"/>
    </row>
    <row r="119" ht="18" customHeight="true">
      <c r="A119" s="106"/>
      <c r="B119" s="106"/>
      <c r="C119" s="106"/>
      <c r="D119" s="106"/>
      <c r="E119" s="106"/>
      <c r="F119" s="106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106"/>
      <c r="R119" s="106"/>
      <c r="S119" s="106"/>
      <c r="T119" s="106"/>
    </row>
    <row r="120" ht="18" customHeight="true">
      <c r="A120" s="106"/>
      <c r="B120" s="106"/>
      <c r="C120" s="106"/>
      <c r="D120" s="106"/>
      <c r="E120" s="106"/>
      <c r="F120" s="106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106"/>
      <c r="R120" s="106"/>
      <c r="S120" s="106"/>
      <c r="T120" s="106"/>
    </row>
    <row r="121" ht="18" customHeight="true">
      <c r="A121" s="106"/>
      <c r="B121" s="106"/>
      <c r="C121" s="106"/>
      <c r="D121" s="106"/>
      <c r="E121" s="106"/>
      <c r="F121" s="106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106"/>
      <c r="R121" s="106"/>
      <c r="S121" s="106"/>
      <c r="T121" s="106"/>
    </row>
    <row r="122" ht="18" customHeight="true">
      <c r="A122" s="106"/>
      <c r="B122" s="106"/>
      <c r="C122" s="106"/>
      <c r="D122" s="106"/>
      <c r="E122" s="106"/>
      <c r="F122" s="106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106"/>
      <c r="R122" s="106"/>
      <c r="S122" s="106"/>
      <c r="T122" s="106"/>
    </row>
    <row r="123" ht="18" customHeight="true">
      <c r="A123" s="106"/>
      <c r="B123" s="106"/>
      <c r="C123" s="106"/>
      <c r="D123" s="106"/>
      <c r="E123" s="106"/>
      <c r="F123" s="106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106"/>
      <c r="R123" s="106"/>
      <c r="S123" s="106"/>
      <c r="T123" s="106"/>
    </row>
    <row r="124" ht="18" customHeight="true">
      <c r="A124" s="106"/>
      <c r="B124" s="106"/>
      <c r="C124" s="106"/>
      <c r="D124" s="106"/>
      <c r="E124" s="106"/>
      <c r="F124" s="106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106"/>
      <c r="R124" s="106"/>
      <c r="S124" s="106"/>
      <c r="T124" s="106"/>
    </row>
    <row r="125" ht="18" customHeight="true">
      <c r="A125" s="106"/>
      <c r="B125" s="106"/>
      <c r="C125" s="106"/>
      <c r="D125" s="106"/>
      <c r="E125" s="106"/>
      <c r="F125" s="106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106"/>
      <c r="R125" s="106"/>
      <c r="S125" s="106"/>
      <c r="T125" s="106"/>
    </row>
    <row r="126" ht="18" customHeight="true">
      <c r="A126" s="106"/>
      <c r="B126" s="106"/>
      <c r="C126" s="106"/>
      <c r="D126" s="106"/>
      <c r="E126" s="106"/>
      <c r="F126" s="106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106"/>
      <c r="R126" s="106"/>
      <c r="S126" s="106"/>
      <c r="T126" s="106"/>
    </row>
    <row r="127" ht="18" customHeight="true">
      <c r="A127" s="106"/>
      <c r="B127" s="106"/>
      <c r="C127" s="106"/>
      <c r="D127" s="106"/>
      <c r="E127" s="106"/>
      <c r="F127" s="106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106"/>
      <c r="R127" s="106"/>
      <c r="S127" s="106"/>
      <c r="T127" s="106"/>
    </row>
    <row r="128" ht="18" customHeight="true">
      <c r="A128" s="106"/>
      <c r="B128" s="106"/>
      <c r="C128" s="106"/>
      <c r="D128" s="106"/>
      <c r="E128" s="106"/>
      <c r="F128" s="106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106"/>
      <c r="R128" s="106"/>
      <c r="S128" s="106"/>
      <c r="T128" s="106"/>
    </row>
    <row r="129" ht="18" customHeight="true">
      <c r="A129" s="106"/>
      <c r="B129" s="106"/>
      <c r="C129" s="106"/>
      <c r="D129" s="106"/>
      <c r="E129" s="106"/>
      <c r="F129" s="106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106"/>
      <c r="R129" s="106"/>
      <c r="S129" s="106"/>
      <c r="T129" s="106"/>
    </row>
    <row r="130" ht="18" customHeight="true">
      <c r="A130" s="106"/>
      <c r="B130" s="106"/>
      <c r="C130" s="106"/>
      <c r="D130" s="106"/>
      <c r="E130" s="106"/>
      <c r="F130" s="106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106"/>
      <c r="R130" s="106"/>
      <c r="S130" s="106"/>
      <c r="T130" s="106"/>
    </row>
    <row r="131" ht="18" customHeight="true">
      <c r="A131" s="106"/>
      <c r="B131" s="106"/>
      <c r="C131" s="106"/>
      <c r="D131" s="106"/>
      <c r="E131" s="106"/>
      <c r="F131" s="106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106"/>
      <c r="R131" s="106"/>
      <c r="S131" s="106"/>
      <c r="T131" s="106"/>
    </row>
    <row r="132" ht="18" customHeight="true">
      <c r="A132" s="106"/>
      <c r="B132" s="106"/>
      <c r="C132" s="106"/>
      <c r="D132" s="106"/>
      <c r="E132" s="106"/>
      <c r="F132" s="106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106"/>
      <c r="R132" s="106"/>
      <c r="S132" s="106"/>
      <c r="T132" s="106"/>
    </row>
    <row r="133" ht="18" customHeight="true">
      <c r="A133" s="106"/>
      <c r="B133" s="106"/>
      <c r="C133" s="106"/>
      <c r="D133" s="106"/>
      <c r="E133" s="106"/>
      <c r="F133" s="106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106"/>
      <c r="R133" s="106"/>
      <c r="S133" s="106"/>
      <c r="T133" s="106"/>
    </row>
    <row r="134" ht="18" customHeight="true">
      <c r="A134" s="106"/>
      <c r="B134" s="106"/>
      <c r="C134" s="106"/>
      <c r="D134" s="106"/>
      <c r="E134" s="106"/>
      <c r="F134" s="106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106"/>
      <c r="R134" s="106"/>
      <c r="S134" s="106"/>
      <c r="T134" s="106"/>
    </row>
    <row r="135" ht="18" customHeight="true">
      <c r="A135" s="106"/>
      <c r="B135" s="106"/>
      <c r="C135" s="106"/>
      <c r="D135" s="106"/>
      <c r="E135" s="106"/>
      <c r="F135" s="106"/>
      <c r="G135" s="210"/>
      <c r="H135" s="210"/>
      <c r="I135" s="210"/>
      <c r="J135" s="210"/>
      <c r="K135" s="210"/>
      <c r="L135" s="210"/>
      <c r="M135" s="210"/>
      <c r="N135" s="210"/>
      <c r="O135" s="210"/>
      <c r="P135" s="210"/>
      <c r="Q135" s="106"/>
      <c r="R135" s="106"/>
      <c r="S135" s="106"/>
      <c r="T135" s="106"/>
    </row>
    <row r="136" ht="18" customHeight="true">
      <c r="A136" s="106"/>
      <c r="B136" s="106"/>
      <c r="C136" s="106"/>
      <c r="D136" s="106"/>
      <c r="E136" s="106"/>
      <c r="F136" s="106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106"/>
      <c r="R136" s="106"/>
      <c r="S136" s="106"/>
      <c r="T136" s="106"/>
    </row>
    <row r="137" ht="18" customHeight="true">
      <c r="A137" s="106"/>
      <c r="B137" s="106"/>
      <c r="C137" s="106"/>
      <c r="D137" s="106"/>
      <c r="E137" s="106"/>
      <c r="F137" s="106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106"/>
      <c r="R137" s="106"/>
      <c r="S137" s="106"/>
      <c r="T137" s="106"/>
    </row>
    <row r="138" ht="18" customHeight="true">
      <c r="A138" s="106"/>
      <c r="B138" s="106"/>
      <c r="C138" s="106"/>
      <c r="D138" s="106"/>
      <c r="E138" s="106"/>
      <c r="F138" s="106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106"/>
      <c r="R138" s="106"/>
      <c r="S138" s="106"/>
      <c r="T138" s="106"/>
    </row>
    <row r="139" ht="18" customHeight="true">
      <c r="A139" s="106"/>
      <c r="B139" s="106"/>
      <c r="C139" s="106"/>
      <c r="D139" s="106"/>
      <c r="E139" s="106"/>
      <c r="F139" s="106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106"/>
      <c r="R139" s="106"/>
      <c r="S139" s="106"/>
      <c r="T139" s="106"/>
    </row>
    <row r="140" ht="18" customHeight="true">
      <c r="A140" s="106"/>
      <c r="B140" s="106"/>
      <c r="C140" s="106"/>
      <c r="D140" s="106"/>
      <c r="E140" s="106"/>
      <c r="F140" s="106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106"/>
      <c r="R140" s="106"/>
      <c r="S140" s="106"/>
      <c r="T140" s="106"/>
    </row>
    <row r="141" ht="18" customHeight="true">
      <c r="A141" s="106"/>
      <c r="B141" s="106"/>
      <c r="C141" s="106"/>
      <c r="D141" s="106"/>
      <c r="E141" s="106"/>
      <c r="F141" s="106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106"/>
      <c r="R141" s="106"/>
      <c r="S141" s="106"/>
      <c r="T141" s="106"/>
    </row>
    <row r="142" ht="18" customHeight="true">
      <c r="A142" s="106"/>
      <c r="B142" s="106"/>
      <c r="C142" s="106"/>
      <c r="D142" s="106"/>
      <c r="E142" s="106"/>
      <c r="F142" s="106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106"/>
      <c r="R142" s="106"/>
      <c r="S142" s="106"/>
      <c r="T142" s="106"/>
    </row>
    <row r="143" ht="18" customHeight="true">
      <c r="A143" s="106"/>
      <c r="B143" s="106"/>
      <c r="C143" s="106"/>
      <c r="D143" s="106"/>
      <c r="E143" s="106"/>
      <c r="F143" s="106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106"/>
      <c r="R143" s="106"/>
      <c r="S143" s="106"/>
      <c r="T143" s="106"/>
    </row>
    <row r="144" ht="18" customHeight="true">
      <c r="A144" s="106"/>
      <c r="B144" s="106"/>
      <c r="C144" s="106"/>
      <c r="D144" s="106"/>
      <c r="E144" s="106"/>
      <c r="F144" s="106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106"/>
      <c r="R144" s="106"/>
      <c r="S144" s="106"/>
      <c r="T144" s="106"/>
    </row>
    <row r="145" ht="18" customHeight="true">
      <c r="A145" s="106"/>
      <c r="B145" s="106"/>
      <c r="C145" s="106"/>
      <c r="D145" s="106"/>
      <c r="E145" s="106"/>
      <c r="F145" s="106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106"/>
      <c r="R145" s="106"/>
      <c r="S145" s="106"/>
      <c r="T145" s="106"/>
    </row>
    <row r="146" ht="18" customHeight="true">
      <c r="A146" s="106"/>
      <c r="B146" s="106"/>
      <c r="C146" s="106"/>
      <c r="D146" s="106"/>
      <c r="E146" s="106"/>
      <c r="F146" s="106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106"/>
      <c r="R146" s="106"/>
      <c r="S146" s="106"/>
      <c r="T146" s="106"/>
    </row>
    <row r="147" ht="18" customHeight="true">
      <c r="A147" s="106"/>
      <c r="B147" s="106"/>
      <c r="C147" s="106"/>
      <c r="D147" s="106"/>
      <c r="E147" s="106"/>
      <c r="F147" s="106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106"/>
      <c r="R147" s="106"/>
      <c r="S147" s="106"/>
      <c r="T147" s="106"/>
    </row>
    <row r="148" ht="18" customHeight="true">
      <c r="A148" s="106"/>
      <c r="B148" s="106"/>
      <c r="C148" s="106"/>
      <c r="D148" s="106"/>
      <c r="E148" s="106"/>
      <c r="F148" s="106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106"/>
      <c r="R148" s="106"/>
      <c r="S148" s="106"/>
      <c r="T148" s="106"/>
    </row>
    <row r="149" ht="18" customHeight="true">
      <c r="A149" s="106"/>
      <c r="B149" s="106"/>
      <c r="C149" s="106"/>
      <c r="D149" s="106"/>
      <c r="E149" s="106"/>
      <c r="F149" s="106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106"/>
      <c r="R149" s="106"/>
      <c r="S149" s="106"/>
      <c r="T149" s="106"/>
    </row>
    <row r="150" ht="18" customHeight="true">
      <c r="A150" s="106"/>
      <c r="B150" s="106"/>
      <c r="C150" s="106"/>
      <c r="D150" s="106"/>
      <c r="E150" s="106"/>
      <c r="F150" s="106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106"/>
      <c r="R150" s="106"/>
      <c r="S150" s="106"/>
      <c r="T150" s="106"/>
    </row>
    <row r="151" ht="18" customHeight="true">
      <c r="A151" s="106"/>
      <c r="B151" s="106"/>
      <c r="C151" s="106"/>
      <c r="D151" s="106"/>
      <c r="E151" s="106"/>
      <c r="F151" s="106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106"/>
      <c r="R151" s="106"/>
      <c r="S151" s="106"/>
      <c r="T151" s="106"/>
    </row>
    <row r="152" ht="18" customHeight="true">
      <c r="A152" s="106"/>
      <c r="B152" s="106"/>
      <c r="C152" s="106"/>
      <c r="D152" s="106"/>
      <c r="E152" s="106"/>
      <c r="F152" s="106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106"/>
      <c r="R152" s="106"/>
      <c r="S152" s="106"/>
      <c r="T152" s="106"/>
    </row>
    <row r="153" ht="18" customHeight="true">
      <c r="A153" s="106"/>
      <c r="B153" s="106"/>
      <c r="C153" s="106"/>
      <c r="D153" s="106"/>
      <c r="E153" s="106"/>
      <c r="F153" s="106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106"/>
      <c r="R153" s="106"/>
      <c r="S153" s="106"/>
      <c r="T153" s="106"/>
    </row>
    <row r="154" ht="18" customHeight="true">
      <c r="A154" s="106"/>
      <c r="B154" s="106"/>
      <c r="C154" s="106"/>
      <c r="D154" s="106"/>
      <c r="E154" s="106"/>
      <c r="F154" s="106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106"/>
      <c r="R154" s="106"/>
      <c r="S154" s="106"/>
      <c r="T154" s="106"/>
    </row>
    <row r="155" ht="18" customHeight="true">
      <c r="A155" s="106"/>
      <c r="B155" s="106"/>
      <c r="C155" s="106"/>
      <c r="D155" s="106"/>
      <c r="E155" s="106"/>
      <c r="F155" s="106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106"/>
      <c r="R155" s="106"/>
      <c r="S155" s="106"/>
      <c r="T155" s="106"/>
    </row>
    <row r="156" ht="18" customHeight="true">
      <c r="A156" s="106"/>
      <c r="B156" s="106"/>
      <c r="C156" s="106"/>
      <c r="D156" s="106"/>
      <c r="E156" s="106"/>
      <c r="F156" s="106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106"/>
      <c r="R156" s="106"/>
      <c r="S156" s="106"/>
      <c r="T156" s="106"/>
    </row>
    <row r="157" ht="18" customHeight="true">
      <c r="A157" s="106"/>
      <c r="B157" s="106"/>
      <c r="C157" s="106"/>
      <c r="D157" s="106"/>
      <c r="E157" s="106"/>
      <c r="F157" s="106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106"/>
      <c r="R157" s="106"/>
      <c r="S157" s="106"/>
      <c r="T157" s="106"/>
    </row>
    <row r="158" ht="18" customHeight="true">
      <c r="A158" s="106"/>
      <c r="B158" s="106"/>
      <c r="C158" s="106"/>
      <c r="D158" s="106"/>
      <c r="E158" s="106"/>
      <c r="F158" s="106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106"/>
      <c r="R158" s="106"/>
      <c r="S158" s="106"/>
      <c r="T158" s="106"/>
    </row>
    <row r="159" ht="18" customHeight="true">
      <c r="A159" s="106"/>
      <c r="B159" s="106"/>
      <c r="C159" s="106"/>
      <c r="D159" s="106"/>
      <c r="E159" s="106"/>
      <c r="F159" s="106"/>
      <c r="G159" s="210"/>
      <c r="H159" s="210"/>
      <c r="I159" s="210"/>
      <c r="J159" s="210"/>
      <c r="K159" s="210"/>
      <c r="L159" s="210"/>
      <c r="M159" s="210"/>
      <c r="N159" s="210"/>
      <c r="O159" s="210"/>
      <c r="P159" s="210"/>
      <c r="Q159" s="106"/>
      <c r="R159" s="106"/>
      <c r="S159" s="106"/>
      <c r="T159" s="106"/>
    </row>
    <row r="160" ht="18" customHeight="true">
      <c r="A160" s="106"/>
      <c r="B160" s="106"/>
      <c r="C160" s="106"/>
      <c r="D160" s="106"/>
      <c r="E160" s="106"/>
      <c r="F160" s="106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106"/>
      <c r="R160" s="106"/>
      <c r="S160" s="106"/>
      <c r="T160" s="106"/>
    </row>
    <row r="161" ht="18" customHeight="true">
      <c r="A161" s="106"/>
      <c r="B161" s="106"/>
      <c r="C161" s="106"/>
      <c r="D161" s="106"/>
      <c r="E161" s="106"/>
      <c r="F161" s="106"/>
      <c r="G161" s="210"/>
      <c r="H161" s="210"/>
      <c r="I161" s="210"/>
      <c r="J161" s="210"/>
      <c r="K161" s="210"/>
      <c r="L161" s="210"/>
      <c r="M161" s="210"/>
      <c r="N161" s="210"/>
      <c r="O161" s="210"/>
      <c r="P161" s="210"/>
      <c r="Q161" s="106"/>
      <c r="R161" s="106"/>
      <c r="S161" s="106"/>
      <c r="T161" s="106"/>
    </row>
    <row r="162" ht="18" customHeight="true">
      <c r="A162" s="106"/>
      <c r="B162" s="106"/>
      <c r="C162" s="106"/>
      <c r="D162" s="106"/>
      <c r="E162" s="106"/>
      <c r="F162" s="106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106"/>
      <c r="R162" s="106"/>
      <c r="S162" s="106"/>
      <c r="T162" s="106"/>
    </row>
    <row r="163" ht="18" customHeight="true">
      <c r="A163" s="106"/>
      <c r="B163" s="106"/>
      <c r="C163" s="106"/>
      <c r="D163" s="106"/>
      <c r="E163" s="106"/>
      <c r="F163" s="106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106"/>
      <c r="R163" s="106"/>
      <c r="S163" s="106"/>
      <c r="T163" s="106"/>
    </row>
    <row r="164" ht="18" customHeight="true">
      <c r="A164" s="106"/>
      <c r="B164" s="106"/>
      <c r="C164" s="106"/>
      <c r="D164" s="106"/>
      <c r="E164" s="106"/>
      <c r="F164" s="106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106"/>
      <c r="R164" s="106"/>
      <c r="S164" s="106"/>
      <c r="T164" s="106"/>
    </row>
    <row r="165" ht="18" customHeight="true">
      <c r="A165" s="106"/>
      <c r="B165" s="106"/>
      <c r="C165" s="106"/>
      <c r="D165" s="106"/>
      <c r="E165" s="106"/>
      <c r="F165" s="106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106"/>
      <c r="R165" s="106"/>
      <c r="S165" s="106"/>
      <c r="T165" s="106"/>
    </row>
    <row r="166" ht="18" customHeight="true">
      <c r="A166" s="106"/>
      <c r="B166" s="106"/>
      <c r="C166" s="106"/>
      <c r="D166" s="106"/>
      <c r="E166" s="106"/>
      <c r="F166" s="106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106"/>
      <c r="R166" s="106"/>
      <c r="S166" s="106"/>
      <c r="T166" s="106"/>
    </row>
    <row r="167" ht="18" customHeight="true">
      <c r="A167" s="106"/>
      <c r="B167" s="106"/>
      <c r="C167" s="106"/>
      <c r="D167" s="106"/>
      <c r="E167" s="106"/>
      <c r="F167" s="106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106"/>
      <c r="R167" s="106"/>
      <c r="S167" s="106"/>
      <c r="T167" s="106"/>
    </row>
    <row r="168" ht="18" customHeight="true">
      <c r="A168" s="106"/>
      <c r="B168" s="106"/>
      <c r="C168" s="106"/>
      <c r="D168" s="106"/>
      <c r="E168" s="106"/>
      <c r="F168" s="106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106"/>
      <c r="R168" s="106"/>
      <c r="S168" s="106"/>
      <c r="T168" s="106"/>
    </row>
    <row r="169" ht="18" customHeight="true">
      <c r="A169" s="106"/>
      <c r="B169" s="106"/>
      <c r="C169" s="106"/>
      <c r="D169" s="106"/>
      <c r="E169" s="106"/>
      <c r="F169" s="106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106"/>
      <c r="R169" s="106"/>
      <c r="S169" s="106"/>
      <c r="T169" s="106"/>
    </row>
    <row r="170" ht="18" customHeight="true">
      <c r="A170" s="106"/>
      <c r="B170" s="106"/>
      <c r="C170" s="106"/>
      <c r="D170" s="106"/>
      <c r="E170" s="106"/>
      <c r="F170" s="106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106"/>
      <c r="R170" s="106"/>
      <c r="S170" s="106"/>
      <c r="T170" s="106"/>
    </row>
    <row r="171" ht="18" customHeight="true">
      <c r="A171" s="106"/>
      <c r="B171" s="106"/>
      <c r="C171" s="106"/>
      <c r="D171" s="106"/>
      <c r="E171" s="106"/>
      <c r="F171" s="106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106"/>
      <c r="R171" s="106"/>
      <c r="S171" s="106"/>
      <c r="T171" s="106"/>
    </row>
    <row r="172" ht="18" customHeight="true">
      <c r="A172" s="106"/>
      <c r="B172" s="106"/>
      <c r="C172" s="106"/>
      <c r="D172" s="106"/>
      <c r="E172" s="106"/>
      <c r="F172" s="106"/>
      <c r="G172" s="210"/>
      <c r="H172" s="210"/>
      <c r="I172" s="210"/>
      <c r="J172" s="210"/>
      <c r="K172" s="210"/>
      <c r="L172" s="210"/>
      <c r="M172" s="210"/>
      <c r="N172" s="210"/>
      <c r="O172" s="210"/>
      <c r="P172" s="210"/>
      <c r="Q172" s="106"/>
      <c r="R172" s="106"/>
      <c r="S172" s="106"/>
      <c r="T172" s="106"/>
    </row>
    <row r="173" ht="18" customHeight="true">
      <c r="A173" s="106"/>
      <c r="B173" s="106"/>
      <c r="C173" s="106"/>
      <c r="D173" s="106"/>
      <c r="E173" s="106"/>
      <c r="F173" s="106"/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106"/>
      <c r="R173" s="106"/>
      <c r="S173" s="106"/>
      <c r="T173" s="106"/>
    </row>
    <row r="174" ht="18" customHeight="true">
      <c r="A174" s="106"/>
      <c r="B174" s="106"/>
      <c r="C174" s="106"/>
      <c r="D174" s="106"/>
      <c r="E174" s="106"/>
      <c r="F174" s="106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106"/>
      <c r="R174" s="106"/>
      <c r="S174" s="106"/>
      <c r="T174" s="106"/>
    </row>
    <row r="175" ht="18" customHeight="true">
      <c r="A175" s="106"/>
      <c r="B175" s="106"/>
      <c r="C175" s="106"/>
      <c r="D175" s="106"/>
      <c r="E175" s="106"/>
      <c r="F175" s="106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106"/>
      <c r="R175" s="106"/>
      <c r="S175" s="106"/>
      <c r="T175" s="106"/>
    </row>
    <row r="176" ht="18" customHeight="true">
      <c r="A176" s="106"/>
      <c r="B176" s="106"/>
      <c r="C176" s="106"/>
      <c r="D176" s="106"/>
      <c r="E176" s="106"/>
      <c r="F176" s="106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106"/>
      <c r="R176" s="106"/>
      <c r="S176" s="106"/>
      <c r="T176" s="106"/>
    </row>
    <row r="177" ht="18" customHeight="true">
      <c r="A177" s="106"/>
      <c r="B177" s="106"/>
      <c r="C177" s="106"/>
      <c r="D177" s="106"/>
      <c r="E177" s="106"/>
      <c r="F177" s="106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106"/>
      <c r="R177" s="106"/>
      <c r="S177" s="106"/>
      <c r="T177" s="106"/>
    </row>
    <row r="178" ht="18" customHeight="true">
      <c r="A178" s="106"/>
      <c r="B178" s="106"/>
      <c r="C178" s="106"/>
      <c r="D178" s="106"/>
      <c r="E178" s="106"/>
      <c r="F178" s="106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106"/>
      <c r="R178" s="106"/>
      <c r="S178" s="106"/>
      <c r="T178" s="106"/>
    </row>
    <row r="179" ht="18" customHeight="true">
      <c r="A179" s="106"/>
      <c r="B179" s="106"/>
      <c r="C179" s="106"/>
      <c r="D179" s="106"/>
      <c r="E179" s="106"/>
      <c r="F179" s="106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106"/>
      <c r="R179" s="106"/>
      <c r="S179" s="106"/>
      <c r="T179" s="106"/>
    </row>
    <row r="180" ht="18" customHeight="true">
      <c r="A180" s="106"/>
      <c r="B180" s="106"/>
      <c r="C180" s="106"/>
      <c r="D180" s="106"/>
      <c r="E180" s="106"/>
      <c r="F180" s="106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106"/>
      <c r="R180" s="106"/>
      <c r="S180" s="106"/>
      <c r="T180" s="106"/>
    </row>
    <row r="181" ht="18" customHeight="true">
      <c r="A181" s="106"/>
      <c r="B181" s="106"/>
      <c r="C181" s="106"/>
      <c r="D181" s="106"/>
      <c r="E181" s="106"/>
      <c r="F181" s="106"/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106"/>
      <c r="R181" s="106"/>
      <c r="S181" s="106"/>
      <c r="T181" s="106"/>
    </row>
    <row r="182" ht="18" customHeight="true">
      <c r="A182" s="106"/>
      <c r="B182" s="106"/>
      <c r="C182" s="106"/>
      <c r="D182" s="106"/>
      <c r="E182" s="106"/>
      <c r="F182" s="106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106"/>
      <c r="R182" s="106"/>
      <c r="S182" s="106"/>
      <c r="T182" s="106"/>
    </row>
    <row r="183" ht="18" customHeight="true">
      <c r="A183" s="106"/>
      <c r="B183" s="106"/>
      <c r="C183" s="106"/>
      <c r="D183" s="106"/>
      <c r="E183" s="106"/>
      <c r="F183" s="106"/>
      <c r="G183" s="210"/>
      <c r="H183" s="210"/>
      <c r="I183" s="210"/>
      <c r="J183" s="210"/>
      <c r="K183" s="210"/>
      <c r="L183" s="210"/>
      <c r="M183" s="210"/>
      <c r="N183" s="210"/>
      <c r="O183" s="210"/>
      <c r="P183" s="210"/>
      <c r="Q183" s="106"/>
      <c r="R183" s="106"/>
      <c r="S183" s="106"/>
      <c r="T183" s="106"/>
    </row>
    <row r="184" ht="18" customHeight="true">
      <c r="A184" s="106"/>
      <c r="B184" s="106"/>
      <c r="C184" s="106"/>
      <c r="D184" s="106"/>
      <c r="E184" s="106"/>
      <c r="F184" s="106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106"/>
      <c r="R184" s="106"/>
      <c r="S184" s="106"/>
      <c r="T184" s="106"/>
    </row>
    <row r="185" ht="18" customHeight="true">
      <c r="A185" s="106"/>
      <c r="B185" s="106"/>
      <c r="C185" s="106"/>
      <c r="D185" s="106"/>
      <c r="E185" s="106"/>
      <c r="F185" s="106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106"/>
      <c r="R185" s="106"/>
      <c r="S185" s="106"/>
      <c r="T185" s="106"/>
    </row>
    <row r="186" ht="18" customHeight="true">
      <c r="A186" s="106"/>
      <c r="B186" s="106"/>
      <c r="C186" s="106"/>
      <c r="D186" s="106"/>
      <c r="E186" s="106"/>
      <c r="F186" s="106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106"/>
      <c r="R186" s="106"/>
      <c r="S186" s="106"/>
      <c r="T186" s="106"/>
    </row>
    <row r="187" ht="18" customHeight="true">
      <c r="A187" s="106"/>
      <c r="B187" s="106"/>
      <c r="C187" s="106"/>
      <c r="D187" s="106"/>
      <c r="E187" s="106"/>
      <c r="F187" s="106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106"/>
      <c r="R187" s="106"/>
      <c r="S187" s="106"/>
      <c r="T187" s="106"/>
    </row>
    <row r="188" ht="18" customHeight="true">
      <c r="A188" s="106"/>
      <c r="B188" s="106"/>
      <c r="C188" s="106"/>
      <c r="D188" s="106"/>
      <c r="E188" s="106"/>
      <c r="F188" s="106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106"/>
      <c r="R188" s="106"/>
      <c r="S188" s="106"/>
      <c r="T188" s="106"/>
    </row>
    <row r="189" ht="18" customHeight="true">
      <c r="A189" s="106"/>
      <c r="B189" s="106"/>
      <c r="C189" s="106"/>
      <c r="D189" s="106"/>
      <c r="E189" s="106"/>
      <c r="F189" s="106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106"/>
      <c r="R189" s="106"/>
      <c r="S189" s="106"/>
      <c r="T189" s="106"/>
    </row>
    <row r="190" ht="18" customHeight="true">
      <c r="A190" s="106"/>
      <c r="B190" s="106"/>
      <c r="C190" s="106"/>
      <c r="D190" s="106"/>
      <c r="E190" s="106"/>
      <c r="F190" s="106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106"/>
      <c r="R190" s="106"/>
      <c r="S190" s="106"/>
      <c r="T190" s="106"/>
    </row>
    <row r="191" ht="18" customHeight="true">
      <c r="A191" s="106"/>
      <c r="B191" s="106"/>
      <c r="C191" s="106"/>
      <c r="D191" s="106"/>
      <c r="E191" s="106"/>
      <c r="F191" s="106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106"/>
      <c r="R191" s="106"/>
      <c r="S191" s="106"/>
      <c r="T191" s="106"/>
    </row>
    <row r="192" ht="18" customHeight="true">
      <c r="A192" s="106"/>
      <c r="B192" s="106"/>
      <c r="C192" s="106"/>
      <c r="D192" s="106"/>
      <c r="E192" s="106"/>
      <c r="F192" s="106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106"/>
      <c r="R192" s="106"/>
      <c r="S192" s="106"/>
      <c r="T192" s="106"/>
    </row>
    <row r="193" ht="18" customHeight="true">
      <c r="A193" s="106"/>
      <c r="B193" s="106"/>
      <c r="C193" s="106"/>
      <c r="D193" s="106"/>
      <c r="E193" s="106"/>
      <c r="F193" s="106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106"/>
      <c r="R193" s="106"/>
      <c r="S193" s="106"/>
      <c r="T193" s="106"/>
    </row>
    <row r="194" ht="18" customHeight="true">
      <c r="A194" s="106"/>
      <c r="B194" s="106"/>
      <c r="C194" s="106"/>
      <c r="D194" s="106"/>
      <c r="E194" s="106"/>
      <c r="F194" s="106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106"/>
      <c r="R194" s="106"/>
      <c r="S194" s="106"/>
      <c r="T194" s="106"/>
    </row>
    <row r="195" ht="18" customHeight="true">
      <c r="A195" s="106"/>
      <c r="B195" s="106"/>
      <c r="C195" s="106"/>
      <c r="D195" s="106"/>
      <c r="E195" s="106"/>
      <c r="F195" s="106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106"/>
      <c r="R195" s="106"/>
      <c r="S195" s="106"/>
      <c r="T195" s="106"/>
    </row>
    <row r="196" ht="18" customHeight="true">
      <c r="A196" s="106"/>
      <c r="B196" s="106"/>
      <c r="C196" s="106"/>
      <c r="D196" s="106"/>
      <c r="E196" s="106"/>
      <c r="F196" s="106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106"/>
      <c r="R196" s="106"/>
      <c r="S196" s="106"/>
      <c r="T196" s="106"/>
    </row>
    <row r="197" ht="18" customHeight="true">
      <c r="A197" s="106"/>
      <c r="B197" s="106"/>
      <c r="C197" s="106"/>
      <c r="D197" s="106"/>
      <c r="E197" s="106"/>
      <c r="F197" s="106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106"/>
      <c r="R197" s="106"/>
      <c r="S197" s="106"/>
      <c r="T197" s="106"/>
    </row>
    <row r="198" ht="18" customHeight="true">
      <c r="A198" s="106"/>
      <c r="B198" s="106"/>
      <c r="C198" s="106"/>
      <c r="D198" s="106"/>
      <c r="E198" s="106"/>
      <c r="F198" s="106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106"/>
      <c r="R198" s="106"/>
      <c r="S198" s="106"/>
      <c r="T198" s="106"/>
    </row>
    <row r="199" ht="18" customHeight="true">
      <c r="A199" s="106"/>
      <c r="B199" s="106"/>
      <c r="C199" s="106"/>
      <c r="D199" s="106"/>
      <c r="E199" s="106"/>
      <c r="F199" s="106"/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106"/>
      <c r="R199" s="106"/>
      <c r="S199" s="106"/>
      <c r="T199" s="106"/>
    </row>
    <row r="200" ht="18" customHeight="true">
      <c r="A200" s="106"/>
      <c r="B200" s="106"/>
      <c r="C200" s="106"/>
      <c r="D200" s="106"/>
      <c r="E200" s="106"/>
      <c r="F200" s="106"/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106"/>
      <c r="R200" s="106"/>
      <c r="S200" s="106"/>
      <c r="T200" s="106"/>
    </row>
  </sheetData>
  <conditionalFormatting sqref="M2:M200">
    <cfRule type="expression" dxfId="12" priority="1">
      <formula>$M2="Kvitteret"</formula>
    </cfRule>
    <cfRule type="expression" dxfId="13" priority="2">
      <formula>OR($M2="Under transport",$M2="Planlagt",$M2="Afventer afgang")</formula>
    </cfRule>
    <cfRule type="expression" dxfId="14" priority="3">
      <formula>$M2="异常"</formula>
    </cfRule>
  </conditionalFormatting>
  <conditionalFormatting sqref="N2:N200">
    <cfRule type="expression" dxfId="15" priority="4">
      <formula>$N2="Kvitteret"</formula>
    </cfRule>
  </conditionalFormatting>
  <conditionalFormatting sqref="Q2:Q200">
    <cfRule type="expression" dxfId="16" priority="5">
      <formula>AND($Q2&lt;&gt;"",$Q2&lt;&gt;"无")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C2:C200" type="list">
      <formula1>'Forsideindstillinger'!$AB$3:$AB$7</formula1>
    </dataValidation>
    <dataValidation allowBlank="false" sqref="M2:M200" type="list">
      <formula1>'Forsideindstillinger'!$AC$3:$AC$8</formula1>
    </dataValidation>
    <dataValidation allowBlank="false" sqref="N2:N200" type="list">
      <formula1>'Forsideindstillinger'!$AD$3:$AD$5</formula1>
    </dataValidation>
    <dataValidation allowBlank="false" sqref="Q2:Q200" type="list">
      <formula1>'Forsideindstillinger'!$V$3:$V$11</formula1>
    </dataValidation>
  </dataValidations>
  <pageMargins left="0.7" right="0.7" top="0.75" bottom="0.75" header="0.3" footer="0.3"/>
  <tableParts count="1">
    <tablePart r:id="R4928c8062bd046e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Generel skabelon til logistik- og afsendelsesstyring</dc:title>
  <dc:creator>Finite Field</dc:creator>
  <dc:description>Egnet til standard udgående lager, haste-genforsendelse, overførsel mellem lagre, butiksgenopfyldning, returafhentning og aftalt levering.</dc:description>
  <lastModifiedBy/>
  <category>Logistics</category>
</coreProperties>
</file>