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Inbound plan" sheetId="3" r:id="rId5"/>
    <sheet name="Receiving checks" sheetId="4" r:id="rId6"/>
    <sheet name="Inspection results" sheetId="5" r:id="rId7"/>
    <sheet name="Putaway tasks" sheetId="6" r:id="rId8"/>
    <sheet name="Discrepancies" sheetId="7" r:id="rId9"/>
    <sheet name="Lookup options" sheetId="8" r:id="rId10" state="hidden"/>
    <sheet name="Machine schema" sheetId="9" r:id="rId11" state="hidden"/>
  </sheets>
  <definedNames>
    <definedName name="boolean_labels">'Lookup options'!$C$87:$C$88</definedName>
    <definedName name="boolean_values">'Lookup options'!$B$87:$B$88</definedName>
    <definedName name="discrepancy_cases_action_range">'Discrepancies'!$I$5:$I$26</definedName>
    <definedName name="discrepancy_cases_affected_qty_range">'Discrepancies'!$E$5:$E$26</definedName>
    <definedName name="discrepancy_cases_case_id_range">'Discrepancies'!$A$5:$A$26</definedName>
    <definedName name="discrepancy_cases_case_status_range">'Discrepancies'!$H$5:$H$26</definedName>
    <definedName name="discrepancy_cases_discrepancy_type_range">'Discrepancies'!$C$5:$C$26</definedName>
    <definedName name="discrepancy_cases_due_date_range">'Discrepancies'!$G$5:$G$26</definedName>
    <definedName name="discrepancy_cases_inspection_id_range">'Discrepancies'!$B$5:$B$26</definedName>
    <definedName name="discrepancy_cases_notes_range">'Discrepancies'!$J$5:$J$26</definedName>
    <definedName name="discrepancy_cases_owner_range">'Discrepancies'!$F$5:$F$26</definedName>
    <definedName name="discrepancy_cases_severity_range">'Discrepancies'!$D$5:$D$26</definedName>
    <definedName name="enum_case_status_labels">'Lookup options'!$C$79:$C$82</definedName>
    <definedName name="enum_case_status_values">'Lookup options'!$B$79:$B$82</definedName>
    <definedName name="enum_check_result_labels">'Lookup options'!$C$31:$C$34</definedName>
    <definedName name="enum_check_result_values">'Lookup options'!$B$31:$B$34</definedName>
    <definedName name="enum_discrepancy_type_labels">'Lookup options'!$C$63:$C$67</definedName>
    <definedName name="enum_discrepancy_type_values">'Lookup options'!$B$63:$B$67</definedName>
    <definedName name="enum_inbound_status_labels">'Lookup options'!$C$22:$C$26</definedName>
    <definedName name="enum_inbound_status_values">'Lookup options'!$B$22:$B$26</definedName>
    <definedName name="enum_inspection_level_labels">'Lookup options'!$C$6:$C$9</definedName>
    <definedName name="enum_inspection_level_values">'Lookup options'!$B$6:$B$9</definedName>
    <definedName name="enum_inspection_result_labels">'Lookup options'!$C$47:$C$50</definedName>
    <definedName name="enum_inspection_result_values">'Lookup options'!$B$47:$B$50</definedName>
    <definedName name="enum_putaway_status_labels">'Lookup options'!$C$55:$C$58</definedName>
    <definedName name="enum_putaway_status_values">'Lookup options'!$B$55:$B$58</definedName>
    <definedName name="enum_receiving_result_labels">'Lookup options'!$C$39:$C$42</definedName>
    <definedName name="enum_receiving_result_values">'Lookup options'!$B$39:$B$42</definedName>
    <definedName name="enum_severity_labels">'Lookup options'!$C$72:$C$74</definedName>
    <definedName name="enum_severity_values">'Lookup options'!$B$72:$B$74</definedName>
    <definedName name="enum_temperature_requirement_labels">'Lookup options'!$C$14:$C$17</definedName>
    <definedName name="enum_temperature_requirement_values">'Lookup options'!$B$14:$B$17</definedName>
    <definedName name="inbound_plan_asn_number_range">'Inbound plan'!$H$5:$H$27</definedName>
    <definedName name="inbound_plan_dock_range">'Inbound plan'!$F$5:$F$27</definedName>
    <definedName name="inbound_plan_expected_arrival_range">'Inbound plan'!$B$5:$B$27</definedName>
    <definedName name="inbound_plan_inbound_status_range">'Inbound plan'!$P$5:$P$27</definedName>
    <definedName name="inbound_plan_inspection_level_range">'Inbound plan'!$N$5:$N$27</definedName>
    <definedName name="inbound_plan_item_code_range">'Inbound plan'!$I$5:$I$27</definedName>
    <definedName name="inbound_plan_item_name_range">'Inbound plan'!$J$5:$J$27</definedName>
    <definedName name="inbound_plan_lot_number_range">'Inbound plan'!$K$5:$K$27</definedName>
    <definedName name="inbound_plan_notes_range">'Inbound plan'!$R$5:$R$27</definedName>
    <definedName name="inbound_plan_origin_range">'Inbound plan'!$D$5:$D$27</definedName>
    <definedName name="inbound_plan_owner_range">'Inbound plan'!$Q$5:$Q$27</definedName>
    <definedName name="inbound_plan_plan_id_range">'Inbound plan'!$A$5:$A$27</definedName>
    <definedName name="inbound_plan_planned_qty_range">'Inbound plan'!$L$5:$L$27</definedName>
    <definedName name="inbound_plan_po_number_range">'Inbound plan'!$G$5:$G$27</definedName>
    <definedName name="inbound_plan_receiving_site_range">'Inbound plan'!$E$5:$E$27</definedName>
    <definedName name="inbound_plan_supplier_range">'Inbound plan'!$C$5:$C$27</definedName>
    <definedName name="inbound_plan_temperature_requirement_range">'Inbound plan'!$O$5:$O$27</definedName>
    <definedName name="inbound_plan_unit_range">'Inbound plan'!$M$5:$M$27</definedName>
    <definedName name="inspection_results_accepted_qty_range">'Inspection results'!$D$5:$D$26</definedName>
    <definedName name="inspection_results_appearance_result_range">'Inspection results'!$G$5:$G$26</definedName>
    <definedName name="inspection_results_document_result_range">'Inspection results'!$I$5:$I$26</definedName>
    <definedName name="inspection_results_inspection_id_range">'Inspection results'!$A$5:$A$26</definedName>
    <definedName name="inspection_results_inspection_note_range">'Inspection results'!$M$5:$M$26</definedName>
    <definedName name="inspection_results_inspection_result_range">'Inspection results'!$J$5:$J$26</definedName>
    <definedName name="inspection_results_inspector_range">'Inspection results'!$K$5:$K$26</definedName>
    <definedName name="inspection_results_plan_id_range">'Inspection results'!$B$5:$B$26</definedName>
    <definedName name="inspection_results_quantity_result_range">'Inspection results'!$H$5:$H$26</definedName>
    <definedName name="inspection_results_rejected_qty_range">'Inspection results'!$E$5:$E$26</definedName>
    <definedName name="inspection_results_reviewer_range">'Inspection results'!$L$5:$L$26</definedName>
    <definedName name="inspection_results_sample_qty_range">'Inspection results'!$C$5:$C$26</definedName>
    <definedName name="inspection_results_shortage_qty_range">'Inspection results'!$F$5:$F$26</definedName>
    <definedName name="putaway_tasks_accepted_qty_range">'Putaway tasks'!$D$5:$D$26</definedName>
    <definedName name="putaway_tasks_due_date_range">'Putaway tasks'!$G$5:$G$26</definedName>
    <definedName name="putaway_tasks_inspection_id_range">'Putaway tasks'!$B$5:$B$26</definedName>
    <definedName name="putaway_tasks_notes_range">'Putaway tasks'!$J$5:$J$26</definedName>
    <definedName name="putaway_tasks_owner_range">'Putaway tasks'!$I$5:$I$26</definedName>
    <definedName name="putaway_tasks_putaway_id_range">'Putaway tasks'!$A$5:$A$26</definedName>
    <definedName name="putaway_tasks_putaway_qty_range">'Putaway tasks'!$E$5:$E$26</definedName>
    <definedName name="putaway_tasks_putaway_status_range">'Putaway tasks'!$H$5:$H$26</definedName>
    <definedName name="putaway_tasks_quarantine_required_range">'Putaway tasks'!$F$5:$F$26</definedName>
    <definedName name="putaway_tasks_target_location_range">'Putaway tasks'!$C$5:$C$26</definedName>
    <definedName name="receiving_checks_arrival_time_range">'Receiving checks'!$C$5:$C$26</definedName>
    <definedName name="receiving_checks_check_id_range">'Receiving checks'!$A$5:$A$26</definedName>
    <definedName name="receiving_checks_documents_complete_range">'Receiving checks'!$F$5:$F$26</definedName>
    <definedName name="receiving_checks_package_condition_range">'Receiving checks'!$G$5:$G$26</definedName>
    <definedName name="receiving_checks_plan_id_range">'Receiving checks'!$B$5:$B$26</definedName>
    <definedName name="receiving_checks_received_qty_range">'Receiving checks'!$I$5:$I$26</definedName>
    <definedName name="receiving_checks_receiver_range">'Receiving checks'!$K$5:$K$26</definedName>
    <definedName name="receiving_checks_receiving_note_range">'Receiving checks'!$L$5:$L$26</definedName>
    <definedName name="receiving_checks_receiving_result_range">'Receiving checks'!$J$5:$J$26</definedName>
    <definedName name="receiving_checks_seal_intact_range">'Receiving checks'!$E$5:$E$26</definedName>
    <definedName name="receiving_checks_temperature_check_range">'Receiving checks'!$H$5:$H$26</definedName>
    <definedName name="receiving_checks_vehicle_no_range">'Receiving checks'!$D$5:$D$26</definedName>
    <definedName localSheetId="2" name="_xlnm.Print_Titles">'Inbound plan'!$4:$4</definedName>
    <definedName localSheetId="3" name="_xlnm.Print_Titles">'Receiving checks'!$4:$4</definedName>
    <definedName localSheetId="4" name="_xlnm.Print_Titles">'Inspection results'!$4:$4</definedName>
    <definedName localSheetId="5" name="_xlnm.Print_Titles">'Putaway tasks'!$4:$4</definedName>
    <definedName localSheetId="6" name="_xlnm.Print_Titles">'Discrepancies'!$4:$4</definedName>
  </definedNames>
  <calcPr calcId="0" fullCalcOnLoad="1" forceFullCalc="1"/>
</workbook>
</file>

<file path=xl/sharedStrings.xml><?xml version="1.0" encoding="utf-8"?>
<sst xmlns="http://schemas.openxmlformats.org/spreadsheetml/2006/main" count="374" uniqueCount="374">
  <si>
    <t>Logistiek ontvangstinspectie-werkboek</t>
  </si>
  <si>
    <t>Plan inkomende leveringen, registreer ontvangstcontroles, inspecteer materialen, beheer opslagtaken en los afwijkingen op in één gecontroleerd werkboek.</t>
  </si>
  <si>
    <t>Dashboard</t>
  </si>
  <si>
    <t>Inbound plan</t>
  </si>
  <si>
    <t>Receiving checks</t>
  </si>
  <si>
    <t>Inspection results</t>
  </si>
  <si>
    <t>Putaway tasks</t>
  </si>
  <si>
    <t>Discrepancies</t>
  </si>
  <si>
    <t>Lookup options</t>
  </si>
  <si>
    <t>Machine schema</t>
  </si>
  <si>
    <t>Operating flow</t>
  </si>
  <si>
    <t>Use one plan ID across receiving, inspection, putaway, and discrepancy sheets so every inbound lot remains traceable.</t>
  </si>
  <si>
    <t>Plan inbound arrival</t>
  </si>
  <si>
    <t>Register supplier, item, dock, quantity, lot, inspection level, and owner before the truck arrives.</t>
  </si>
  <si>
    <t>Check receiving basics</t>
  </si>
  <si>
    <t>Confirm arrival time, vehicle, seal, documents, packaging, temperature, and received quantity.</t>
  </si>
  <si>
    <t>Record inspection result</t>
  </si>
  <si>
    <t>Capture sample quantity, accepted/rejected quantities, shortage, check results, inspector, reviewer, and decision.</t>
  </si>
  <si>
    <t>Release to putaway or discrepancy handling</t>
  </si>
  <si>
    <t>Create a putaway task for accepted stock and open discrepancy cases for quantity, quality, document, or temperature issues.</t>
  </si>
  <si>
    <t>Cell legend</t>
  </si>
  <si>
    <t>Input cells</t>
  </si>
  <si>
    <t>Fields maintained directly by the receiving team.</t>
  </si>
  <si>
    <t>Required</t>
  </si>
  <si>
    <t>Key fields that should be filled before inspection handoff.</t>
  </si>
  <si>
    <t>Dropdowns</t>
  </si>
  <si>
    <t>Select current-language labels from lookup options.</t>
  </si>
  <si>
    <t>Computed</t>
  </si>
  <si>
    <t>Fields updated by formulas or summary logic.</t>
  </si>
  <si>
    <t>linked_sheets</t>
  </si>
  <si>
    <t>sheet_id</t>
  </si>
  <si>
    <t>sheet_name</t>
  </si>
  <si>
    <t>kind</t>
  </si>
  <si>
    <t>module_id</t>
  </si>
  <si>
    <t>dashboard</t>
  </si>
  <si>
    <t>worksheet</t>
  </si>
  <si>
    <t>inbound_plan</t>
  </si>
  <si>
    <t>receiving_checks</t>
  </si>
  <si>
    <t>inspection_results</t>
  </si>
  <si>
    <t>putaway_tasks</t>
  </si>
  <si>
    <t>discrepancy_cases</t>
  </si>
  <si>
    <t>lookup_options</t>
  </si>
  <si>
    <t/>
  </si>
  <si>
    <t>machine_schema</t>
  </si>
  <si>
    <t>Inbound plans</t>
  </si>
  <si>
    <t>Ready for putaway</t>
  </si>
  <si>
    <t>Blocked inbound</t>
  </si>
  <si>
    <t>Planned quantity</t>
  </si>
  <si>
    <t>Discrepancy cases</t>
  </si>
  <si>
    <t>Blocked putaway</t>
  </si>
  <si>
    <t>Inbound status breakdown</t>
  </si>
  <si>
    <t>Inbound status</t>
  </si>
  <si>
    <t>Count</t>
  </si>
  <si>
    <t>Share</t>
  </si>
  <si>
    <t>Planned</t>
  </si>
  <si>
    <t>Arrived</t>
  </si>
  <si>
    <t>Under inspection</t>
  </si>
  <si>
    <t>Blocked</t>
  </si>
  <si>
    <t>Inspection result breakdown</t>
  </si>
  <si>
    <t>Inspection result</t>
  </si>
  <si>
    <t>Pass / approved</t>
  </si>
  <si>
    <t>Special release / decided</t>
  </si>
  <si>
    <t>Hold</t>
  </si>
  <si>
    <t>Reject</t>
  </si>
  <si>
    <t>Discrepancy status breakdown</t>
  </si>
  <si>
    <t>Case status</t>
  </si>
  <si>
    <t>Open</t>
  </si>
  <si>
    <t>Investigating</t>
  </si>
  <si>
    <t>Resolved</t>
  </si>
  <si>
    <t>Escalated</t>
  </si>
  <si>
    <t>Plan ID</t>
  </si>
  <si>
    <t>Expected arrival</t>
  </si>
  <si>
    <t>Supplier</t>
  </si>
  <si>
    <t>Origin</t>
  </si>
  <si>
    <t>Receiving site</t>
  </si>
  <si>
    <t>Dock</t>
  </si>
  <si>
    <t>PO number</t>
  </si>
  <si>
    <t>ASN number</t>
  </si>
  <si>
    <t>Item code</t>
  </si>
  <si>
    <t>Item name</t>
  </si>
  <si>
    <t>Lot number</t>
  </si>
  <si>
    <t>Unit</t>
  </si>
  <si>
    <t>Inspection level</t>
  </si>
  <si>
    <t>Temperature requirement</t>
  </si>
  <si>
    <t>Owner</t>
  </si>
  <si>
    <t>Notes</t>
  </si>
  <si>
    <t>RI-20260422-001</t>
  </si>
  <si>
    <t>Summit Components LLC</t>
  </si>
  <si>
    <t>North Region Plant</t>
  </si>
  <si>
    <t>Central Receiving Hub</t>
  </si>
  <si>
    <t>Dock R1</t>
  </si>
  <si>
    <t>PO-88420</t>
  </si>
  <si>
    <t>ASN-6201</t>
  </si>
  <si>
    <t>MAT-4108</t>
  </si>
  <si>
    <t>Motor control board</t>
  </si>
  <si>
    <t>LOT-A184</t>
  </si>
  <si>
    <t>pcs</t>
  </si>
  <si>
    <t>standard</t>
  </si>
  <si>
    <t>ambient</t>
  </si>
  <si>
    <t>ready_for_putaway</t>
  </si>
  <si>
    <t>Avery Stone</t>
  </si>
  <si>
    <t>Standard inspection; documents and ASN matched before arrival.</t>
  </si>
  <si>
    <t>RI-20260422-002</t>
  </si>
  <si>
    <t>Lakeside Packaging Co.</t>
  </si>
  <si>
    <t>Lakeside Plant</t>
  </si>
  <si>
    <t>Central Cold Dock</t>
  </si>
  <si>
    <t>Dock C2</t>
  </si>
  <si>
    <t>PO-88455</t>
  </si>
  <si>
    <t>ASN-6208</t>
  </si>
  <si>
    <t>MAT-7712</t>
  </si>
  <si>
    <t>Chilled label stock</t>
  </si>
  <si>
    <t>LOT-C305</t>
  </si>
  <si>
    <t>case</t>
  </si>
  <si>
    <t>tightened</t>
  </si>
  <si>
    <t>chilled</t>
  </si>
  <si>
    <t>under_inspection</t>
  </si>
  <si>
    <t>Riley Morgan</t>
  </si>
  <si>
    <t>Tightened inspection because the last lot had label variance.</t>
  </si>
  <si>
    <t>RI-20260423-003</t>
  </si>
  <si>
    <t>Atlas Specialty Materials</t>
  </si>
  <si>
    <t>West Lab Facility</t>
  </si>
  <si>
    <t>Quality Hold Dock</t>
  </si>
  <si>
    <t>Dock Q4</t>
  </si>
  <si>
    <t>PO-88510</t>
  </si>
  <si>
    <t>ASN-6220</t>
  </si>
  <si>
    <t>MAT-2205</t>
  </si>
  <si>
    <t>Controlled adhesive resin</t>
  </si>
  <si>
    <t>LOT-D912</t>
  </si>
  <si>
    <t>kg</t>
  </si>
  <si>
    <t>full_check</t>
  </si>
  <si>
    <t>controlled</t>
  </si>
  <si>
    <t>blocked</t>
  </si>
  <si>
    <t>Casey Reed</t>
  </si>
  <si>
    <t>Full check required; temperature certificate must be reviewed before release.</t>
  </si>
  <si>
    <t>Check ID</t>
  </si>
  <si>
    <t>Arrival time</t>
  </si>
  <si>
    <t>Vehicle No.</t>
  </si>
  <si>
    <t>Seal intact</t>
  </si>
  <si>
    <t>Documents complete</t>
  </si>
  <si>
    <t>Package condition</t>
  </si>
  <si>
    <t>Temperature check</t>
  </si>
  <si>
    <t>Received quantity</t>
  </si>
  <si>
    <t>Receiving result</t>
  </si>
  <si>
    <t>Receiver</t>
  </si>
  <si>
    <t>Receiving note</t>
  </si>
  <si>
    <t>RC-001</t>
  </si>
  <si>
    <t>2026-04-22T09:10:00</t>
  </si>
  <si>
    <t>OH-R-1180</t>
  </si>
  <si>
    <t>Ja</t>
  </si>
  <si>
    <t>passed</t>
  </si>
  <si>
    <t>received</t>
  </si>
  <si>
    <t>Jamie Carter</t>
  </si>
  <si>
    <t>Seal and document pack match the ASN; unload directly to inspection lane.</t>
  </si>
  <si>
    <t>RC-002</t>
  </si>
  <si>
    <t>2026-04-22T10:45:00</t>
  </si>
  <si>
    <t>MI-C-2207</t>
  </si>
  <si>
    <t>Nee</t>
  </si>
  <si>
    <t>conditional_pass</t>
  </si>
  <si>
    <t>hold_for_inspection</t>
  </si>
  <si>
    <t>Taylor Quinn</t>
  </si>
  <si>
    <t>Document pack is missing one certificate and six cases are short.</t>
  </si>
  <si>
    <t>Inspection ID</t>
  </si>
  <si>
    <t>Sample quantity</t>
  </si>
  <si>
    <t>Accepted quantity</t>
  </si>
  <si>
    <t>Rejected quantity</t>
  </si>
  <si>
    <t>Shortage quantity</t>
  </si>
  <si>
    <t>Appearance result</t>
  </si>
  <si>
    <t>Quantity result</t>
  </si>
  <si>
    <t>Document result</t>
  </si>
  <si>
    <t>Inspector</t>
  </si>
  <si>
    <t>Reviewer</t>
  </si>
  <si>
    <t>Inspection note</t>
  </si>
  <si>
    <t>INSP-001</t>
  </si>
  <si>
    <t>pass</t>
  </si>
  <si>
    <t>Morgan Lee</t>
  </si>
  <si>
    <t>Dana Lewis</t>
  </si>
  <si>
    <t>Sampling passed; material can move to regular putaway.</t>
  </si>
  <si>
    <t>INSP-002</t>
  </si>
  <si>
    <t>failed</t>
  </si>
  <si>
    <t>special_release</t>
  </si>
  <si>
    <t>Harper Brooks</t>
  </si>
  <si>
    <t>Sam Rivera</t>
  </si>
  <si>
    <t>Special release is allowed for accepted cases; short and rejected cases stay on hold.</t>
  </si>
  <si>
    <t>Putaway ID</t>
  </si>
  <si>
    <t>Target location</t>
  </si>
  <si>
    <t>Putaway quantity</t>
  </si>
  <si>
    <t>Quarantine required</t>
  </si>
  <si>
    <t>Due date</t>
  </si>
  <si>
    <t>Putaway status</t>
  </si>
  <si>
    <t>PA-001</t>
  </si>
  <si>
    <t>A-01-04</t>
  </si>
  <si>
    <t>completed</t>
  </si>
  <si>
    <t>Putaway completed in standard storage.</t>
  </si>
  <si>
    <t>PA-002</t>
  </si>
  <si>
    <t>Q-02-01</t>
  </si>
  <si>
    <t>Hold in quarantine until discrepancy cases are closed.</t>
  </si>
  <si>
    <t>Case ID</t>
  </si>
  <si>
    <t>Discrepancy type</t>
  </si>
  <si>
    <t>Severity</t>
  </si>
  <si>
    <t>Affected quantity</t>
  </si>
  <si>
    <t>Action</t>
  </si>
  <si>
    <t>DC-001</t>
  </si>
  <si>
    <t>quantity</t>
  </si>
  <si>
    <t>medium</t>
  </si>
  <si>
    <t>investigating</t>
  </si>
  <si>
    <t>Confirm shortage with supplier ASN and request credit note for missing cases.</t>
  </si>
  <si>
    <t>Receiving team counted twice before case creation.</t>
  </si>
  <si>
    <t>DC-002</t>
  </si>
  <si>
    <t>document</t>
  </si>
  <si>
    <t>high</t>
  </si>
  <si>
    <t>escalated</t>
  </si>
  <si>
    <t>Escalate missing temperature certificate to supplier quality before release.</t>
  </si>
  <si>
    <t>Accepted stock remains quarantined until document review is complete.</t>
  </si>
  <si>
    <t>inspection_level</t>
  </si>
  <si>
    <t>enum_inspection_level_values</t>
  </si>
  <si>
    <t>enum_inspection_level_labels</t>
  </si>
  <si>
    <t>option_set</t>
  </si>
  <si>
    <t>value</t>
  </si>
  <si>
    <t>label</t>
  </si>
  <si>
    <t>sort</t>
  </si>
  <si>
    <t>active</t>
  </si>
  <si>
    <t>Standard</t>
  </si>
  <si>
    <t>Tightened</t>
  </si>
  <si>
    <t>skip_lot</t>
  </si>
  <si>
    <t>Skip-lot</t>
  </si>
  <si>
    <t>Full check</t>
  </si>
  <si>
    <t>temperature_requirement</t>
  </si>
  <si>
    <t>enum_temperature_requirement_values</t>
  </si>
  <si>
    <t>enum_temperature_requirement_labels</t>
  </si>
  <si>
    <t>Ambient</t>
  </si>
  <si>
    <t>Chilled</t>
  </si>
  <si>
    <t>frozen</t>
  </si>
  <si>
    <t>Frozen</t>
  </si>
  <si>
    <t>Controlled</t>
  </si>
  <si>
    <t>inbound_status</t>
  </si>
  <si>
    <t>enum_inbound_status_values</t>
  </si>
  <si>
    <t>enum_inbound_status_labels</t>
  </si>
  <si>
    <t>planned</t>
  </si>
  <si>
    <t>arrived</t>
  </si>
  <si>
    <t>check_result</t>
  </si>
  <si>
    <t>enum_check_result_values</t>
  </si>
  <si>
    <t>enum_check_result_labels</t>
  </si>
  <si>
    <t>not_started</t>
  </si>
  <si>
    <t>Not started</t>
  </si>
  <si>
    <t>Passed</t>
  </si>
  <si>
    <t>Conditional pass</t>
  </si>
  <si>
    <t>Failed</t>
  </si>
  <si>
    <t>receiving_result</t>
  </si>
  <si>
    <t>enum_receiving_result_values</t>
  </si>
  <si>
    <t>enum_receiving_result_labels</t>
  </si>
  <si>
    <t>waiting</t>
  </si>
  <si>
    <t>Waiting</t>
  </si>
  <si>
    <t>Received</t>
  </si>
  <si>
    <t>Hold for inspection</t>
  </si>
  <si>
    <t>rejected</t>
  </si>
  <si>
    <t>Rejected</t>
  </si>
  <si>
    <t>inspection_result</t>
  </si>
  <si>
    <t>enum_inspection_result_values</t>
  </si>
  <si>
    <t>enum_inspection_result_labels</t>
  </si>
  <si>
    <t>hold</t>
  </si>
  <si>
    <t>reject</t>
  </si>
  <si>
    <t>putaway_status</t>
  </si>
  <si>
    <t>enum_putaway_status_values</t>
  </si>
  <si>
    <t>enum_putaway_status_labels</t>
  </si>
  <si>
    <t>in_progress</t>
  </si>
  <si>
    <t>In progress</t>
  </si>
  <si>
    <t>Completed</t>
  </si>
  <si>
    <t>discrepancy_type</t>
  </si>
  <si>
    <t>enum_discrepancy_type_values</t>
  </si>
  <si>
    <t>enum_discrepancy_type_labels</t>
  </si>
  <si>
    <t>Quantity</t>
  </si>
  <si>
    <t>damage</t>
  </si>
  <si>
    <t>Damage</t>
  </si>
  <si>
    <t>Document</t>
  </si>
  <si>
    <t>temperature</t>
  </si>
  <si>
    <t>Temperature</t>
  </si>
  <si>
    <t>lot_mismatch</t>
  </si>
  <si>
    <t>Lot mismatch</t>
  </si>
  <si>
    <t>severity</t>
  </si>
  <si>
    <t>enum_severity_values</t>
  </si>
  <si>
    <t>enum_severity_labels</t>
  </si>
  <si>
    <t>low</t>
  </si>
  <si>
    <t>Low</t>
  </si>
  <si>
    <t>Medium</t>
  </si>
  <si>
    <t>High</t>
  </si>
  <si>
    <t>case_status</t>
  </si>
  <si>
    <t>enum_case_status_values</t>
  </si>
  <si>
    <t>enum_case_status_labels</t>
  </si>
  <si>
    <t>open</t>
  </si>
  <si>
    <t>resolved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</si>
  <si>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</si>
  <si>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</si>
  <si>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</si>
  <si>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</si>
  <si>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</si>
  <si>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</si>
  <si>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</si>
  <si>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</si>
  <si>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</si>
  <si>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</si>
  <si>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</si>
  <si>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</si>
  <si>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</si>
  <si>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plan_id</t>
  </si>
  <si>
    <t>text</t>
  </si>
  <si>
    <t>primary_key</t>
  </si>
  <si>
    <t>expected_arrival</t>
  </si>
  <si>
    <t>date</t>
  </si>
  <si>
    <t>start_date</t>
  </si>
  <si>
    <t>supplier</t>
  </si>
  <si>
    <t>display_name</t>
  </si>
  <si>
    <t>origin</t>
  </si>
  <si>
    <t>input</t>
  </si>
  <si>
    <t>receiving_site</t>
  </si>
  <si>
    <t>dock</t>
  </si>
  <si>
    <t>po_number</t>
  </si>
  <si>
    <t>asn_number</t>
  </si>
  <si>
    <t>item_code</t>
  </si>
  <si>
    <t>item_name</t>
  </si>
  <si>
    <t>lot_number</t>
  </si>
  <si>
    <t>planned_qty</t>
  </si>
  <si>
    <t>integer</t>
  </si>
  <si>
    <t>unit</t>
  </si>
  <si>
    <t>enum</t>
  </si>
  <si>
    <t>status</t>
  </si>
  <si>
    <t>owner</t>
  </si>
  <si>
    <t>notes</t>
  </si>
  <si>
    <t>long_text</t>
  </si>
  <si>
    <t>check_id</t>
  </si>
  <si>
    <t>foreign_key</t>
  </si>
  <si>
    <t>arrival_time</t>
  </si>
  <si>
    <t>datetime</t>
  </si>
  <si>
    <t>created_at</t>
  </si>
  <si>
    <t>vehicle_no</t>
  </si>
  <si>
    <t>seal_intact</t>
  </si>
  <si>
    <t>documents_complete</t>
  </si>
  <si>
    <t>package_condition</t>
  </si>
  <si>
    <t>temperature_check</t>
  </si>
  <si>
    <t>received_qty</t>
  </si>
  <si>
    <t>receiver</t>
  </si>
  <si>
    <t>receiving_note</t>
  </si>
  <si>
    <t>inspection_id</t>
  </si>
  <si>
    <t>sample_qty</t>
  </si>
  <si>
    <t>accepted_qty</t>
  </si>
  <si>
    <t>rejected_qty</t>
  </si>
  <si>
    <t>shortage_qty</t>
  </si>
  <si>
    <t>appearance_result</t>
  </si>
  <si>
    <t>quantity_result</t>
  </si>
  <si>
    <t>document_result</t>
  </si>
  <si>
    <t>inspector</t>
  </si>
  <si>
    <t>reviewer</t>
  </si>
  <si>
    <t>inspection_note</t>
  </si>
  <si>
    <t>putaway_id</t>
  </si>
  <si>
    <t>target_location</t>
  </si>
  <si>
    <t>putaway_qty</t>
  </si>
  <si>
    <t>quarantine_required</t>
  </si>
  <si>
    <t>due_date</t>
  </si>
  <si>
    <t>end_date</t>
  </si>
  <si>
    <t>case_id</t>
  </si>
  <si>
    <t>affected_qty</t>
  </si>
  <si>
    <t>action</t>
  </si>
  <si>
    <t>enum_values</t>
  </si>
  <si>
    <t>tone</t>
  </si>
  <si>
    <t>neutral</t>
  </si>
  <si>
    <t>warning</t>
  </si>
  <si>
    <t>danger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</si>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</sst>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inbound_plan_inbound_status_breakdown" displayName="dashboard_inbound_plan_inbound_status_breakdown" ref="A14:C19">
  <autoFilter ref="A14:C19"/>
  <tableColumns count="3">
    <tableColumn id="1" name="Inbound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temperature_requirement" displayName="table_enum_temperature_requirement" ref="A13:E17">
  <autoFilter ref="A13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nbound_status" displayName="table_enum_inbound_status" ref="A21:E26">
  <autoFilter ref="A21:E2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check_result" displayName="table_enum_check_result" ref="A30:E34">
  <autoFilter ref="A30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receiving_result" displayName="table_enum_receiving_result" ref="A38:E42">
  <autoFilter ref="A38:E4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inspection_result" displayName="table_enum_inspection_result" ref="A46:E50">
  <autoFilter ref="A46:E5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putaway_status" displayName="table_enum_putaway_status" ref="A54:E58">
  <autoFilter ref="A54:E5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discrepancy_type" displayName="table_enum_discrepancy_type" ref="A62:E67">
  <autoFilter ref="A62:E6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severity" displayName="table_enum_severity" ref="A71:E74">
  <autoFilter ref="A71:E7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enum_case_status" displayName="table_enum_case_status" ref="A78:E82">
  <autoFilter ref="A78:E8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table_boolean" displayName="table_boolean" ref="A86:E88">
  <autoFilter ref="A86:E8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inspection_results_inspection_result_breakdown" displayName="dashboard_inspection_results_inspection_result_breakdown" ref="A23:C27">
  <autoFilter ref="A23:C27"/>
  <tableColumns count="3">
    <tableColumn id="1" name="Inspection result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fields" displayName="schema_fields" ref="A14:G77">
  <autoFilter ref="A14:G77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2.xml><?xml version="1.0" encoding="utf-8"?>
<table xmlns="http://schemas.openxmlformats.org/spreadsheetml/2006/main" id="22" name="schema_enum_values" displayName="schema_enum_values" ref="A81:E122">
  <autoFilter ref="A81:E12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discrepancy_cases_case_status_breakdown" displayName="dashboard_discrepancy_cases_case_status_breakdown" ref="A31:C35">
  <autoFilter ref="A31:C35"/>
  <tableColumns count="3">
    <tableColumn id="1" name="Case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bound_plan_table" displayName="inbound_plan_table" ref="A4:R27">
  <autoFilter ref="A4:R27"/>
  <tableColumns count="18">
    <tableColumn id="1" name="Plan ID"/>
    <tableColumn id="2" name="Expected arrival"/>
    <tableColumn id="3" name="Supplier"/>
    <tableColumn id="4" name="Origin"/>
    <tableColumn id="5" name="Receiving site"/>
    <tableColumn id="6" name="Dock"/>
    <tableColumn id="7" name="PO number"/>
    <tableColumn id="8" name="ASN number"/>
    <tableColumn id="9" name="Item code"/>
    <tableColumn id="10" name="Item name"/>
    <tableColumn id="11" name="Lot number"/>
    <tableColumn id="12" name="Planned quantity"/>
    <tableColumn id="13" name="Unit"/>
    <tableColumn id="14" name="Inspection level"/>
    <tableColumn id="15" name="Temperature requirement"/>
    <tableColumn id="16" name="Inbound status"/>
    <tableColumn id="17" name="Owner"/>
    <tableColumn id="18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ving_checks_table" displayName="receiving_checks_table" ref="A4:L26">
  <autoFilter ref="A4:L26"/>
  <tableColumns count="12">
    <tableColumn id="1" name="Check ID"/>
    <tableColumn id="2" name="Plan ID"/>
    <tableColumn id="3" name="Arrival time"/>
    <tableColumn id="4" name="Vehicle No."/>
    <tableColumn id="5" name="Seal intact"/>
    <tableColumn id="6" name="Documents complete"/>
    <tableColumn id="7" name="Package condition"/>
    <tableColumn id="8" name="Temperature check"/>
    <tableColumn id="9" name="Received quantity"/>
    <tableColumn id="10" name="Receiving result"/>
    <tableColumn id="11" name="Receiver"/>
    <tableColumn id="12" name="Receiving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inspection_results_table" displayName="inspection_results_table" ref="A4:M26">
  <autoFilter ref="A4:M26"/>
  <tableColumns count="13">
    <tableColumn id="1" name="Inspection ID"/>
    <tableColumn id="2" name="Plan ID"/>
    <tableColumn id="3" name="Sample quantity"/>
    <tableColumn id="4" name="Accepted quantity"/>
    <tableColumn id="5" name="Rejected quantity"/>
    <tableColumn id="6" name="Shortage quantity"/>
    <tableColumn id="7" name="Appearance result"/>
    <tableColumn id="8" name="Quantity result"/>
    <tableColumn id="9" name="Document result"/>
    <tableColumn id="10" name="Inspection result"/>
    <tableColumn id="11" name="Inspector"/>
    <tableColumn id="12" name="Reviewer"/>
    <tableColumn id="13" name="Inspec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utaway_tasks_table" displayName="putaway_tasks_table" ref="A4:J26">
  <autoFilter ref="A4:J26"/>
  <tableColumns count="10">
    <tableColumn id="1" name="Putaway ID"/>
    <tableColumn id="2" name="Inspection ID"/>
    <tableColumn id="3" name="Target location"/>
    <tableColumn id="4" name="Accepted quantity"/>
    <tableColumn id="5" name="Putaway quantity"/>
    <tableColumn id="6" name="Quarantine required"/>
    <tableColumn id="7" name="Due date"/>
    <tableColumn id="8" name="Putaway status"/>
    <tableColumn id="9" name="Owner"/>
    <tableColumn id="10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iscrepancy_cases_table" displayName="discrepancy_cases_table" ref="A4:J26">
  <autoFilter ref="A4:J26"/>
  <tableColumns count="10">
    <tableColumn id="1" name="Case ID"/>
    <tableColumn id="2" name="Inspection ID"/>
    <tableColumn id="3" name="Discrepancy type"/>
    <tableColumn id="4" name="Severity"/>
    <tableColumn id="5" name="Affected quantity"/>
    <tableColumn id="6" name="Owner"/>
    <tableColumn id="7" name="Due date"/>
    <tableColumn id="8" name="Case status"/>
    <tableColumn id="9" name="Action"/>
    <tableColumn id="1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inspection_level" displayName="table_enum_inspection_level" ref="A5:E9">
  <autoFilter ref="A5:E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Relationship Id="rId11" Target="../tables/table19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20.xml" Type="http://schemas.openxmlformats.org/officeDocument/2006/relationships/table"></Relationship><Relationship Id="rId2" Target="../tables/table21.xml" Type="http://schemas.openxmlformats.org/officeDocument/2006/relationships/table"></Relationship><Relationship Id="rId3" Target="../tables/table22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>
        <f>COUNTA(inbound_plan_plan_id_range)</f>
      </c>
      <c r="B5" s="9"/>
      <c r="C5" s="9"/>
      <c r="D5" s="9">
        <f>COUNTIF(inbound_plan_inbound_status_range,"ready_for_putaway")</f>
      </c>
      <c r="E5" s="9"/>
      <c r="G5" s="9">
        <f>COUNTIF(inbound_plan_inbound_status_range,"blocked")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>
        <f>SUM(inbound_plan_planned_qty_range)</f>
      </c>
      <c r="B9" s="9"/>
      <c r="D9" s="9">
        <f>COUNTA(discrepancy_cases_case_id_range)</f>
      </c>
      <c r="E9" s="9"/>
      <c r="G9" s="9">
        <f>COUNTIF(putaway_tasks_putaway_status_range,"blocked")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COUNTIF(inbound_plan_inbound_status_range,"planned")</f>
        <v>42</v>
      </c>
      <c r="C15" s="4" t="str">
        <f>IFERROR(COUNTIF(inbound_plan_inbound_status_range,"planned")/COUNTA(inbound_plan_plan_id_range),0)</f>
        <v>42</v>
      </c>
    </row>
    <row r="16" ht="21" customHeight="true">
      <c r="A16" s="10" t="s">
        <v>55</v>
      </c>
      <c r="B16" s="10" t="str">
        <f>COUNTIF(inbound_plan_inbound_status_range,"arrived")</f>
        <v>42</v>
      </c>
      <c r="C16" s="10" t="str">
        <f>IFERROR(COUNTIF(inbound_plan_inbound_status_range,"arrived")/COUNTA(inbound_plan_plan_id_range),0)</f>
        <v>42</v>
      </c>
    </row>
    <row r="17" ht="21" customHeight="true">
      <c r="A17" s="10" t="s">
        <v>56</v>
      </c>
      <c r="B17" s="10" t="str">
        <f>COUNTIF(inbound_plan_inbound_status_range,"under_inspection")</f>
        <v>42</v>
      </c>
      <c r="C17" s="10" t="str">
        <f>IFERROR(COUNTIF(inbound_plan_inbound_status_range,"under_inspection")/COUNTA(inbound_plan_plan_id_range),0)</f>
        <v>42</v>
      </c>
    </row>
    <row r="18" ht="21" customHeight="true">
      <c r="A18" s="4" t="s">
        <v>45</v>
      </c>
      <c r="B18" s="4" t="str">
        <f>COUNTIF(inbound_plan_inbound_status_range,"ready_for_putaway")</f>
        <v>42</v>
      </c>
      <c r="C18" s="4" t="str">
        <f>IFERROR(COUNTIF(inbound_plan_inbound_status_range,"ready_for_putaway")/COUNTA(inbound_plan_plan_id_range),0)</f>
        <v>42</v>
      </c>
    </row>
    <row r="19" ht="21" customHeight="true">
      <c r="A19" s="11" t="s">
        <v>57</v>
      </c>
      <c r="B19" s="11" t="str">
        <f>COUNTIF(inbound_plan_inbound_status_range,"blocked")</f>
        <v>42</v>
      </c>
      <c r="C19" s="11" t="str">
        <f>IFERROR(COUNTIF(inbound_plan_inbound_status_range,"blocked")/COUNTA(inbound_plan_plan_id_range),0)</f>
        <v>42</v>
      </c>
    </row>
    <row r="20" ht="21" customHeight="true"/>
    <row r="21" ht="21" customHeight="true"/>
    <row r="22" ht="21" customHeight="true">
      <c r="A22" s="2" t="s">
        <v>58</v>
      </c>
      <c r="B22" s="2"/>
      <c r="C22" s="2"/>
    </row>
    <row r="23" ht="21" customHeight="true">
      <c r="A23" s="3" t="s">
        <v>59</v>
      </c>
      <c r="B23" s="3" t="s">
        <v>52</v>
      </c>
      <c r="C23" s="3" t="s">
        <v>53</v>
      </c>
    </row>
    <row r="24" ht="21" customHeight="true">
      <c r="A24" s="4" t="s">
        <v>60</v>
      </c>
      <c r="B24" s="4" t="str">
        <f>COUNTIF(inspection_results_inspection_result_range,"pass")</f>
        <v>42</v>
      </c>
      <c r="C24" s="4" t="str">
        <f>IFERROR(COUNTIF(inspection_results_inspection_result_range,"pass")/COUNTA(inspection_results_inspection_id_range),0)</f>
        <v>42</v>
      </c>
    </row>
    <row r="25">
      <c r="A25" s="10" t="s">
        <v>61</v>
      </c>
      <c r="B25" s="10" t="str">
        <f>COUNTIF(inspection_results_inspection_result_range,"special_release")</f>
        <v>42</v>
      </c>
      <c r="C25" s="10" t="str">
        <f>IFERROR(COUNTIF(inspection_results_inspection_result_range,"special_release")/COUNTA(inspection_results_inspection_id_range),0)</f>
        <v>42</v>
      </c>
    </row>
    <row r="26">
      <c r="A26" s="10" t="s">
        <v>62</v>
      </c>
      <c r="B26" s="10" t="str">
        <f>COUNTIF(inspection_results_inspection_result_range,"hold")</f>
        <v>42</v>
      </c>
      <c r="C26" s="10" t="str">
        <f>IFERROR(COUNTIF(inspection_results_inspection_result_range,"hold")/COUNTA(inspection_results_inspection_id_range),0)</f>
        <v>42</v>
      </c>
    </row>
    <row r="27">
      <c r="A27" s="11" t="s">
        <v>63</v>
      </c>
      <c r="B27" s="11" t="str">
        <f>COUNTIF(inspection_results_inspection_result_range,"reject")</f>
        <v>42</v>
      </c>
      <c r="C27" s="11" t="str">
        <f>IFERROR(COUNTIF(inspection_results_inspection_result_range,"reject")/COUNTA(inspection_results_inspection_id_range),0)</f>
        <v>42</v>
      </c>
    </row>
    <row r="28"/>
    <row r="29"/>
    <row r="30">
      <c r="A30" s="2" t="s">
        <v>64</v>
      </c>
      <c r="B30" s="2"/>
      <c r="C30" s="2"/>
    </row>
    <row r="31">
      <c r="A31" s="3" t="s">
        <v>65</v>
      </c>
      <c r="B31" s="3" t="s">
        <v>52</v>
      </c>
      <c r="C31" s="3" t="s">
        <v>53</v>
      </c>
    </row>
    <row r="32">
      <c r="A32" s="10" t="s">
        <v>66</v>
      </c>
      <c r="B32" s="10" t="str">
        <f>COUNTIF(discrepancy_cases_case_status_range,"open")</f>
        <v>42</v>
      </c>
      <c r="C32" s="10" t="str">
        <f>IFERROR(COUNTIF(discrepancy_cases_case_status_range,"open")/COUNTA(discrepancy_cases_case_id_range),0)</f>
        <v>42</v>
      </c>
    </row>
    <row r="33">
      <c r="A33" s="10" t="s">
        <v>67</v>
      </c>
      <c r="B33" s="10" t="str">
        <f>COUNTIF(discrepancy_cases_case_status_range,"investigating")</f>
        <v>42</v>
      </c>
      <c r="C33" s="10" t="str">
        <f>IFERROR(COUNTIF(discrepancy_cases_case_status_range,"investigating")/COUNTA(discrepancy_cases_case_id_range),0)</f>
        <v>42</v>
      </c>
    </row>
    <row r="34">
      <c r="A34" s="4" t="s">
        <v>68</v>
      </c>
      <c r="B34" s="4" t="str">
        <f>COUNTIF(discrepancy_cases_case_status_range,"resolved")</f>
        <v>42</v>
      </c>
      <c r="C34" s="4" t="str">
        <f>IFERROR(COUNTIF(discrepancy_cases_case_status_range,"resolved")/COUNTA(discrepancy_cases_case_id_range),0)</f>
        <v>42</v>
      </c>
    </row>
    <row r="35">
      <c r="A35" s="11" t="s">
        <v>69</v>
      </c>
      <c r="B35" s="11" t="str">
        <f>COUNTIF(discrepancy_cases_case_status_range,"escalated")</f>
        <v>42</v>
      </c>
      <c r="C35" s="11" t="str">
        <f>IFERROR(COUNTIF(discrepancy_cases_case_status_range,"escalated")/COUNTA(discrepancy_cases_case_id_range),0)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5" min="4" width="22"/>
    <col customWidth="true" max="6" min="6" width="14"/>
    <col customWidth="true" max="9" min="7" width="16"/>
    <col customWidth="true" max="10" min="10" width="26"/>
    <col customWidth="true" max="11" min="11" width="16"/>
    <col customWidth="true" max="12" min="12" width="14"/>
    <col customWidth="true" max="13" min="13" width="10"/>
    <col customWidth="true" max="15" min="14" width="18"/>
    <col customWidth="true" max="17" min="16" width="16"/>
    <col customWidth="true" max="18" min="18" width="36"/>
    <col customWidth="true" max="26" min="1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70</v>
      </c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 t="s">
        <v>78</v>
      </c>
      <c r="J4" s="3" t="s">
        <v>79</v>
      </c>
      <c r="K4" s="3" t="s">
        <v>80</v>
      </c>
      <c r="L4" s="3" t="s">
        <v>47</v>
      </c>
      <c r="M4" s="3" t="s">
        <v>81</v>
      </c>
      <c r="N4" s="3" t="s">
        <v>82</v>
      </c>
      <c r="O4" s="3" t="s">
        <v>83</v>
      </c>
      <c r="P4" s="3" t="s">
        <v>51</v>
      </c>
      <c r="Q4" s="3" t="s">
        <v>84</v>
      </c>
      <c r="R4" s="3" t="s">
        <v>85</v>
      </c>
    </row>
    <row r="5" ht="21" customHeight="true">
      <c r="A5" s="6" t="s">
        <v>86</v>
      </c>
      <c r="B5" s="13">
        <v>46134</v>
      </c>
      <c r="C5" s="6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4" t="s">
        <v>95</v>
      </c>
      <c r="L5" s="14">
        <v>1200</v>
      </c>
      <c r="M5" s="4" t="s">
        <v>96</v>
      </c>
      <c r="N5" s="4" t="s">
        <v>97</v>
      </c>
      <c r="O5" s="4" t="s">
        <v>98</v>
      </c>
      <c r="P5" s="6" t="s">
        <v>99</v>
      </c>
      <c r="Q5" s="4" t="s">
        <v>100</v>
      </c>
      <c r="R5" s="4" t="s">
        <v>101</v>
      </c>
    </row>
    <row r="6" ht="21" customHeight="true">
      <c r="A6" s="6" t="s">
        <v>102</v>
      </c>
      <c r="B6" s="13">
        <v>46134</v>
      </c>
      <c r="C6" s="6" t="s">
        <v>103</v>
      </c>
      <c r="D6" s="4" t="s">
        <v>104</v>
      </c>
      <c r="E6" s="4" t="s">
        <v>105</v>
      </c>
      <c r="F6" s="4" t="s">
        <v>106</v>
      </c>
      <c r="G6" s="4" t="s">
        <v>107</v>
      </c>
      <c r="H6" s="4" t="s">
        <v>108</v>
      </c>
      <c r="I6" s="4" t="s">
        <v>109</v>
      </c>
      <c r="J6" s="4" t="s">
        <v>110</v>
      </c>
      <c r="K6" s="4" t="s">
        <v>111</v>
      </c>
      <c r="L6" s="14">
        <v>480</v>
      </c>
      <c r="M6" s="4" t="s">
        <v>112</v>
      </c>
      <c r="N6" s="4" t="s">
        <v>113</v>
      </c>
      <c r="O6" s="4" t="s">
        <v>114</v>
      </c>
      <c r="P6" s="6" t="s">
        <v>115</v>
      </c>
      <c r="Q6" s="4" t="s">
        <v>116</v>
      </c>
      <c r="R6" s="4" t="s">
        <v>117</v>
      </c>
    </row>
    <row r="7" ht="21" customHeight="true">
      <c r="A7" s="6" t="s">
        <v>118</v>
      </c>
      <c r="B7" s="13">
        <v>46135</v>
      </c>
      <c r="C7" s="6" t="s">
        <v>119</v>
      </c>
      <c r="D7" s="4" t="s">
        <v>120</v>
      </c>
      <c r="E7" s="4" t="s">
        <v>121</v>
      </c>
      <c r="F7" s="4" t="s">
        <v>122</v>
      </c>
      <c r="G7" s="4" t="s">
        <v>123</v>
      </c>
      <c r="H7" s="4" t="s">
        <v>124</v>
      </c>
      <c r="I7" s="4" t="s">
        <v>125</v>
      </c>
      <c r="J7" s="4" t="s">
        <v>126</v>
      </c>
      <c r="K7" s="4" t="s">
        <v>127</v>
      </c>
      <c r="L7" s="14">
        <v>300</v>
      </c>
      <c r="M7" s="4" t="s">
        <v>128</v>
      </c>
      <c r="N7" s="4" t="s">
        <v>129</v>
      </c>
      <c r="O7" s="4" t="s">
        <v>130</v>
      </c>
      <c r="P7" s="6" t="s">
        <v>131</v>
      </c>
      <c r="Q7" s="4" t="s">
        <v>132</v>
      </c>
      <c r="R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dataValidations count="6"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  <dataValidation allowBlank="false" sqref="$C$5:$C$27" type="custom">
      <formula1>LEN(TRIM(C5))&gt;0</formula1>
    </dataValidation>
    <dataValidation allowBlank="true" sqref="$N$5:$N$27" type="list">
      <formula1>enum_inspection_level_labels</formula1>
    </dataValidation>
    <dataValidation allowBlank="true" sqref="$O$5:$O$27" type="list">
      <formula1>enum_temperature_requirement_labels</formula1>
    </dataValidation>
    <dataValidation allowBlank="false" sqref="$P$5:$P$27" type="list">
      <formula1>enum_inbound_status_labels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4" min="4" width="14"/>
    <col customWidth="true" max="5" min="5" width="12"/>
    <col customWidth="true" max="7" min="6" width="16"/>
    <col customWidth="true" max="8" min="8" width="18"/>
    <col customWidth="true" max="9" min="9" width="14"/>
    <col customWidth="true" max="11" min="10" width="16"/>
    <col customWidth="true" max="12" min="12" width="34"/>
    <col customWidth="true" max="26" min="1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70</v>
      </c>
      <c r="C4" s="3" t="s">
        <v>135</v>
      </c>
      <c r="D4" s="3" t="s">
        <v>136</v>
      </c>
      <c r="E4" s="3" t="s">
        <v>137</v>
      </c>
      <c r="F4" s="3" t="s">
        <v>138</v>
      </c>
      <c r="G4" s="3" t="s">
        <v>139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</row>
    <row r="5" ht="21" customHeight="true">
      <c r="A5" s="6" t="s">
        <v>145</v>
      </c>
      <c r="B5" s="6" t="s">
        <v>86</v>
      </c>
      <c r="C5" s="15" t="s">
        <v>146</v>
      </c>
      <c r="D5" s="4" t="s">
        <v>147</v>
      </c>
      <c r="E5" s="4" t="s">
        <v>148</v>
      </c>
      <c r="F5" s="4" t="s">
        <v>148</v>
      </c>
      <c r="G5" s="4" t="s">
        <v>149</v>
      </c>
      <c r="H5" s="4" t="s">
        <v>149</v>
      </c>
      <c r="I5" s="14">
        <v>1200</v>
      </c>
      <c r="J5" s="6" t="s">
        <v>150</v>
      </c>
      <c r="K5" s="4" t="s">
        <v>151</v>
      </c>
      <c r="L5" s="4" t="s">
        <v>152</v>
      </c>
    </row>
    <row r="6" ht="21" customHeight="true">
      <c r="A6" s="6" t="s">
        <v>153</v>
      </c>
      <c r="B6" s="6" t="s">
        <v>102</v>
      </c>
      <c r="C6" s="15" t="s">
        <v>154</v>
      </c>
      <c r="D6" s="4" t="s">
        <v>155</v>
      </c>
      <c r="E6" s="4" t="s">
        <v>148</v>
      </c>
      <c r="F6" s="4" t="s">
        <v>156</v>
      </c>
      <c r="G6" s="4" t="s">
        <v>157</v>
      </c>
      <c r="H6" s="4" t="s">
        <v>157</v>
      </c>
      <c r="I6" s="14">
        <v>474</v>
      </c>
      <c r="J6" s="6" t="s">
        <v>158</v>
      </c>
      <c r="K6" s="4" t="s">
        <v>159</v>
      </c>
      <c r="L6" s="4" t="s">
        <v>160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7">
    <dataValidation allowBlank="true" sqref="$H$5:$H$26" type="list">
      <formula1>enum_check_result_labels</formula1>
    </dataValidation>
    <dataValidation allowBlank="false" sqref="$B$5:$B$26" type="custom">
      <formula1>LEN(TRIM(B5))&gt;0</formula1>
    </dataValidation>
    <dataValidation allowBlank="true" sqref="$E$5:$E$26" type="list">
      <formula1>boolean_labels</formula1>
    </dataValidation>
    <dataValidation allowBlank="true" sqref="$F$5:$F$26" type="list">
      <formula1>boolean_labels</formula1>
    </dataValidation>
    <dataValidation allowBlank="true" sqref="$G$5:$G$26" type="list">
      <formula1>enum_check_result_labels</formula1>
    </dataValidation>
    <dataValidation allowBlank="false" sqref="$J$5:$J$26" type="list">
      <formula1>enum_receiving_result_labels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2"/>
    <col customWidth="true" max="6" min="4" width="14"/>
    <col customWidth="true" max="9" min="7" width="16"/>
    <col customWidth="true" max="10" min="10" width="18"/>
    <col customWidth="true" max="12" min="11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161</v>
      </c>
      <c r="B4" s="3" t="s">
        <v>70</v>
      </c>
      <c r="C4" s="3" t="s">
        <v>162</v>
      </c>
      <c r="D4" s="3" t="s">
        <v>163</v>
      </c>
      <c r="E4" s="3" t="s">
        <v>164</v>
      </c>
      <c r="F4" s="3" t="s">
        <v>165</v>
      </c>
      <c r="G4" s="3" t="s">
        <v>166</v>
      </c>
      <c r="H4" s="3" t="s">
        <v>167</v>
      </c>
      <c r="I4" s="3" t="s">
        <v>168</v>
      </c>
      <c r="J4" s="3" t="s">
        <v>59</v>
      </c>
      <c r="K4" s="3" t="s">
        <v>169</v>
      </c>
      <c r="L4" s="3" t="s">
        <v>170</v>
      </c>
      <c r="M4" s="3" t="s">
        <v>171</v>
      </c>
    </row>
    <row r="5" ht="21" customHeight="true">
      <c r="A5" s="6" t="s">
        <v>172</v>
      </c>
      <c r="B5" s="6" t="s">
        <v>86</v>
      </c>
      <c r="C5" s="14">
        <v>80</v>
      </c>
      <c r="D5" s="14">
        <v>1200</v>
      </c>
      <c r="E5" s="14">
        <v>0</v>
      </c>
      <c r="F5" s="14">
        <v>0</v>
      </c>
      <c r="G5" s="4" t="s">
        <v>149</v>
      </c>
      <c r="H5" s="4" t="s">
        <v>149</v>
      </c>
      <c r="I5" s="4" t="s">
        <v>149</v>
      </c>
      <c r="J5" s="6" t="s">
        <v>173</v>
      </c>
      <c r="K5" s="4" t="s">
        <v>174</v>
      </c>
      <c r="L5" s="4" t="s">
        <v>175</v>
      </c>
      <c r="M5" s="4" t="s">
        <v>176</v>
      </c>
    </row>
    <row r="6" ht="21" customHeight="true">
      <c r="A6" s="6" t="s">
        <v>177</v>
      </c>
      <c r="B6" s="6" t="s">
        <v>102</v>
      </c>
      <c r="C6" s="14">
        <v>60</v>
      </c>
      <c r="D6" s="14">
        <v>462</v>
      </c>
      <c r="E6" s="14">
        <v>12</v>
      </c>
      <c r="F6" s="14">
        <v>6</v>
      </c>
      <c r="G6" s="4" t="s">
        <v>157</v>
      </c>
      <c r="H6" s="4" t="s">
        <v>178</v>
      </c>
      <c r="I6" s="4" t="s">
        <v>157</v>
      </c>
      <c r="J6" s="6" t="s">
        <v>179</v>
      </c>
      <c r="K6" s="4" t="s">
        <v>180</v>
      </c>
      <c r="L6" s="4" t="s">
        <v>181</v>
      </c>
      <c r="M6" s="4" t="s">
        <v>182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6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G$5:$G$26" type="list">
      <formula1>enum_check_result_labels</formula1>
    </dataValidation>
    <dataValidation allowBlank="true" sqref="$I$5:$I$26" type="list">
      <formula1>enum_check_result_labels</formula1>
    </dataValidation>
    <dataValidation allowBlank="true" sqref="$H$5:$H$26" type="list">
      <formula1>enum_check_result_labels</formula1>
    </dataValidation>
    <dataValidation allowBlank="false" sqref="$J$5:$J$26" type="list">
      <formula1>enum_inspection_result_labels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9" min="8" width="16"/>
    <col customWidth="true" max="10" min="10" width="34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183</v>
      </c>
      <c r="B4" s="3" t="s">
        <v>161</v>
      </c>
      <c r="C4" s="3" t="s">
        <v>184</v>
      </c>
      <c r="D4" s="3" t="s">
        <v>163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84</v>
      </c>
      <c r="J4" s="3" t="s">
        <v>85</v>
      </c>
    </row>
    <row r="5" ht="21" customHeight="true">
      <c r="A5" s="6" t="s">
        <v>189</v>
      </c>
      <c r="B5" s="6" t="s">
        <v>172</v>
      </c>
      <c r="C5" s="4" t="s">
        <v>190</v>
      </c>
      <c r="D5" s="14">
        <v>1200</v>
      </c>
      <c r="E5" s="14">
        <v>1200</v>
      </c>
      <c r="F5" s="4" t="s">
        <v>156</v>
      </c>
      <c r="G5" s="16">
        <v>46134</v>
      </c>
      <c r="H5" s="6" t="s">
        <v>191</v>
      </c>
      <c r="I5" s="4" t="s">
        <v>100</v>
      </c>
      <c r="J5" s="4" t="s">
        <v>192</v>
      </c>
    </row>
    <row r="6" ht="21" customHeight="true">
      <c r="A6" s="6" t="s">
        <v>193</v>
      </c>
      <c r="B6" s="6" t="s">
        <v>177</v>
      </c>
      <c r="C6" s="4" t="s">
        <v>194</v>
      </c>
      <c r="D6" s="14">
        <v>462</v>
      </c>
      <c r="E6" s="14">
        <v>0</v>
      </c>
      <c r="F6" s="4" t="s">
        <v>148</v>
      </c>
      <c r="G6" s="16">
        <v>46135</v>
      </c>
      <c r="H6" s="6" t="s">
        <v>131</v>
      </c>
      <c r="I6" s="4" t="s">
        <v>116</v>
      </c>
      <c r="J6" s="4" t="s">
        <v>195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4">
    <dataValidation allowBlank="false" sqref="$H$5:$H$26" type="list">
      <formula1>enum_putaway_status_labels</formula1>
    </dataValidation>
    <dataValidation allowBlank="false" sqref="$A$5:$A$26" type="custom">
      <formula1>LEN(TRIM(A5))&gt;0</formula1>
    </dataValidation>
    <dataValidation allowBlank="true" sqref="$F$5:$F$26" type="list">
      <formula1>boolean_labels</formula1>
    </dataValidation>
    <dataValidation allowBlank="false" sqref="$B$5:$B$26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8"/>
    <col customWidth="true" max="5" min="4" width="14"/>
    <col customWidth="true" max="6" min="6" width="16"/>
    <col customWidth="true" max="7" min="7" width="14"/>
    <col customWidth="true" max="8" min="8" width="16"/>
    <col customWidth="true" max="9" min="9" width="34"/>
    <col customWidth="true" max="10" min="10" width="36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196</v>
      </c>
      <c r="B4" s="3" t="s">
        <v>161</v>
      </c>
      <c r="C4" s="3" t="s">
        <v>197</v>
      </c>
      <c r="D4" s="3" t="s">
        <v>198</v>
      </c>
      <c r="E4" s="3" t="s">
        <v>199</v>
      </c>
      <c r="F4" s="3" t="s">
        <v>84</v>
      </c>
      <c r="G4" s="3" t="s">
        <v>187</v>
      </c>
      <c r="H4" s="3" t="s">
        <v>65</v>
      </c>
      <c r="I4" s="3" t="s">
        <v>200</v>
      </c>
      <c r="J4" s="3" t="s">
        <v>85</v>
      </c>
    </row>
    <row r="5" ht="21" customHeight="true">
      <c r="A5" s="6" t="s">
        <v>201</v>
      </c>
      <c r="B5" s="6" t="s">
        <v>177</v>
      </c>
      <c r="C5" s="4" t="s">
        <v>202</v>
      </c>
      <c r="D5" s="4" t="s">
        <v>203</v>
      </c>
      <c r="E5" s="14">
        <v>18</v>
      </c>
      <c r="F5" s="4" t="s">
        <v>116</v>
      </c>
      <c r="G5" s="16">
        <v>46135</v>
      </c>
      <c r="H5" s="6" t="s">
        <v>204</v>
      </c>
      <c r="I5" s="4" t="s">
        <v>205</v>
      </c>
      <c r="J5" s="4" t="s">
        <v>206</v>
      </c>
    </row>
    <row r="6" ht="21" customHeight="true">
      <c r="A6" s="6" t="s">
        <v>207</v>
      </c>
      <c r="B6" s="6" t="s">
        <v>177</v>
      </c>
      <c r="C6" s="4" t="s">
        <v>208</v>
      </c>
      <c r="D6" s="4" t="s">
        <v>209</v>
      </c>
      <c r="E6" s="14">
        <v>474</v>
      </c>
      <c r="F6" s="4" t="s">
        <v>132</v>
      </c>
      <c r="G6" s="16">
        <v>46134</v>
      </c>
      <c r="H6" s="6" t="s">
        <v>210</v>
      </c>
      <c r="I6" s="4" t="s">
        <v>211</v>
      </c>
      <c r="J6" s="4" t="s">
        <v>212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dataValidations count="5"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D$5:$D$26" type="list">
      <formula1>enum_severity_labels</formula1>
    </dataValidation>
    <dataValidation allowBlank="false" sqref="$H$5:$H$26" type="list">
      <formula1>enum_case_status_labels</formula1>
    </dataValidation>
    <dataValidation allowBlank="true" sqref="$C$5:$C$26" type="list">
      <formula1>enum_discrepancy_type_labels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213</v>
      </c>
      <c r="B4" s="2" t="s">
        <v>214</v>
      </c>
      <c r="C4" s="2" t="s">
        <v>215</v>
      </c>
      <c r="D4" s="2"/>
      <c r="E4" s="2"/>
    </row>
    <row r="5" ht="21" customHeight="true">
      <c r="A5" s="3" t="s">
        <v>216</v>
      </c>
      <c r="B5" s="3" t="s">
        <v>217</v>
      </c>
      <c r="C5" s="3" t="s">
        <v>218</v>
      </c>
      <c r="D5" s="3" t="s">
        <v>219</v>
      </c>
      <c r="E5" s="3" t="s">
        <v>220</v>
      </c>
    </row>
    <row r="6" ht="21" customHeight="true">
      <c r="A6" t="s">
        <v>213</v>
      </c>
      <c r="B6" t="s">
        <v>97</v>
      </c>
      <c r="C6" t="s">
        <v>221</v>
      </c>
      <c r="D6">
        <v>10</v>
      </c>
      <c r="E6" t="b">
        <v>1</v>
      </c>
    </row>
    <row r="7" ht="21" customHeight="true">
      <c r="A7" t="s">
        <v>213</v>
      </c>
      <c r="B7" t="s">
        <v>113</v>
      </c>
      <c r="C7" t="s">
        <v>222</v>
      </c>
      <c r="D7">
        <v>20</v>
      </c>
      <c r="E7" t="b">
        <v>1</v>
      </c>
    </row>
    <row r="8" ht="21" customHeight="true">
      <c r="A8" t="s">
        <v>213</v>
      </c>
      <c r="B8" t="s">
        <v>223</v>
      </c>
      <c r="C8" t="s">
        <v>224</v>
      </c>
      <c r="D8">
        <v>30</v>
      </c>
      <c r="E8" t="b">
        <v>1</v>
      </c>
    </row>
    <row r="9" ht="21" customHeight="true">
      <c r="A9" t="s">
        <v>213</v>
      </c>
      <c r="B9" t="s">
        <v>129</v>
      </c>
      <c r="C9" t="s">
        <v>225</v>
      </c>
      <c r="D9">
        <v>40</v>
      </c>
      <c r="E9" t="b">
        <v>1</v>
      </c>
    </row>
    <row r="10" ht="21" customHeight="true"/>
    <row r="11" ht="21" customHeight="true"/>
    <row r="12" ht="21" customHeight="true">
      <c r="A12" s="2" t="s">
        <v>226</v>
      </c>
      <c r="B12" s="2" t="s">
        <v>227</v>
      </c>
      <c r="C12" s="2" t="s">
        <v>228</v>
      </c>
      <c r="D12" s="2"/>
      <c r="E12" s="2"/>
    </row>
    <row r="13" ht="21" customHeight="true">
      <c r="A13" s="3" t="s">
        <v>216</v>
      </c>
      <c r="B13" s="3" t="s">
        <v>217</v>
      </c>
      <c r="C13" s="3" t="s">
        <v>218</v>
      </c>
      <c r="D13" s="3" t="s">
        <v>219</v>
      </c>
      <c r="E13" s="3" t="s">
        <v>220</v>
      </c>
    </row>
    <row r="14" ht="21" customHeight="true">
      <c r="A14" t="s">
        <v>226</v>
      </c>
      <c r="B14" t="s">
        <v>98</v>
      </c>
      <c r="C14" t="s">
        <v>229</v>
      </c>
      <c r="D14">
        <v>10</v>
      </c>
      <c r="E14" t="b">
        <v>1</v>
      </c>
    </row>
    <row r="15" ht="21" customHeight="true">
      <c r="A15" t="s">
        <v>226</v>
      </c>
      <c r="B15" t="s">
        <v>114</v>
      </c>
      <c r="C15" t="s">
        <v>230</v>
      </c>
      <c r="D15">
        <v>20</v>
      </c>
      <c r="E15" t="b">
        <v>1</v>
      </c>
    </row>
    <row r="16" ht="21" customHeight="true">
      <c r="A16" t="s">
        <v>226</v>
      </c>
      <c r="B16" t="s">
        <v>231</v>
      </c>
      <c r="C16" t="s">
        <v>232</v>
      </c>
      <c r="D16">
        <v>30</v>
      </c>
      <c r="E16" t="b">
        <v>1</v>
      </c>
    </row>
    <row r="17" ht="21" customHeight="true">
      <c r="A17" t="s">
        <v>226</v>
      </c>
      <c r="B17" t="s">
        <v>130</v>
      </c>
      <c r="C17" t="s">
        <v>233</v>
      </c>
      <c r="D17">
        <v>40</v>
      </c>
      <c r="E17" t="b">
        <v>1</v>
      </c>
    </row>
    <row r="18" ht="21" customHeight="true"/>
    <row r="19" ht="21" customHeight="true"/>
    <row r="20" ht="21" customHeight="true">
      <c r="A20" s="2" t="s">
        <v>234</v>
      </c>
      <c r="B20" s="2" t="s">
        <v>235</v>
      </c>
      <c r="C20" s="2" t="s">
        <v>236</v>
      </c>
      <c r="D20" s="2"/>
      <c r="E20" s="2"/>
    </row>
    <row r="21" ht="21" customHeight="true">
      <c r="A21" s="3" t="s">
        <v>216</v>
      </c>
      <c r="B21" s="3" t="s">
        <v>217</v>
      </c>
      <c r="C21" s="3" t="s">
        <v>218</v>
      </c>
      <c r="D21" s="3" t="s">
        <v>219</v>
      </c>
      <c r="E21" s="3" t="s">
        <v>220</v>
      </c>
    </row>
    <row r="22" ht="21" customHeight="true">
      <c r="A22" t="s">
        <v>234</v>
      </c>
      <c r="B22" t="s">
        <v>237</v>
      </c>
      <c r="C22" t="s">
        <v>54</v>
      </c>
      <c r="D22">
        <v>10</v>
      </c>
      <c r="E22" t="b">
        <v>1</v>
      </c>
    </row>
    <row r="23" ht="21" customHeight="true">
      <c r="A23" t="s">
        <v>234</v>
      </c>
      <c r="B23" t="s">
        <v>238</v>
      </c>
      <c r="C23" t="s">
        <v>55</v>
      </c>
      <c r="D23">
        <v>20</v>
      </c>
      <c r="E23" t="b">
        <v>1</v>
      </c>
    </row>
    <row r="24" ht="21" customHeight="true">
      <c r="A24" t="s">
        <v>234</v>
      </c>
      <c r="B24" t="s">
        <v>115</v>
      </c>
      <c r="C24" t="s">
        <v>56</v>
      </c>
      <c r="D24">
        <v>30</v>
      </c>
      <c r="E24" t="b">
        <v>1</v>
      </c>
    </row>
    <row r="25">
      <c r="A25" t="s">
        <v>234</v>
      </c>
      <c r="B25" t="s">
        <v>99</v>
      </c>
      <c r="C25" t="s">
        <v>45</v>
      </c>
      <c r="D25">
        <v>40</v>
      </c>
      <c r="E25" t="b">
        <v>1</v>
      </c>
    </row>
    <row r="26">
      <c r="A26" t="s">
        <v>234</v>
      </c>
      <c r="B26" t="s">
        <v>131</v>
      </c>
      <c r="C26" t="s">
        <v>57</v>
      </c>
      <c r="D26">
        <v>50</v>
      </c>
      <c r="E26" t="b">
        <v>1</v>
      </c>
    </row>
    <row r="27"/>
    <row r="28"/>
    <row r="29">
      <c r="A29" s="2" t="s">
        <v>239</v>
      </c>
      <c r="B29" s="2" t="s">
        <v>240</v>
      </c>
      <c r="C29" s="2" t="s">
        <v>241</v>
      </c>
      <c r="D29" s="2"/>
      <c r="E29" s="2"/>
    </row>
    <row r="30">
      <c r="A30" s="3" t="s">
        <v>216</v>
      </c>
      <c r="B30" s="3" t="s">
        <v>217</v>
      </c>
      <c r="C30" s="3" t="s">
        <v>218</v>
      </c>
      <c r="D30" s="3" t="s">
        <v>219</v>
      </c>
      <c r="E30" s="3" t="s">
        <v>220</v>
      </c>
    </row>
    <row r="31">
      <c r="A31" t="s">
        <v>239</v>
      </c>
      <c r="B31" t="s">
        <v>242</v>
      </c>
      <c r="C31" t="s">
        <v>243</v>
      </c>
      <c r="D31">
        <v>10</v>
      </c>
      <c r="E31" t="b">
        <v>1</v>
      </c>
    </row>
    <row r="32">
      <c r="A32" t="s">
        <v>239</v>
      </c>
      <c r="B32" t="s">
        <v>149</v>
      </c>
      <c r="C32" t="s">
        <v>244</v>
      </c>
      <c r="D32">
        <v>20</v>
      </c>
      <c r="E32" t="b">
        <v>1</v>
      </c>
    </row>
    <row r="33">
      <c r="A33" t="s">
        <v>239</v>
      </c>
      <c r="B33" t="s">
        <v>157</v>
      </c>
      <c r="C33" t="s">
        <v>245</v>
      </c>
      <c r="D33">
        <v>30</v>
      </c>
      <c r="E33" t="b">
        <v>1</v>
      </c>
    </row>
    <row r="34">
      <c r="A34" t="s">
        <v>239</v>
      </c>
      <c r="B34" t="s">
        <v>178</v>
      </c>
      <c r="C34" t="s">
        <v>246</v>
      </c>
      <c r="D34">
        <v>40</v>
      </c>
      <c r="E34" t="b">
        <v>1</v>
      </c>
    </row>
    <row r="35"/>
    <row r="36"/>
    <row r="37">
      <c r="A37" s="2" t="s">
        <v>247</v>
      </c>
      <c r="B37" s="2" t="s">
        <v>248</v>
      </c>
      <c r="C37" s="2" t="s">
        <v>249</v>
      </c>
      <c r="D37" s="2"/>
      <c r="E37" s="2"/>
    </row>
    <row r="38">
      <c r="A38" s="3" t="s">
        <v>216</v>
      </c>
      <c r="B38" s="3" t="s">
        <v>217</v>
      </c>
      <c r="C38" s="3" t="s">
        <v>218</v>
      </c>
      <c r="D38" s="3" t="s">
        <v>219</v>
      </c>
      <c r="E38" s="3" t="s">
        <v>220</v>
      </c>
    </row>
    <row r="39">
      <c r="A39" t="s">
        <v>247</v>
      </c>
      <c r="B39" t="s">
        <v>250</v>
      </c>
      <c r="C39" t="s">
        <v>251</v>
      </c>
      <c r="D39">
        <v>10</v>
      </c>
      <c r="E39" t="b">
        <v>1</v>
      </c>
    </row>
    <row r="40">
      <c r="A40" t="s">
        <v>247</v>
      </c>
      <c r="B40" t="s">
        <v>150</v>
      </c>
      <c r="C40" t="s">
        <v>252</v>
      </c>
      <c r="D40">
        <v>20</v>
      </c>
      <c r="E40" t="b">
        <v>1</v>
      </c>
    </row>
    <row r="41">
      <c r="A41" t="s">
        <v>247</v>
      </c>
      <c r="B41" t="s">
        <v>158</v>
      </c>
      <c r="C41" t="s">
        <v>253</v>
      </c>
      <c r="D41">
        <v>30</v>
      </c>
      <c r="E41" t="b">
        <v>1</v>
      </c>
    </row>
    <row r="42">
      <c r="A42" t="s">
        <v>247</v>
      </c>
      <c r="B42" t="s">
        <v>254</v>
      </c>
      <c r="C42" t="s">
        <v>255</v>
      </c>
      <c r="D42">
        <v>40</v>
      </c>
      <c r="E42" t="b">
        <v>1</v>
      </c>
    </row>
    <row r="43"/>
    <row r="44"/>
    <row r="45">
      <c r="A45" s="2" t="s">
        <v>256</v>
      </c>
      <c r="B45" s="2" t="s">
        <v>257</v>
      </c>
      <c r="C45" s="2" t="s">
        <v>258</v>
      </c>
      <c r="D45" s="2"/>
      <c r="E45" s="2"/>
    </row>
    <row r="46">
      <c r="A46" s="3" t="s">
        <v>216</v>
      </c>
      <c r="B46" s="3" t="s">
        <v>217</v>
      </c>
      <c r="C46" s="3" t="s">
        <v>218</v>
      </c>
      <c r="D46" s="3" t="s">
        <v>219</v>
      </c>
      <c r="E46" s="3" t="s">
        <v>220</v>
      </c>
    </row>
    <row r="47">
      <c r="A47" t="s">
        <v>256</v>
      </c>
      <c r="B47" t="s">
        <v>173</v>
      </c>
      <c r="C47" t="s">
        <v>60</v>
      </c>
      <c r="D47">
        <v>10</v>
      </c>
      <c r="E47" t="b">
        <v>1</v>
      </c>
    </row>
    <row r="48">
      <c r="A48" t="s">
        <v>256</v>
      </c>
      <c r="B48" t="s">
        <v>179</v>
      </c>
      <c r="C48" t="s">
        <v>61</v>
      </c>
      <c r="D48">
        <v>20</v>
      </c>
      <c r="E48" t="b">
        <v>1</v>
      </c>
    </row>
    <row r="49">
      <c r="A49" t="s">
        <v>256</v>
      </c>
      <c r="B49" t="s">
        <v>259</v>
      </c>
      <c r="C49" t="s">
        <v>62</v>
      </c>
      <c r="D49">
        <v>30</v>
      </c>
      <c r="E49" t="b">
        <v>1</v>
      </c>
    </row>
    <row r="50">
      <c r="A50" t="s">
        <v>256</v>
      </c>
      <c r="B50" t="s">
        <v>260</v>
      </c>
      <c r="C50" t="s">
        <v>63</v>
      </c>
      <c r="D50">
        <v>40</v>
      </c>
      <c r="E50" t="b">
        <v>1</v>
      </c>
    </row>
    <row r="51"/>
    <row r="52"/>
    <row r="53">
      <c r="A53" s="2" t="s">
        <v>261</v>
      </c>
      <c r="B53" s="2" t="s">
        <v>262</v>
      </c>
      <c r="C53" s="2" t="s">
        <v>263</v>
      </c>
      <c r="D53" s="2"/>
      <c r="E53" s="2"/>
    </row>
    <row r="54">
      <c r="A54" s="3" t="s">
        <v>216</v>
      </c>
      <c r="B54" s="3" t="s">
        <v>217</v>
      </c>
      <c r="C54" s="3" t="s">
        <v>218</v>
      </c>
      <c r="D54" s="3" t="s">
        <v>219</v>
      </c>
      <c r="E54" s="3" t="s">
        <v>220</v>
      </c>
    </row>
    <row r="55">
      <c r="A55" t="s">
        <v>261</v>
      </c>
      <c r="B55" t="s">
        <v>250</v>
      </c>
      <c r="C55" t="s">
        <v>251</v>
      </c>
      <c r="D55">
        <v>10</v>
      </c>
      <c r="E55" t="b">
        <v>1</v>
      </c>
    </row>
    <row r="56">
      <c r="A56" t="s">
        <v>261</v>
      </c>
      <c r="B56" t="s">
        <v>264</v>
      </c>
      <c r="C56" t="s">
        <v>265</v>
      </c>
      <c r="D56">
        <v>20</v>
      </c>
      <c r="E56" t="b">
        <v>1</v>
      </c>
    </row>
    <row r="57">
      <c r="A57" t="s">
        <v>261</v>
      </c>
      <c r="B57" t="s">
        <v>191</v>
      </c>
      <c r="C57" t="s">
        <v>266</v>
      </c>
      <c r="D57">
        <v>30</v>
      </c>
      <c r="E57" t="b">
        <v>1</v>
      </c>
    </row>
    <row r="58">
      <c r="A58" t="s">
        <v>261</v>
      </c>
      <c r="B58" t="s">
        <v>131</v>
      </c>
      <c r="C58" t="s">
        <v>57</v>
      </c>
      <c r="D58">
        <v>40</v>
      </c>
      <c r="E58" t="b">
        <v>1</v>
      </c>
    </row>
    <row r="59"/>
    <row r="60"/>
    <row r="61">
      <c r="A61" s="2" t="s">
        <v>267</v>
      </c>
      <c r="B61" s="2" t="s">
        <v>268</v>
      </c>
      <c r="C61" s="2" t="s">
        <v>269</v>
      </c>
      <c r="D61" s="2"/>
      <c r="E61" s="2"/>
    </row>
    <row r="62">
      <c r="A62" s="3" t="s">
        <v>216</v>
      </c>
      <c r="B62" s="3" t="s">
        <v>217</v>
      </c>
      <c r="C62" s="3" t="s">
        <v>218</v>
      </c>
      <c r="D62" s="3" t="s">
        <v>219</v>
      </c>
      <c r="E62" s="3" t="s">
        <v>220</v>
      </c>
    </row>
    <row r="63">
      <c r="A63" t="s">
        <v>267</v>
      </c>
      <c r="B63" t="s">
        <v>202</v>
      </c>
      <c r="C63" t="s">
        <v>270</v>
      </c>
      <c r="D63">
        <v>10</v>
      </c>
      <c r="E63" t="b">
        <v>1</v>
      </c>
    </row>
    <row r="64">
      <c r="A64" t="s">
        <v>267</v>
      </c>
      <c r="B64" t="s">
        <v>271</v>
      </c>
      <c r="C64" t="s">
        <v>272</v>
      </c>
      <c r="D64">
        <v>20</v>
      </c>
      <c r="E64" t="b">
        <v>1</v>
      </c>
    </row>
    <row r="65">
      <c r="A65" t="s">
        <v>267</v>
      </c>
      <c r="B65" t="s">
        <v>208</v>
      </c>
      <c r="C65" t="s">
        <v>273</v>
      </c>
      <c r="D65">
        <v>30</v>
      </c>
      <c r="E65" t="b">
        <v>1</v>
      </c>
    </row>
    <row r="66">
      <c r="A66" t="s">
        <v>267</v>
      </c>
      <c r="B66" t="s">
        <v>274</v>
      </c>
      <c r="C66" t="s">
        <v>275</v>
      </c>
      <c r="D66">
        <v>40</v>
      </c>
      <c r="E66" t="b">
        <v>1</v>
      </c>
    </row>
    <row r="67">
      <c r="A67" t="s">
        <v>267</v>
      </c>
      <c r="B67" t="s">
        <v>276</v>
      </c>
      <c r="C67" t="s">
        <v>277</v>
      </c>
      <c r="D67">
        <v>50</v>
      </c>
      <c r="E67" t="b">
        <v>1</v>
      </c>
    </row>
    <row r="68"/>
    <row r="69"/>
    <row r="70">
      <c r="A70" s="2" t="s">
        <v>278</v>
      </c>
      <c r="B70" s="2" t="s">
        <v>279</v>
      </c>
      <c r="C70" s="2" t="s">
        <v>280</v>
      </c>
      <c r="D70" s="2"/>
      <c r="E70" s="2"/>
    </row>
    <row r="71">
      <c r="A71" s="3" t="s">
        <v>216</v>
      </c>
      <c r="B71" s="3" t="s">
        <v>217</v>
      </c>
      <c r="C71" s="3" t="s">
        <v>218</v>
      </c>
      <c r="D71" s="3" t="s">
        <v>219</v>
      </c>
      <c r="E71" s="3" t="s">
        <v>220</v>
      </c>
    </row>
    <row r="72">
      <c r="A72" t="s">
        <v>278</v>
      </c>
      <c r="B72" t="s">
        <v>281</v>
      </c>
      <c r="C72" t="s">
        <v>282</v>
      </c>
      <c r="D72">
        <v>10</v>
      </c>
      <c r="E72" t="b">
        <v>1</v>
      </c>
    </row>
    <row r="73">
      <c r="A73" t="s">
        <v>278</v>
      </c>
      <c r="B73" t="s">
        <v>203</v>
      </c>
      <c r="C73" t="s">
        <v>283</v>
      </c>
      <c r="D73">
        <v>20</v>
      </c>
      <c r="E73" t="b">
        <v>1</v>
      </c>
    </row>
    <row r="74">
      <c r="A74" t="s">
        <v>278</v>
      </c>
      <c r="B74" t="s">
        <v>209</v>
      </c>
      <c r="C74" t="s">
        <v>284</v>
      </c>
      <c r="D74">
        <v>30</v>
      </c>
      <c r="E74" t="b">
        <v>1</v>
      </c>
    </row>
    <row r="75"/>
    <row r="76"/>
    <row r="77">
      <c r="A77" s="2" t="s">
        <v>285</v>
      </c>
      <c r="B77" s="2" t="s">
        <v>286</v>
      </c>
      <c r="C77" s="2" t="s">
        <v>287</v>
      </c>
      <c r="D77" s="2"/>
      <c r="E77" s="2"/>
    </row>
    <row r="78">
      <c r="A78" s="3" t="s">
        <v>216</v>
      </c>
      <c r="B78" s="3" t="s">
        <v>217</v>
      </c>
      <c r="C78" s="3" t="s">
        <v>218</v>
      </c>
      <c r="D78" s="3" t="s">
        <v>219</v>
      </c>
      <c r="E78" s="3" t="s">
        <v>220</v>
      </c>
    </row>
    <row r="79">
      <c r="A79" t="s">
        <v>285</v>
      </c>
      <c r="B79" t="s">
        <v>288</v>
      </c>
      <c r="C79" t="s">
        <v>66</v>
      </c>
      <c r="D79">
        <v>10</v>
      </c>
      <c r="E79" t="b">
        <v>1</v>
      </c>
    </row>
    <row r="80">
      <c r="A80" t="s">
        <v>285</v>
      </c>
      <c r="B80" t="s">
        <v>204</v>
      </c>
      <c r="C80" t="s">
        <v>67</v>
      </c>
      <c r="D80">
        <v>20</v>
      </c>
      <c r="E80" t="b">
        <v>1</v>
      </c>
    </row>
    <row r="81">
      <c r="A81" t="s">
        <v>285</v>
      </c>
      <c r="B81" t="s">
        <v>289</v>
      </c>
      <c r="C81" t="s">
        <v>68</v>
      </c>
      <c r="D81">
        <v>30</v>
      </c>
      <c r="E81" t="b">
        <v>1</v>
      </c>
    </row>
    <row r="82">
      <c r="A82" t="s">
        <v>285</v>
      </c>
      <c r="B82" t="s">
        <v>210</v>
      </c>
      <c r="C82" t="s">
        <v>69</v>
      </c>
      <c r="D82">
        <v>40</v>
      </c>
      <c r="E82" t="b">
        <v>1</v>
      </c>
    </row>
    <row r="83"/>
    <row r="84"/>
    <row r="85">
      <c r="A85" s="2" t="s">
        <v>290</v>
      </c>
      <c r="B85" s="2" t="s">
        <v>291</v>
      </c>
      <c r="C85" s="2" t="s">
        <v>292</v>
      </c>
      <c r="D85" s="2"/>
      <c r="E85" s="2"/>
    </row>
    <row r="86">
      <c r="A86" s="3" t="s">
        <v>216</v>
      </c>
      <c r="B86" s="3" t="s">
        <v>217</v>
      </c>
      <c r="C86" s="3" t="s">
        <v>218</v>
      </c>
      <c r="D86" s="3" t="s">
        <v>219</v>
      </c>
      <c r="E86" s="3" t="s">
        <v>220</v>
      </c>
    </row>
    <row r="87">
      <c r="A87" t="s">
        <v>290</v>
      </c>
      <c r="B87" t="s">
        <v>293</v>
      </c>
      <c r="C87" t="s">
        <v>148</v>
      </c>
      <c r="D87">
        <v>10</v>
      </c>
      <c r="E87" t="b">
        <v>1</v>
      </c>
    </row>
    <row r="88">
      <c r="A88" t="s">
        <v>290</v>
      </c>
      <c r="B88" t="s">
        <v>294</v>
      </c>
      <c r="C88" t="s">
        <v>156</v>
      </c>
      <c r="D88">
        <v>20</v>
      </c>
      <c r="E88" t="b">
        <v>1</v>
      </c>
    </row>
  </sheetData>
  <pageSetup fitToHeight="0" fitToWidth="1" orientation="landscape"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295</v>
      </c>
      <c r="B4" s="2"/>
      <c r="C4" s="2"/>
    </row>
    <row r="5" ht="21" customHeight="true">
      <c r="A5" s="3" t="s">
        <v>33</v>
      </c>
      <c r="B5" s="3" t="s">
        <v>218</v>
      </c>
      <c r="C5" s="3" t="s">
        <v>296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48</v>
      </c>
      <c r="C10" t="s">
        <v>42</v>
      </c>
    </row>
    <row r="11" ht="21" customHeight="true"/>
    <row r="12" ht="21" customHeight="true"/>
    <row r="13" ht="21" customHeight="true">
      <c r="A13" s="2" t="s">
        <v>297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298</v>
      </c>
      <c r="C14" s="3" t="s">
        <v>218</v>
      </c>
      <c r="D14" s="3" t="s">
        <v>299</v>
      </c>
      <c r="E14" s="3" t="s">
        <v>300</v>
      </c>
      <c r="F14" s="3" t="s">
        <v>301</v>
      </c>
      <c r="G14" s="3" t="s">
        <v>302</v>
      </c>
    </row>
    <row r="15" ht="21" customHeight="true">
      <c r="A15" t="s">
        <v>36</v>
      </c>
      <c r="B15" t="s">
        <v>303</v>
      </c>
      <c r="C15" t="s">
        <v>70</v>
      </c>
      <c r="D15" t="s">
        <v>304</v>
      </c>
      <c r="E15" t="s">
        <v>305</v>
      </c>
      <c r="F15" t="s">
        <v>42</v>
      </c>
      <c r="G15" t="b">
        <v>1</v>
      </c>
    </row>
    <row r="16" ht="21" customHeight="true">
      <c r="A16" t="s">
        <v>36</v>
      </c>
      <c r="B16" t="s">
        <v>306</v>
      </c>
      <c r="C16" t="s">
        <v>71</v>
      </c>
      <c r="D16" t="s">
        <v>307</v>
      </c>
      <c r="E16" t="s">
        <v>308</v>
      </c>
      <c r="F16" t="s">
        <v>42</v>
      </c>
      <c r="G16" t="b">
        <v>1</v>
      </c>
    </row>
    <row r="17" ht="21" customHeight="true">
      <c r="A17" t="s">
        <v>36</v>
      </c>
      <c r="B17" t="s">
        <v>309</v>
      </c>
      <c r="C17" t="s">
        <v>72</v>
      </c>
      <c r="D17" t="s">
        <v>304</v>
      </c>
      <c r="E17" t="s">
        <v>310</v>
      </c>
      <c r="F17" t="s">
        <v>42</v>
      </c>
      <c r="G17" t="b">
        <v>1</v>
      </c>
    </row>
    <row r="18" ht="21" customHeight="true">
      <c r="A18" t="s">
        <v>36</v>
      </c>
      <c r="B18" t="s">
        <v>311</v>
      </c>
      <c r="C18" t="s">
        <v>73</v>
      </c>
      <c r="D18" t="s">
        <v>304</v>
      </c>
      <c r="E18" t="s">
        <v>312</v>
      </c>
      <c r="F18" t="s">
        <v>42</v>
      </c>
      <c r="G18" t="b">
        <v>0</v>
      </c>
    </row>
    <row r="19" ht="21" customHeight="true">
      <c r="A19" t="s">
        <v>36</v>
      </c>
      <c r="B19" t="s">
        <v>313</v>
      </c>
      <c r="C19" t="s">
        <v>74</v>
      </c>
      <c r="D19" t="s">
        <v>304</v>
      </c>
      <c r="E19" t="s">
        <v>312</v>
      </c>
      <c r="F19" t="s">
        <v>42</v>
      </c>
      <c r="G19" t="b">
        <v>0</v>
      </c>
    </row>
    <row r="20" ht="21" customHeight="true">
      <c r="A20" t="s">
        <v>36</v>
      </c>
      <c r="B20" t="s">
        <v>314</v>
      </c>
      <c r="C20" t="s">
        <v>75</v>
      </c>
      <c r="D20" t="s">
        <v>304</v>
      </c>
      <c r="E20" t="s">
        <v>312</v>
      </c>
      <c r="F20" t="s">
        <v>42</v>
      </c>
      <c r="G20" t="b">
        <v>0</v>
      </c>
    </row>
    <row r="21" ht="21" customHeight="true">
      <c r="A21" t="s">
        <v>36</v>
      </c>
      <c r="B21" t="s">
        <v>315</v>
      </c>
      <c r="C21" t="s">
        <v>76</v>
      </c>
      <c r="D21" t="s">
        <v>304</v>
      </c>
      <c r="E21" t="s">
        <v>312</v>
      </c>
      <c r="F21" t="s">
        <v>42</v>
      </c>
      <c r="G21" t="b">
        <v>0</v>
      </c>
    </row>
    <row r="22" ht="21" customHeight="true">
      <c r="A22" t="s">
        <v>36</v>
      </c>
      <c r="B22" t="s">
        <v>316</v>
      </c>
      <c r="C22" t="s">
        <v>77</v>
      </c>
      <c r="D22" t="s">
        <v>304</v>
      </c>
      <c r="E22" t="s">
        <v>312</v>
      </c>
      <c r="F22" t="s">
        <v>42</v>
      </c>
      <c r="G22" t="b">
        <v>0</v>
      </c>
    </row>
    <row r="23" ht="21" customHeight="true">
      <c r="A23" t="s">
        <v>36</v>
      </c>
      <c r="B23" t="s">
        <v>317</v>
      </c>
      <c r="C23" t="s">
        <v>78</v>
      </c>
      <c r="D23" t="s">
        <v>304</v>
      </c>
      <c r="E23" t="s">
        <v>312</v>
      </c>
      <c r="F23" t="s">
        <v>42</v>
      </c>
      <c r="G23" t="b">
        <v>0</v>
      </c>
    </row>
    <row r="24" ht="21" customHeight="true">
      <c r="A24" t="s">
        <v>36</v>
      </c>
      <c r="B24" t="s">
        <v>318</v>
      </c>
      <c r="C24" t="s">
        <v>79</v>
      </c>
      <c r="D24" t="s">
        <v>304</v>
      </c>
      <c r="E24" t="s">
        <v>310</v>
      </c>
      <c r="F24" t="s">
        <v>42</v>
      </c>
      <c r="G24" t="b">
        <v>0</v>
      </c>
    </row>
    <row r="25">
      <c r="A25" t="s">
        <v>36</v>
      </c>
      <c r="B25" t="s">
        <v>319</v>
      </c>
      <c r="C25" t="s">
        <v>80</v>
      </c>
      <c r="D25" t="s">
        <v>304</v>
      </c>
      <c r="E25" t="s">
        <v>312</v>
      </c>
      <c r="F25" t="s">
        <v>42</v>
      </c>
      <c r="G25" t="b">
        <v>0</v>
      </c>
    </row>
    <row r="26">
      <c r="A26" t="s">
        <v>36</v>
      </c>
      <c r="B26" t="s">
        <v>320</v>
      </c>
      <c r="C26" t="s">
        <v>47</v>
      </c>
      <c r="D26" t="s">
        <v>321</v>
      </c>
      <c r="E26" t="s">
        <v>202</v>
      </c>
      <c r="F26" t="s">
        <v>42</v>
      </c>
      <c r="G26" t="b">
        <v>0</v>
      </c>
    </row>
    <row r="27">
      <c r="A27" t="s">
        <v>36</v>
      </c>
      <c r="B27" t="s">
        <v>322</v>
      </c>
      <c r="C27" t="s">
        <v>81</v>
      </c>
      <c r="D27" t="s">
        <v>304</v>
      </c>
      <c r="E27" t="s">
        <v>312</v>
      </c>
      <c r="F27" t="s">
        <v>42</v>
      </c>
      <c r="G27" t="b">
        <v>0</v>
      </c>
    </row>
    <row r="28">
      <c r="A28" t="s">
        <v>36</v>
      </c>
      <c r="B28" t="s">
        <v>213</v>
      </c>
      <c r="C28" t="s">
        <v>82</v>
      </c>
      <c r="D28" t="s">
        <v>323</v>
      </c>
      <c r="E28" t="s">
        <v>312</v>
      </c>
      <c r="F28" t="s">
        <v>213</v>
      </c>
      <c r="G28" t="b">
        <v>0</v>
      </c>
    </row>
    <row r="29">
      <c r="A29" t="s">
        <v>36</v>
      </c>
      <c r="B29" t="s">
        <v>226</v>
      </c>
      <c r="C29" t="s">
        <v>83</v>
      </c>
      <c r="D29" t="s">
        <v>323</v>
      </c>
      <c r="E29" t="s">
        <v>312</v>
      </c>
      <c r="F29" t="s">
        <v>226</v>
      </c>
      <c r="G29" t="b">
        <v>0</v>
      </c>
    </row>
    <row r="30">
      <c r="A30" t="s">
        <v>36</v>
      </c>
      <c r="B30" t="s">
        <v>234</v>
      </c>
      <c r="C30" t="s">
        <v>51</v>
      </c>
      <c r="D30" t="s">
        <v>323</v>
      </c>
      <c r="E30" t="s">
        <v>324</v>
      </c>
      <c r="F30" t="s">
        <v>234</v>
      </c>
      <c r="G30" t="b">
        <v>1</v>
      </c>
    </row>
    <row r="31">
      <c r="A31" t="s">
        <v>36</v>
      </c>
      <c r="B31" t="s">
        <v>325</v>
      </c>
      <c r="C31" t="s">
        <v>84</v>
      </c>
      <c r="D31" t="s">
        <v>304</v>
      </c>
      <c r="E31" t="s">
        <v>325</v>
      </c>
      <c r="F31" t="s">
        <v>42</v>
      </c>
      <c r="G31" t="b">
        <v>0</v>
      </c>
    </row>
    <row r="32">
      <c r="A32" t="s">
        <v>36</v>
      </c>
      <c r="B32" t="s">
        <v>326</v>
      </c>
      <c r="C32" t="s">
        <v>85</v>
      </c>
      <c r="D32" t="s">
        <v>327</v>
      </c>
      <c r="E32" t="s">
        <v>312</v>
      </c>
      <c r="F32" t="s">
        <v>42</v>
      </c>
      <c r="G32" t="b">
        <v>0</v>
      </c>
    </row>
    <row r="33">
      <c r="A33" t="s">
        <v>37</v>
      </c>
      <c r="B33" t="s">
        <v>328</v>
      </c>
      <c r="C33" t="s">
        <v>134</v>
      </c>
      <c r="D33" t="s">
        <v>304</v>
      </c>
      <c r="E33" t="s">
        <v>305</v>
      </c>
      <c r="F33" t="s">
        <v>42</v>
      </c>
      <c r="G33" t="b">
        <v>1</v>
      </c>
    </row>
    <row r="34">
      <c r="A34" t="s">
        <v>37</v>
      </c>
      <c r="B34" t="s">
        <v>303</v>
      </c>
      <c r="C34" t="s">
        <v>70</v>
      </c>
      <c r="D34" t="s">
        <v>304</v>
      </c>
      <c r="E34" t="s">
        <v>329</v>
      </c>
      <c r="F34" t="s">
        <v>42</v>
      </c>
      <c r="G34" t="b">
        <v>1</v>
      </c>
    </row>
    <row r="35">
      <c r="A35" t="s">
        <v>37</v>
      </c>
      <c r="B35" t="s">
        <v>330</v>
      </c>
      <c r="C35" t="s">
        <v>135</v>
      </c>
      <c r="D35" t="s">
        <v>331</v>
      </c>
      <c r="E35" t="s">
        <v>332</v>
      </c>
      <c r="F35" t="s">
        <v>42</v>
      </c>
      <c r="G35" t="b">
        <v>0</v>
      </c>
    </row>
    <row r="36">
      <c r="A36" t="s">
        <v>37</v>
      </c>
      <c r="B36" t="s">
        <v>333</v>
      </c>
      <c r="C36" t="s">
        <v>136</v>
      </c>
      <c r="D36" t="s">
        <v>304</v>
      </c>
      <c r="E36" t="s">
        <v>312</v>
      </c>
      <c r="F36" t="s">
        <v>42</v>
      </c>
      <c r="G36" t="b">
        <v>0</v>
      </c>
    </row>
    <row r="37">
      <c r="A37" t="s">
        <v>37</v>
      </c>
      <c r="B37" t="s">
        <v>334</v>
      </c>
      <c r="C37" t="s">
        <v>137</v>
      </c>
      <c r="D37" t="s">
        <v>290</v>
      </c>
      <c r="E37" t="s">
        <v>312</v>
      </c>
      <c r="F37" t="s">
        <v>42</v>
      </c>
      <c r="G37" t="b">
        <v>0</v>
      </c>
    </row>
    <row r="38">
      <c r="A38" t="s">
        <v>37</v>
      </c>
      <c r="B38" t="s">
        <v>335</v>
      </c>
      <c r="C38" t="s">
        <v>138</v>
      </c>
      <c r="D38" t="s">
        <v>290</v>
      </c>
      <c r="E38" t="s">
        <v>312</v>
      </c>
      <c r="F38" t="s">
        <v>42</v>
      </c>
      <c r="G38" t="b">
        <v>0</v>
      </c>
    </row>
    <row r="39">
      <c r="A39" t="s">
        <v>37</v>
      </c>
      <c r="B39" t="s">
        <v>336</v>
      </c>
      <c r="C39" t="s">
        <v>139</v>
      </c>
      <c r="D39" t="s">
        <v>323</v>
      </c>
      <c r="E39" t="s">
        <v>312</v>
      </c>
      <c r="F39" t="s">
        <v>239</v>
      </c>
      <c r="G39" t="b">
        <v>0</v>
      </c>
    </row>
    <row r="40">
      <c r="A40" t="s">
        <v>37</v>
      </c>
      <c r="B40" t="s">
        <v>337</v>
      </c>
      <c r="C40" t="s">
        <v>140</v>
      </c>
      <c r="D40" t="s">
        <v>323</v>
      </c>
      <c r="E40" t="s">
        <v>312</v>
      </c>
      <c r="F40" t="s">
        <v>239</v>
      </c>
      <c r="G40" t="b">
        <v>0</v>
      </c>
    </row>
    <row r="41">
      <c r="A41" t="s">
        <v>37</v>
      </c>
      <c r="B41" t="s">
        <v>338</v>
      </c>
      <c r="C41" t="s">
        <v>141</v>
      </c>
      <c r="D41" t="s">
        <v>321</v>
      </c>
      <c r="E41" t="s">
        <v>202</v>
      </c>
      <c r="F41" t="s">
        <v>42</v>
      </c>
      <c r="G41" t="b">
        <v>0</v>
      </c>
    </row>
    <row r="42">
      <c r="A42" t="s">
        <v>37</v>
      </c>
      <c r="B42" t="s">
        <v>247</v>
      </c>
      <c r="C42" t="s">
        <v>142</v>
      </c>
      <c r="D42" t="s">
        <v>323</v>
      </c>
      <c r="E42" t="s">
        <v>324</v>
      </c>
      <c r="F42" t="s">
        <v>247</v>
      </c>
      <c r="G42" t="b">
        <v>1</v>
      </c>
    </row>
    <row r="43">
      <c r="A43" t="s">
        <v>37</v>
      </c>
      <c r="B43" t="s">
        <v>339</v>
      </c>
      <c r="C43" t="s">
        <v>143</v>
      </c>
      <c r="D43" t="s">
        <v>304</v>
      </c>
      <c r="E43" t="s">
        <v>325</v>
      </c>
      <c r="F43" t="s">
        <v>42</v>
      </c>
      <c r="G43" t="b">
        <v>0</v>
      </c>
    </row>
    <row r="44">
      <c r="A44" t="s">
        <v>37</v>
      </c>
      <c r="B44" t="s">
        <v>340</v>
      </c>
      <c r="C44" t="s">
        <v>144</v>
      </c>
      <c r="D44" t="s">
        <v>327</v>
      </c>
      <c r="E44" t="s">
        <v>312</v>
      </c>
      <c r="F44" t="s">
        <v>42</v>
      </c>
      <c r="G44" t="b">
        <v>0</v>
      </c>
    </row>
    <row r="45">
      <c r="A45" t="s">
        <v>38</v>
      </c>
      <c r="B45" t="s">
        <v>341</v>
      </c>
      <c r="C45" t="s">
        <v>161</v>
      </c>
      <c r="D45" t="s">
        <v>304</v>
      </c>
      <c r="E45" t="s">
        <v>305</v>
      </c>
      <c r="F45" t="s">
        <v>42</v>
      </c>
      <c r="G45" t="b">
        <v>1</v>
      </c>
    </row>
    <row r="46">
      <c r="A46" t="s">
        <v>38</v>
      </c>
      <c r="B46" t="s">
        <v>303</v>
      </c>
      <c r="C46" t="s">
        <v>70</v>
      </c>
      <c r="D46" t="s">
        <v>304</v>
      </c>
      <c r="E46" t="s">
        <v>329</v>
      </c>
      <c r="F46" t="s">
        <v>42</v>
      </c>
      <c r="G46" t="b">
        <v>1</v>
      </c>
    </row>
    <row r="47">
      <c r="A47" t="s">
        <v>38</v>
      </c>
      <c r="B47" t="s">
        <v>342</v>
      </c>
      <c r="C47" t="s">
        <v>162</v>
      </c>
      <c r="D47" t="s">
        <v>321</v>
      </c>
      <c r="E47" t="s">
        <v>202</v>
      </c>
      <c r="F47" t="s">
        <v>42</v>
      </c>
      <c r="G47" t="b">
        <v>0</v>
      </c>
    </row>
    <row r="48">
      <c r="A48" t="s">
        <v>38</v>
      </c>
      <c r="B48" t="s">
        <v>343</v>
      </c>
      <c r="C48" t="s">
        <v>163</v>
      </c>
      <c r="D48" t="s">
        <v>321</v>
      </c>
      <c r="E48" t="s">
        <v>202</v>
      </c>
      <c r="F48" t="s">
        <v>42</v>
      </c>
      <c r="G48" t="b">
        <v>0</v>
      </c>
    </row>
    <row r="49">
      <c r="A49" t="s">
        <v>38</v>
      </c>
      <c r="B49" t="s">
        <v>344</v>
      </c>
      <c r="C49" t="s">
        <v>164</v>
      </c>
      <c r="D49" t="s">
        <v>321</v>
      </c>
      <c r="E49" t="s">
        <v>202</v>
      </c>
      <c r="F49" t="s">
        <v>42</v>
      </c>
      <c r="G49" t="b">
        <v>0</v>
      </c>
    </row>
    <row r="50">
      <c r="A50" t="s">
        <v>38</v>
      </c>
      <c r="B50" t="s">
        <v>345</v>
      </c>
      <c r="C50" t="s">
        <v>165</v>
      </c>
      <c r="D50" t="s">
        <v>321</v>
      </c>
      <c r="E50" t="s">
        <v>202</v>
      </c>
      <c r="F50" t="s">
        <v>42</v>
      </c>
      <c r="G50" t="b">
        <v>0</v>
      </c>
    </row>
    <row r="51">
      <c r="A51" t="s">
        <v>38</v>
      </c>
      <c r="B51" t="s">
        <v>346</v>
      </c>
      <c r="C51" t="s">
        <v>166</v>
      </c>
      <c r="D51" t="s">
        <v>323</v>
      </c>
      <c r="E51" t="s">
        <v>312</v>
      </c>
      <c r="F51" t="s">
        <v>239</v>
      </c>
      <c r="G51" t="b">
        <v>0</v>
      </c>
    </row>
    <row r="52">
      <c r="A52" t="s">
        <v>38</v>
      </c>
      <c r="B52" t="s">
        <v>347</v>
      </c>
      <c r="C52" t="s">
        <v>167</v>
      </c>
      <c r="D52" t="s">
        <v>323</v>
      </c>
      <c r="E52" t="s">
        <v>312</v>
      </c>
      <c r="F52" t="s">
        <v>239</v>
      </c>
      <c r="G52" t="b">
        <v>0</v>
      </c>
    </row>
    <row r="53">
      <c r="A53" t="s">
        <v>38</v>
      </c>
      <c r="B53" t="s">
        <v>348</v>
      </c>
      <c r="C53" t="s">
        <v>168</v>
      </c>
      <c r="D53" t="s">
        <v>323</v>
      </c>
      <c r="E53" t="s">
        <v>312</v>
      </c>
      <c r="F53" t="s">
        <v>239</v>
      </c>
      <c r="G53" t="b">
        <v>0</v>
      </c>
    </row>
    <row r="54">
      <c r="A54" t="s">
        <v>38</v>
      </c>
      <c r="B54" t="s">
        <v>256</v>
      </c>
      <c r="C54" t="s">
        <v>59</v>
      </c>
      <c r="D54" t="s">
        <v>323</v>
      </c>
      <c r="E54" t="s">
        <v>324</v>
      </c>
      <c r="F54" t="s">
        <v>256</v>
      </c>
      <c r="G54" t="b">
        <v>1</v>
      </c>
    </row>
    <row r="55">
      <c r="A55" t="s">
        <v>38</v>
      </c>
      <c r="B55" t="s">
        <v>349</v>
      </c>
      <c r="C55" t="s">
        <v>169</v>
      </c>
      <c r="D55" t="s">
        <v>304</v>
      </c>
      <c r="E55" t="s">
        <v>325</v>
      </c>
      <c r="F55" t="s">
        <v>42</v>
      </c>
      <c r="G55" t="b">
        <v>0</v>
      </c>
    </row>
    <row r="56">
      <c r="A56" t="s">
        <v>38</v>
      </c>
      <c r="B56" t="s">
        <v>350</v>
      </c>
      <c r="C56" t="s">
        <v>170</v>
      </c>
      <c r="D56" t="s">
        <v>304</v>
      </c>
      <c r="E56" t="s">
        <v>325</v>
      </c>
      <c r="F56" t="s">
        <v>42</v>
      </c>
      <c r="G56" t="b">
        <v>0</v>
      </c>
    </row>
    <row r="57">
      <c r="A57" t="s">
        <v>38</v>
      </c>
      <c r="B57" t="s">
        <v>351</v>
      </c>
      <c r="C57" t="s">
        <v>171</v>
      </c>
      <c r="D57" t="s">
        <v>327</v>
      </c>
      <c r="E57" t="s">
        <v>312</v>
      </c>
      <c r="F57" t="s">
        <v>42</v>
      </c>
      <c r="G57" t="b">
        <v>0</v>
      </c>
    </row>
    <row r="58">
      <c r="A58" t="s">
        <v>39</v>
      </c>
      <c r="B58" t="s">
        <v>352</v>
      </c>
      <c r="C58" t="s">
        <v>183</v>
      </c>
      <c r="D58" t="s">
        <v>304</v>
      </c>
      <c r="E58" t="s">
        <v>305</v>
      </c>
      <c r="F58" t="s">
        <v>42</v>
      </c>
      <c r="G58" t="b">
        <v>1</v>
      </c>
    </row>
    <row r="59">
      <c r="A59" t="s">
        <v>39</v>
      </c>
      <c r="B59" t="s">
        <v>341</v>
      </c>
      <c r="C59" t="s">
        <v>161</v>
      </c>
      <c r="D59" t="s">
        <v>304</v>
      </c>
      <c r="E59" t="s">
        <v>329</v>
      </c>
      <c r="F59" t="s">
        <v>42</v>
      </c>
      <c r="G59" t="b">
        <v>1</v>
      </c>
    </row>
    <row r="60">
      <c r="A60" t="s">
        <v>39</v>
      </c>
      <c r="B60" t="s">
        <v>353</v>
      </c>
      <c r="C60" t="s">
        <v>184</v>
      </c>
      <c r="D60" t="s">
        <v>304</v>
      </c>
      <c r="E60" t="s">
        <v>310</v>
      </c>
      <c r="F60" t="s">
        <v>42</v>
      </c>
      <c r="G60" t="b">
        <v>0</v>
      </c>
    </row>
    <row r="61">
      <c r="A61" t="s">
        <v>39</v>
      </c>
      <c r="B61" t="s">
        <v>343</v>
      </c>
      <c r="C61" t="s">
        <v>163</v>
      </c>
      <c r="D61" t="s">
        <v>321</v>
      </c>
      <c r="E61" t="s">
        <v>202</v>
      </c>
      <c r="F61" t="s">
        <v>42</v>
      </c>
      <c r="G61" t="b">
        <v>0</v>
      </c>
    </row>
    <row r="62">
      <c r="A62" t="s">
        <v>39</v>
      </c>
      <c r="B62" t="s">
        <v>354</v>
      </c>
      <c r="C62" t="s">
        <v>185</v>
      </c>
      <c r="D62" t="s">
        <v>321</v>
      </c>
      <c r="E62" t="s">
        <v>202</v>
      </c>
      <c r="F62" t="s">
        <v>42</v>
      </c>
      <c r="G62" t="b">
        <v>0</v>
      </c>
    </row>
    <row r="63">
      <c r="A63" t="s">
        <v>39</v>
      </c>
      <c r="B63" t="s">
        <v>355</v>
      </c>
      <c r="C63" t="s">
        <v>186</v>
      </c>
      <c r="D63" t="s">
        <v>290</v>
      </c>
      <c r="E63" t="s">
        <v>312</v>
      </c>
      <c r="F63" t="s">
        <v>42</v>
      </c>
      <c r="G63" t="b">
        <v>0</v>
      </c>
    </row>
    <row r="64">
      <c r="A64" t="s">
        <v>39</v>
      </c>
      <c r="B64" t="s">
        <v>356</v>
      </c>
      <c r="C64" t="s">
        <v>187</v>
      </c>
      <c r="D64" t="s">
        <v>307</v>
      </c>
      <c r="E64" t="s">
        <v>357</v>
      </c>
      <c r="F64" t="s">
        <v>42</v>
      </c>
      <c r="G64" t="b">
        <v>0</v>
      </c>
    </row>
    <row r="65">
      <c r="A65" t="s">
        <v>39</v>
      </c>
      <c r="B65" t="s">
        <v>261</v>
      </c>
      <c r="C65" t="s">
        <v>188</v>
      </c>
      <c r="D65" t="s">
        <v>323</v>
      </c>
      <c r="E65" t="s">
        <v>324</v>
      </c>
      <c r="F65" t="s">
        <v>261</v>
      </c>
      <c r="G65" t="b">
        <v>1</v>
      </c>
    </row>
    <row r="66">
      <c r="A66" t="s">
        <v>39</v>
      </c>
      <c r="B66" t="s">
        <v>325</v>
      </c>
      <c r="C66" t="s">
        <v>84</v>
      </c>
      <c r="D66" t="s">
        <v>304</v>
      </c>
      <c r="E66" t="s">
        <v>325</v>
      </c>
      <c r="F66" t="s">
        <v>42</v>
      </c>
      <c r="G66" t="b">
        <v>0</v>
      </c>
    </row>
    <row r="67">
      <c r="A67" t="s">
        <v>39</v>
      </c>
      <c r="B67" t="s">
        <v>326</v>
      </c>
      <c r="C67" t="s">
        <v>85</v>
      </c>
      <c r="D67" t="s">
        <v>327</v>
      </c>
      <c r="E67" t="s">
        <v>312</v>
      </c>
      <c r="F67" t="s">
        <v>42</v>
      </c>
      <c r="G67" t="b">
        <v>0</v>
      </c>
    </row>
    <row r="68">
      <c r="A68" t="s">
        <v>40</v>
      </c>
      <c r="B68" t="s">
        <v>358</v>
      </c>
      <c r="C68" t="s">
        <v>196</v>
      </c>
      <c r="D68" t="s">
        <v>304</v>
      </c>
      <c r="E68" t="s">
        <v>305</v>
      </c>
      <c r="F68" t="s">
        <v>42</v>
      </c>
      <c r="G68" t="b">
        <v>1</v>
      </c>
    </row>
    <row r="69">
      <c r="A69" t="s">
        <v>40</v>
      </c>
      <c r="B69" t="s">
        <v>341</v>
      </c>
      <c r="C69" t="s">
        <v>161</v>
      </c>
      <c r="D69" t="s">
        <v>304</v>
      </c>
      <c r="E69" t="s">
        <v>329</v>
      </c>
      <c r="F69" t="s">
        <v>42</v>
      </c>
      <c r="G69" t="b">
        <v>1</v>
      </c>
    </row>
    <row r="70">
      <c r="A70" t="s">
        <v>40</v>
      </c>
      <c r="B70" t="s">
        <v>267</v>
      </c>
      <c r="C70" t="s">
        <v>197</v>
      </c>
      <c r="D70" t="s">
        <v>323</v>
      </c>
      <c r="E70" t="s">
        <v>312</v>
      </c>
      <c r="F70" t="s">
        <v>267</v>
      </c>
      <c r="G70" t="b">
        <v>0</v>
      </c>
    </row>
    <row r="71">
      <c r="A71" t="s">
        <v>40</v>
      </c>
      <c r="B71" t="s">
        <v>278</v>
      </c>
      <c r="C71" t="s">
        <v>198</v>
      </c>
      <c r="D71" t="s">
        <v>323</v>
      </c>
      <c r="E71" t="s">
        <v>312</v>
      </c>
      <c r="F71" t="s">
        <v>278</v>
      </c>
      <c r="G71" t="b">
        <v>0</v>
      </c>
    </row>
    <row r="72">
      <c r="A72" t="s">
        <v>40</v>
      </c>
      <c r="B72" t="s">
        <v>359</v>
      </c>
      <c r="C72" t="s">
        <v>199</v>
      </c>
      <c r="D72" t="s">
        <v>321</v>
      </c>
      <c r="E72" t="s">
        <v>202</v>
      </c>
      <c r="F72" t="s">
        <v>42</v>
      </c>
      <c r="G72" t="b">
        <v>0</v>
      </c>
    </row>
    <row r="73">
      <c r="A73" t="s">
        <v>40</v>
      </c>
      <c r="B73" t="s">
        <v>325</v>
      </c>
      <c r="C73" t="s">
        <v>84</v>
      </c>
      <c r="D73" t="s">
        <v>304</v>
      </c>
      <c r="E73" t="s">
        <v>325</v>
      </c>
      <c r="F73" t="s">
        <v>42</v>
      </c>
      <c r="G73" t="b">
        <v>0</v>
      </c>
    </row>
    <row r="74">
      <c r="A74" t="s">
        <v>40</v>
      </c>
      <c r="B74" t="s">
        <v>356</v>
      </c>
      <c r="C74" t="s">
        <v>187</v>
      </c>
      <c r="D74" t="s">
        <v>307</v>
      </c>
      <c r="E74" t="s">
        <v>357</v>
      </c>
      <c r="F74" t="s">
        <v>42</v>
      </c>
      <c r="G74" t="b">
        <v>0</v>
      </c>
    </row>
    <row r="75">
      <c r="A75" t="s">
        <v>40</v>
      </c>
      <c r="B75" t="s">
        <v>285</v>
      </c>
      <c r="C75" t="s">
        <v>65</v>
      </c>
      <c r="D75" t="s">
        <v>323</v>
      </c>
      <c r="E75" t="s">
        <v>324</v>
      </c>
      <c r="F75" t="s">
        <v>285</v>
      </c>
      <c r="G75" t="b">
        <v>1</v>
      </c>
    </row>
    <row r="76">
      <c r="A76" t="s">
        <v>40</v>
      </c>
      <c r="B76" t="s">
        <v>360</v>
      </c>
      <c r="C76" t="s">
        <v>200</v>
      </c>
      <c r="D76" t="s">
        <v>327</v>
      </c>
      <c r="E76" t="s">
        <v>312</v>
      </c>
      <c r="F76" t="s">
        <v>42</v>
      </c>
      <c r="G76" t="b">
        <v>0</v>
      </c>
    </row>
    <row r="77">
      <c r="A77" t="s">
        <v>40</v>
      </c>
      <c r="B77" t="s">
        <v>326</v>
      </c>
      <c r="C77" t="s">
        <v>85</v>
      </c>
      <c r="D77" t="s">
        <v>327</v>
      </c>
      <c r="E77" t="s">
        <v>312</v>
      </c>
      <c r="F77" t="s">
        <v>42</v>
      </c>
      <c r="G77" t="b">
        <v>0</v>
      </c>
    </row>
    <row r="78"/>
    <row r="79"/>
    <row r="80">
      <c r="A80" s="2" t="s">
        <v>361</v>
      </c>
      <c r="B80" s="2"/>
      <c r="C80" s="2"/>
      <c r="D80" s="2"/>
      <c r="E80" s="2"/>
    </row>
    <row r="81">
      <c r="A81" s="3" t="s">
        <v>301</v>
      </c>
      <c r="B81" s="3" t="s">
        <v>217</v>
      </c>
      <c r="C81" s="3" t="s">
        <v>218</v>
      </c>
      <c r="D81" s="3" t="s">
        <v>219</v>
      </c>
      <c r="E81" s="3" t="s">
        <v>362</v>
      </c>
    </row>
    <row r="82">
      <c r="A82" t="s">
        <v>213</v>
      </c>
      <c r="B82" t="s">
        <v>97</v>
      </c>
      <c r="C82" t="s">
        <v>221</v>
      </c>
      <c r="D82">
        <v>10</v>
      </c>
      <c r="E82" t="s">
        <v>363</v>
      </c>
    </row>
    <row r="83">
      <c r="A83" t="s">
        <v>213</v>
      </c>
      <c r="B83" t="s">
        <v>113</v>
      </c>
      <c r="C83" t="s">
        <v>222</v>
      </c>
      <c r="D83">
        <v>20</v>
      </c>
      <c r="E83" t="s">
        <v>364</v>
      </c>
    </row>
    <row r="84">
      <c r="A84" t="s">
        <v>213</v>
      </c>
      <c r="B84" t="s">
        <v>223</v>
      </c>
      <c r="C84" t="s">
        <v>224</v>
      </c>
      <c r="D84">
        <v>30</v>
      </c>
      <c r="E84" t="s">
        <v>363</v>
      </c>
    </row>
    <row r="85">
      <c r="A85" t="s">
        <v>213</v>
      </c>
      <c r="B85" t="s">
        <v>129</v>
      </c>
      <c r="C85" t="s">
        <v>225</v>
      </c>
      <c r="D85">
        <v>40</v>
      </c>
      <c r="E85" t="s">
        <v>365</v>
      </c>
    </row>
    <row r="86">
      <c r="A86" t="s">
        <v>226</v>
      </c>
      <c r="B86" t="s">
        <v>98</v>
      </c>
      <c r="C86" t="s">
        <v>229</v>
      </c>
      <c r="D86">
        <v>10</v>
      </c>
      <c r="E86" t="s">
        <v>363</v>
      </c>
    </row>
    <row r="87">
      <c r="A87" t="s">
        <v>226</v>
      </c>
      <c r="B87" t="s">
        <v>114</v>
      </c>
      <c r="C87" t="s">
        <v>230</v>
      </c>
      <c r="D87">
        <v>20</v>
      </c>
      <c r="E87" t="s">
        <v>364</v>
      </c>
    </row>
    <row r="88">
      <c r="A88" t="s">
        <v>226</v>
      </c>
      <c r="B88" t="s">
        <v>231</v>
      </c>
      <c r="C88" t="s">
        <v>232</v>
      </c>
      <c r="D88">
        <v>30</v>
      </c>
      <c r="E88" t="s">
        <v>364</v>
      </c>
    </row>
    <row r="89">
      <c r="A89" t="s">
        <v>226</v>
      </c>
      <c r="B89" t="s">
        <v>130</v>
      </c>
      <c r="C89" t="s">
        <v>233</v>
      </c>
      <c r="D89">
        <v>40</v>
      </c>
      <c r="E89" t="s">
        <v>365</v>
      </c>
    </row>
    <row r="90">
      <c r="A90" t="s">
        <v>234</v>
      </c>
      <c r="B90" t="s">
        <v>237</v>
      </c>
      <c r="C90" t="s">
        <v>54</v>
      </c>
      <c r="D90">
        <v>10</v>
      </c>
      <c r="E90" t="s">
        <v>363</v>
      </c>
    </row>
    <row r="91">
      <c r="A91" t="s">
        <v>234</v>
      </c>
      <c r="B91" t="s">
        <v>238</v>
      </c>
      <c r="C91" t="s">
        <v>55</v>
      </c>
      <c r="D91">
        <v>20</v>
      </c>
      <c r="E91" t="s">
        <v>364</v>
      </c>
    </row>
    <row r="92">
      <c r="A92" t="s">
        <v>234</v>
      </c>
      <c r="B92" t="s">
        <v>115</v>
      </c>
      <c r="C92" t="s">
        <v>56</v>
      </c>
      <c r="D92">
        <v>30</v>
      </c>
      <c r="E92" t="s">
        <v>364</v>
      </c>
    </row>
    <row r="93">
      <c r="A93" t="s">
        <v>234</v>
      </c>
      <c r="B93" t="s">
        <v>99</v>
      </c>
      <c r="C93" t="s">
        <v>45</v>
      </c>
      <c r="D93">
        <v>40</v>
      </c>
      <c r="E93" t="s">
        <v>366</v>
      </c>
    </row>
    <row r="94">
      <c r="A94" t="s">
        <v>234</v>
      </c>
      <c r="B94" t="s">
        <v>131</v>
      </c>
      <c r="C94" t="s">
        <v>57</v>
      </c>
      <c r="D94">
        <v>50</v>
      </c>
      <c r="E94" t="s">
        <v>365</v>
      </c>
    </row>
    <row r="95">
      <c r="A95" t="s">
        <v>239</v>
      </c>
      <c r="B95" t="s">
        <v>242</v>
      </c>
      <c r="C95" t="s">
        <v>243</v>
      </c>
      <c r="D95">
        <v>10</v>
      </c>
      <c r="E95" t="s">
        <v>363</v>
      </c>
    </row>
    <row r="96">
      <c r="A96" t="s">
        <v>239</v>
      </c>
      <c r="B96" t="s">
        <v>149</v>
      </c>
      <c r="C96" t="s">
        <v>244</v>
      </c>
      <c r="D96">
        <v>20</v>
      </c>
      <c r="E96" t="s">
        <v>366</v>
      </c>
    </row>
    <row r="97">
      <c r="A97" t="s">
        <v>239</v>
      </c>
      <c r="B97" t="s">
        <v>157</v>
      </c>
      <c r="C97" t="s">
        <v>245</v>
      </c>
      <c r="D97">
        <v>30</v>
      </c>
      <c r="E97" t="s">
        <v>364</v>
      </c>
    </row>
    <row r="98">
      <c r="A98" t="s">
        <v>239</v>
      </c>
      <c r="B98" t="s">
        <v>178</v>
      </c>
      <c r="C98" t="s">
        <v>246</v>
      </c>
      <c r="D98">
        <v>40</v>
      </c>
      <c r="E98" t="s">
        <v>365</v>
      </c>
    </row>
    <row r="99">
      <c r="A99" t="s">
        <v>247</v>
      </c>
      <c r="B99" t="s">
        <v>250</v>
      </c>
      <c r="C99" t="s">
        <v>251</v>
      </c>
      <c r="D99">
        <v>10</v>
      </c>
      <c r="E99" t="s">
        <v>363</v>
      </c>
    </row>
    <row r="100">
      <c r="A100" t="s">
        <v>247</v>
      </c>
      <c r="B100" t="s">
        <v>150</v>
      </c>
      <c r="C100" t="s">
        <v>252</v>
      </c>
      <c r="D100">
        <v>20</v>
      </c>
      <c r="E100" t="s">
        <v>366</v>
      </c>
    </row>
    <row r="101">
      <c r="A101" t="s">
        <v>247</v>
      </c>
      <c r="B101" t="s">
        <v>158</v>
      </c>
      <c r="C101" t="s">
        <v>253</v>
      </c>
      <c r="D101">
        <v>30</v>
      </c>
      <c r="E101" t="s">
        <v>364</v>
      </c>
    </row>
    <row r="102">
      <c r="A102" t="s">
        <v>247</v>
      </c>
      <c r="B102" t="s">
        <v>254</v>
      </c>
      <c r="C102" t="s">
        <v>255</v>
      </c>
      <c r="D102">
        <v>40</v>
      </c>
      <c r="E102" t="s">
        <v>365</v>
      </c>
    </row>
    <row r="103">
      <c r="A103" t="s">
        <v>256</v>
      </c>
      <c r="B103" t="s">
        <v>173</v>
      </c>
      <c r="C103" t="s">
        <v>60</v>
      </c>
      <c r="D103">
        <v>10</v>
      </c>
      <c r="E103" t="s">
        <v>366</v>
      </c>
    </row>
    <row r="104">
      <c r="A104" t="s">
        <v>256</v>
      </c>
      <c r="B104" t="s">
        <v>179</v>
      </c>
      <c r="C104" t="s">
        <v>61</v>
      </c>
      <c r="D104">
        <v>20</v>
      </c>
      <c r="E104" t="s">
        <v>364</v>
      </c>
    </row>
    <row r="105">
      <c r="A105" t="s">
        <v>256</v>
      </c>
      <c r="B105" t="s">
        <v>259</v>
      </c>
      <c r="C105" t="s">
        <v>62</v>
      </c>
      <c r="D105">
        <v>30</v>
      </c>
      <c r="E105" t="s">
        <v>364</v>
      </c>
    </row>
    <row r="106">
      <c r="A106" t="s">
        <v>256</v>
      </c>
      <c r="B106" t="s">
        <v>260</v>
      </c>
      <c r="C106" t="s">
        <v>63</v>
      </c>
      <c r="D106">
        <v>40</v>
      </c>
      <c r="E106" t="s">
        <v>365</v>
      </c>
    </row>
    <row r="107">
      <c r="A107" t="s">
        <v>261</v>
      </c>
      <c r="B107" t="s">
        <v>250</v>
      </c>
      <c r="C107" t="s">
        <v>251</v>
      </c>
      <c r="D107">
        <v>10</v>
      </c>
      <c r="E107" t="s">
        <v>363</v>
      </c>
    </row>
    <row r="108">
      <c r="A108" t="s">
        <v>261</v>
      </c>
      <c r="B108" t="s">
        <v>264</v>
      </c>
      <c r="C108" t="s">
        <v>265</v>
      </c>
      <c r="D108">
        <v>20</v>
      </c>
      <c r="E108" t="s">
        <v>364</v>
      </c>
    </row>
    <row r="109">
      <c r="A109" t="s">
        <v>261</v>
      </c>
      <c r="B109" t="s">
        <v>191</v>
      </c>
      <c r="C109" t="s">
        <v>266</v>
      </c>
      <c r="D109">
        <v>30</v>
      </c>
      <c r="E109" t="s">
        <v>366</v>
      </c>
    </row>
    <row r="110">
      <c r="A110" t="s">
        <v>261</v>
      </c>
      <c r="B110" t="s">
        <v>131</v>
      </c>
      <c r="C110" t="s">
        <v>57</v>
      </c>
      <c r="D110">
        <v>40</v>
      </c>
      <c r="E110" t="s">
        <v>365</v>
      </c>
    </row>
    <row r="111">
      <c r="A111" t="s">
        <v>267</v>
      </c>
      <c r="B111" t="s">
        <v>202</v>
      </c>
      <c r="C111" t="s">
        <v>270</v>
      </c>
      <c r="D111">
        <v>10</v>
      </c>
      <c r="E111" t="s">
        <v>364</v>
      </c>
    </row>
    <row r="112">
      <c r="A112" t="s">
        <v>267</v>
      </c>
      <c r="B112" t="s">
        <v>271</v>
      </c>
      <c r="C112" t="s">
        <v>272</v>
      </c>
      <c r="D112">
        <v>20</v>
      </c>
      <c r="E112" t="s">
        <v>365</v>
      </c>
    </row>
    <row r="113">
      <c r="A113" t="s">
        <v>267</v>
      </c>
      <c r="B113" t="s">
        <v>208</v>
      </c>
      <c r="C113" t="s">
        <v>273</v>
      </c>
      <c r="D113">
        <v>30</v>
      </c>
      <c r="E113" t="s">
        <v>363</v>
      </c>
    </row>
    <row r="114">
      <c r="A114" t="s">
        <v>267</v>
      </c>
      <c r="B114" t="s">
        <v>274</v>
      </c>
      <c r="C114" t="s">
        <v>275</v>
      </c>
      <c r="D114">
        <v>40</v>
      </c>
      <c r="E114" t="s">
        <v>365</v>
      </c>
    </row>
    <row r="115">
      <c r="A115" t="s">
        <v>267</v>
      </c>
      <c r="B115" t="s">
        <v>276</v>
      </c>
      <c r="C115" t="s">
        <v>277</v>
      </c>
      <c r="D115">
        <v>50</v>
      </c>
      <c r="E115" t="s">
        <v>364</v>
      </c>
    </row>
    <row r="116">
      <c r="A116" t="s">
        <v>278</v>
      </c>
      <c r="B116" t="s">
        <v>281</v>
      </c>
      <c r="C116" t="s">
        <v>282</v>
      </c>
      <c r="D116">
        <v>10</v>
      </c>
      <c r="E116" t="s">
        <v>363</v>
      </c>
    </row>
    <row r="117">
      <c r="A117" t="s">
        <v>278</v>
      </c>
      <c r="B117" t="s">
        <v>203</v>
      </c>
      <c r="C117" t="s">
        <v>283</v>
      </c>
      <c r="D117">
        <v>20</v>
      </c>
      <c r="E117" t="s">
        <v>364</v>
      </c>
    </row>
    <row r="118">
      <c r="A118" t="s">
        <v>278</v>
      </c>
      <c r="B118" t="s">
        <v>209</v>
      </c>
      <c r="C118" t="s">
        <v>284</v>
      </c>
      <c r="D118">
        <v>30</v>
      </c>
      <c r="E118" t="s">
        <v>365</v>
      </c>
    </row>
    <row r="119">
      <c r="A119" t="s">
        <v>285</v>
      </c>
      <c r="B119" t="s">
        <v>288</v>
      </c>
      <c r="C119" t="s">
        <v>66</v>
      </c>
      <c r="D119">
        <v>10</v>
      </c>
      <c r="E119" t="s">
        <v>364</v>
      </c>
    </row>
    <row r="120">
      <c r="A120" t="s">
        <v>285</v>
      </c>
      <c r="B120" t="s">
        <v>204</v>
      </c>
      <c r="C120" t="s">
        <v>67</v>
      </c>
      <c r="D120">
        <v>20</v>
      </c>
      <c r="E120" t="s">
        <v>364</v>
      </c>
    </row>
    <row r="121">
      <c r="A121" t="s">
        <v>285</v>
      </c>
      <c r="B121" t="s">
        <v>289</v>
      </c>
      <c r="C121" t="s">
        <v>68</v>
      </c>
      <c r="D121">
        <v>30</v>
      </c>
      <c r="E121" t="s">
        <v>366</v>
      </c>
    </row>
    <row r="122">
      <c r="A122" t="s">
        <v>285</v>
      </c>
      <c r="B122" t="s">
        <v>210</v>
      </c>
      <c r="C122" t="s">
        <v>69</v>
      </c>
      <c r="D122">
        <v>40</v>
      </c>
      <c r="E122" t="s">
        <v>365</v>
      </c>
    </row>
    <row r="123"/>
    <row r="124"/>
    <row r="125">
      <c r="A125" s="2" t="s">
        <v>367</v>
      </c>
      <c r="B125" s="2"/>
      <c r="C125" s="2"/>
      <c r="D125" s="2"/>
      <c r="E125" s="2"/>
      <c r="F125" s="2"/>
    </row>
    <row r="126">
      <c r="A126" s="3" t="s">
        <v>368</v>
      </c>
      <c r="B126" s="3" t="s">
        <v>369</v>
      </c>
      <c r="C126" s="3" t="s">
        <v>370</v>
      </c>
      <c r="D126" s="3" t="s">
        <v>371</v>
      </c>
      <c r="E126" s="3" t="s">
        <v>372</v>
      </c>
      <c r="F126" s="3" t="s">
        <v>373</v>
      </c>
    </row>
  </sheetData>
  <pageSetup fitToHeight="0" fitToWidth="1" orientation="landscape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Logistiek ontvangstinspectie-werkboek</dc:title>
  <dc:creator>Finite Field</dc:creator>
  <dc:description>Plan inkomende leveringen, registreer ontvangstcontroles, inspecteer materialen, beheer opslagtaken en los afwijkingen op in één gecontroleerd werkboek.</dc:description>
  <lastModifiedBy>Finite Field</lastModifiedBy>
  <dc:language>nl</dc:language>
  <dcterms:created xsi:type="dcterms:W3CDTF">2006-09-16T00:00:00Z</dcterms:created>
  <dcterms:modified xsi:type="dcterms:W3CDTF">2006-09-16T00:00:00Z</dcterms:modified>
  <category>Supply chain and smart logistics</category>
</coreProperties>
</file>