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Shipment List" sheetId="3" r:id="rId5"/>
    <sheet name="Vehicle Dispatches" sheetId="4" r:id="rId6"/>
    <sheet name="Delivery Schedule" sheetId="5" r:id="rId7"/>
    <sheet name="Change History" sheetId="6" r:id="rId8"/>
    <sheet name="Lookup Options" sheetId="7" r:id="rId9"/>
    <sheet name="Machine Schema" sheetId="8" r:id="rId10"/>
  </sheets>
  <definedNames>
    <definedName name="boolean_labels">'Lookup Options'!$C$109:$C$110</definedName>
    <definedName name="boolean_values">'Lookup Options'!$B$109:$B$110</definedName>
    <definedName name="change_history_change_description_range">'Change History'!$M$5:$M$32</definedName>
    <definedName name="change_history_change_no_range">'Change History'!$F$5:$F$32</definedName>
    <definedName name="change_history_change_type_range">'Change History'!$J$5:$J$32</definedName>
    <definedName name="change_history_changed_area_range">'Change History'!$K$5:$K$32</definedName>
    <definedName name="change_history_changed_date_range">'Change History'!$I$5:$I$32</definedName>
    <definedName name="change_history_created_date_range">'Change History'!$D$5:$D$32</definedName>
    <definedName name="change_history_impact_level_range">'Change History'!$L$5:$L$32</definedName>
    <definedName name="change_history_owner_range">'Change History'!$C$5:$C$32</definedName>
    <definedName name="change_history_record_id_range">'Change History'!$A$5:$A$32</definedName>
    <definedName name="change_history_related_record_id_range">'Change History'!$H$5:$H$32</definedName>
    <definedName name="change_history_related_worksheet_range">'Change History'!$G$5:$G$32</definedName>
    <definedName name="change_history_status_range">'Change History'!$B$5:$B$32</definedName>
    <definedName name="change_history_updated_date_range">'Change History'!$E$5:$E$32</definedName>
    <definedName name="delivery_schedule_actual_delivery_date_range">'Delivery Schedule'!$N$5:$N$32</definedName>
    <definedName name="delivery_schedule_created_date_range">'Delivery Schedule'!$D$5:$D$32</definedName>
    <definedName name="delivery_schedule_delivery_date_range">'Delivery Schedule'!$I$5:$I$32</definedName>
    <definedName name="delivery_schedule_delivery_due_date_range">'Delivery Schedule'!$J$5:$J$32</definedName>
    <definedName name="delivery_schedule_delivery_late_flag_range">'Delivery Schedule'!$Q$5:$Q$32</definedName>
    <definedName name="delivery_schedule_delivery_plan_no_range">'Delivery Schedule'!$F$5:$F$32</definedName>
    <definedName name="delivery_schedule_delivery_result_range">'Delivery Schedule'!$M$5:$M$32</definedName>
    <definedName name="delivery_schedule_destination_name_range">'Delivery Schedule'!$K$5:$K$32</definedName>
    <definedName name="delivery_schedule_notes_range">'Delivery Schedule'!$P$5:$P$32</definedName>
    <definedName name="delivery_schedule_owner_range">'Delivery Schedule'!$C$5:$C$32</definedName>
    <definedName name="delivery_schedule_record_id_range">'Delivery Schedule'!$A$5:$A$32</definedName>
    <definedName name="delivery_schedule_route_name_range">'Delivery Schedule'!$L$5:$L$32</definedName>
    <definedName name="delivery_schedule_shipment_id_range">'Delivery Schedule'!$G$5:$G$32</definedName>
    <definedName name="delivery_schedule_signed_by_range">'Delivery Schedule'!$O$5:$O$32</definedName>
    <definedName name="delivery_schedule_status_range">'Delivery Schedule'!$B$5:$B$32</definedName>
    <definedName name="delivery_schedule_updated_date_range">'Delivery Schedule'!$E$5:$E$32</definedName>
    <definedName name="delivery_schedule_vehicle_dispatch_id_range">'Delivery Schedule'!$H$5:$H$32</definedName>
    <definedName name="enum_change_status_labels">'Lookup Options'!$C$6:$C$8</definedName>
    <definedName name="enum_change_status_values">'Lookup Options'!$B$6:$B$8</definedName>
    <definedName name="enum_change_type_labels">'Lookup Options'!$C$13:$C$18</definedName>
    <definedName name="enum_change_type_values">'Lookup Options'!$B$13:$B$18</definedName>
    <definedName name="enum_changed_area_labels">'Lookup Options'!$C$23:$C$27</definedName>
    <definedName name="enum_changed_area_values">'Lookup Options'!$B$23:$B$27</definedName>
    <definedName name="enum_delivery_result_labels">'Lookup Options'!$C$32:$C$36</definedName>
    <definedName name="enum_delivery_result_values">'Lookup Options'!$B$32:$B$36</definedName>
    <definedName name="enum_delivery_status_labels">'Lookup Options'!$C$41:$C$46</definedName>
    <definedName name="enum_delivery_status_values">'Lookup Options'!$B$41:$B$46</definedName>
    <definedName name="enum_dispatch_status_labels">'Lookup Options'!$C$51:$C$55</definedName>
    <definedName name="enum_dispatch_status_values">'Lookup Options'!$B$51:$B$55</definedName>
    <definedName name="enum_impact_level_labels">'Lookup Options'!$C$60:$C$62</definedName>
    <definedName name="enum_impact_level_values">'Lookup Options'!$B$60:$B$62</definedName>
    <definedName name="enum_late_flag_labels">'Lookup Options'!$C$67:$C$71</definedName>
    <definedName name="enum_late_flag_values">'Lookup Options'!$B$67:$B$71</definedName>
    <definedName name="enum_packing_method_labels">'Lookup Options'!$C$76:$C$80</definedName>
    <definedName name="enum_packing_method_values">'Lookup Options'!$B$76:$B$80</definedName>
    <definedName name="enum_priority_level_labels">'Lookup Options'!$C$85:$C$88</definedName>
    <definedName name="enum_priority_level_values">'Lookup Options'!$B$85:$B$88</definedName>
    <definedName name="enum_related_worksheet_labels">'Lookup Options'!$C$93:$C$95</definedName>
    <definedName name="enum_related_worksheet_values">'Lookup Options'!$B$93:$B$95</definedName>
    <definedName name="enum_shipment_status_labels">'Lookup Options'!$C$100:$C$104</definedName>
    <definedName name="enum_shipment_status_values">'Lookup Options'!$B$100:$B$104</definedName>
    <definedName name="shipments_carton_count_range">'Shipment List'!$L$5:$L$32</definedName>
    <definedName name="shipments_created_date_range">'Shipment List'!$D$5:$D$32</definedName>
    <definedName name="shipments_delivery_due_date_range">'Shipment List'!$N$5:$N$32</definedName>
    <definedName name="shipments_delivery_late_flag_range">'Shipment List'!$Q$5:$Q$32</definedName>
    <definedName name="shipments_destination_address_range">'Shipment List'!$I$5:$I$32</definedName>
    <definedName name="shipments_destination_name_range">'Shipment List'!$H$5:$H$32</definedName>
    <definedName name="shipments_item_summary_range">'Shipment List'!$J$5:$J$32</definedName>
    <definedName name="shipments_notes_range">'Shipment List'!$P$5:$P$32</definedName>
    <definedName name="shipments_owner_range">'Shipment List'!$C$5:$C$32</definedName>
    <definedName name="shipments_packing_method_range">'Shipment List'!$M$5:$M$32</definedName>
    <definedName name="shipments_priority_range">'Shipment List'!$O$5:$O$32</definedName>
    <definedName name="shipments_record_id_range">'Shipment List'!$A$5:$A$32</definedName>
    <definedName name="shipments_shipment_date_range">'Shipment List'!$G$5:$G$32</definedName>
    <definedName name="shipments_shipment_no_range">'Shipment List'!$F$5:$F$32</definedName>
    <definedName name="shipments_shipment_quantity_range">'Shipment List'!$K$5:$K$32</definedName>
    <definedName name="shipments_status_range">'Shipment List'!$B$5:$B$32</definedName>
    <definedName name="shipments_updated_date_range">'Shipment List'!$E$5:$E$32</definedName>
    <definedName name="vehicle_dispatches_created_date_range">'Vehicle Dispatches'!$D$5:$D$32</definedName>
    <definedName name="vehicle_dispatches_destination_area_range">'Vehicle Dispatches'!$N$5:$N$32</definedName>
    <definedName name="vehicle_dispatches_dispatch_date_range">'Vehicle Dispatches'!$H$5:$H$32</definedName>
    <definedName name="vehicle_dispatches_dispatch_no_range">'Vehicle Dispatches'!$F$5:$F$32</definedName>
    <definedName name="vehicle_dispatches_driver_name_range">'Vehicle Dispatches'!$K$5:$K$32</definedName>
    <definedName name="vehicle_dispatches_driver_phone_range">'Vehicle Dispatches'!$L$5:$L$32</definedName>
    <definedName name="vehicle_dispatches_load_quantity_range">'Vehicle Dispatches'!$P$5:$P$32</definedName>
    <definedName name="vehicle_dispatches_load_rate_range">'Vehicle Dispatches'!$S$5:$S$32</definedName>
    <definedName name="vehicle_dispatches_notes_range">'Vehicle Dispatches'!$R$5:$R$32</definedName>
    <definedName name="vehicle_dispatches_owner_range">'Vehicle Dispatches'!$C$5:$C$32</definedName>
    <definedName name="vehicle_dispatches_planned_departure_datetime_range">'Vehicle Dispatches'!$I$5:$I$32</definedName>
    <definedName name="vehicle_dispatches_priority_range">'Vehicle Dispatches'!$Q$5:$Q$32</definedName>
    <definedName name="vehicle_dispatches_record_id_range">'Vehicle Dispatches'!$A$5:$A$32</definedName>
    <definedName name="vehicle_dispatches_route_name_range">'Vehicle Dispatches'!$M$5:$M$32</definedName>
    <definedName name="vehicle_dispatches_shipment_id_range">'Vehicle Dispatches'!$G$5:$G$32</definedName>
    <definedName name="vehicle_dispatches_status_range">'Vehicle Dispatches'!$B$5:$B$32</definedName>
    <definedName name="vehicle_dispatches_updated_date_range">'Vehicle Dispatches'!$E$5:$E$32</definedName>
    <definedName name="vehicle_dispatches_vehicle_capacity_range">'Vehicle Dispatches'!$O$5:$O$32</definedName>
    <definedName name="vehicle_dispatches_vehicle_no_range">'Vehicle Dispatches'!$J$5:$J$32</definedName>
  </definedNames>
  <calcPr calcId="0" fullCalcOnLoad="1" forceFullCalc="1"/>
</workbook>
</file>

<file path=xl/sharedStrings.xml><?xml version="1.0" encoding="utf-8"?>
<sst xmlns="http://schemas.openxmlformats.org/spreadsheetml/2006/main" count="467" uniqueCount="467">
  <si>
    <t>Plantilla general de planificación de despacho logístico</t>
  </si>
  <si>
    <t>La página de referencia enfatiza mantener los planes de despacho, listas de envío y planes de entrega en un solo libro de trabajo, y organizar la ejecución logística a través del flujo de “preparación del envío → confirmación de la recogida → proceso de embalaje → confirmación de la entrega”. Esta plantilla extiende esa idea con datos maestros de vehículos/conductores, coordinación de excepciones, resúmenes semanales/mensuales y un panel de gestión.</t>
  </si>
  <si>
    <t>Dashboard</t>
  </si>
  <si>
    <t>Shipment List</t>
  </si>
  <si>
    <t>Vehicle Dispatches</t>
  </si>
  <si>
    <t>Delivery Schedule</t>
  </si>
  <si>
    <t>Change History</t>
  </si>
  <si>
    <t>Lookup Options</t>
  </si>
  <si>
    <t>Machine Schema</t>
  </si>
  <si>
    <t>How to use</t>
  </si>
  <si>
    <t>Maintain shipment records</t>
  </si>
  <si>
    <t>Enter shipment numbers, destinations, item summaries, quantities, packing methods, and delivery due dates first.</t>
  </si>
  <si>
    <t>Assign vehicles</t>
  </si>
  <si>
    <t>Connect shipments to vehicles, drivers, routes, planned departure times, and load quantities.</t>
  </si>
  <si>
    <t>Track delivery and changes</t>
  </si>
  <si>
    <t>Update delivery results, signer information, and plan changes so the dashboard stays traceable.</t>
  </si>
  <si>
    <t>Input cells</t>
  </si>
  <si>
    <t>Fields maintained directly by the operations team.</t>
  </si>
  <si>
    <t>Required</t>
  </si>
  <si>
    <t>Must be filled before handoff or review.</t>
  </si>
  <si>
    <t>Dropdowns</t>
  </si>
  <si>
    <t>Select current-language labels from lookup options.</t>
  </si>
  <si>
    <t>Computed</t>
  </si>
  <si>
    <t>Updated by formulas or summary logic.</t>
  </si>
  <si>
    <t>linked_sheets</t>
  </si>
  <si>
    <t>sheet_id</t>
  </si>
  <si>
    <t>sheet_name</t>
  </si>
  <si>
    <t>kind</t>
  </si>
  <si>
    <t>module_id</t>
  </si>
  <si>
    <t>dashboard</t>
  </si>
  <si>
    <t/>
  </si>
  <si>
    <t>shipments</t>
  </si>
  <si>
    <t>table</t>
  </si>
  <si>
    <t>vehicle_dispatches</t>
  </si>
  <si>
    <t>delivery_schedule</t>
  </si>
  <si>
    <t>change_history</t>
  </si>
  <si>
    <t>lookup_options</t>
  </si>
  <si>
    <t>lookup</t>
  </si>
  <si>
    <t>machine_schema</t>
  </si>
  <si>
    <t>schema</t>
  </si>
  <si>
    <t>Shipment records</t>
  </si>
  <si>
    <t>Ready to dispatch</t>
  </si>
  <si>
    <t>Vehicle dispatches</t>
  </si>
  <si>
    <t>Delivery plans</t>
  </si>
  <si>
    <t>Overdue deliveries</t>
  </si>
  <si>
    <t>Pending changes</t>
  </si>
  <si>
    <t>Shipment status breakdown</t>
  </si>
  <si>
    <t>Estado</t>
  </si>
  <si>
    <t>Count</t>
  </si>
  <si>
    <t>Share</t>
  </si>
  <si>
    <t>Draft</t>
  </si>
  <si>
    <t>Dispatched</t>
  </si>
  <si>
    <t>Delivered</t>
  </si>
  <si>
    <t>Cancelled</t>
  </si>
  <si>
    <t>Dispatch status breakdown</t>
  </si>
  <si>
    <t>Planned</t>
  </si>
  <si>
    <t>Assigned</t>
  </si>
  <si>
    <t>In transit</t>
  </si>
  <si>
    <t>Completed</t>
  </si>
  <si>
    <t>Record ID</t>
  </si>
  <si>
    <t>Responsable</t>
  </si>
  <si>
    <t>Created date</t>
  </si>
  <si>
    <t>Updated date</t>
  </si>
  <si>
    <t>Shipment No.</t>
  </si>
  <si>
    <t>Ship date</t>
  </si>
  <si>
    <t>Destino</t>
  </si>
  <si>
    <t>Destination address</t>
  </si>
  <si>
    <t>Item summary</t>
  </si>
  <si>
    <t>Shipment quantity</t>
  </si>
  <si>
    <t>Cartons</t>
  </si>
  <si>
    <t>Packing method</t>
  </si>
  <si>
    <t>Delivery due date</t>
  </si>
  <si>
    <t>Fecha objetivo de cierre</t>
  </si>
  <si>
    <t>Notas</t>
  </si>
  <si>
    <t>Delivery timing</t>
  </si>
  <si>
    <t>SHP-0001</t>
  </si>
  <si>
    <t>ready_to_dispatch</t>
  </si>
  <si>
    <t>Dispatch Coordinator</t>
  </si>
  <si>
    <t>SH-2026-0518-001</t>
  </si>
  <si>
    <t>Dallas Store A</t>
  </si>
  <si>
    <t>88 Commerce Avenue, Dallas</t>
  </si>
  <si>
    <t>Cold-chain food and daily replenishment</t>
  </si>
  <si>
    <t>carton</t>
  </si>
  <si>
    <t>urgent</t>
  </si>
  <si>
    <t>Loading must be completed this morning.</t>
  </si>
  <si>
    <t>SHP-0002</t>
  </si>
  <si>
    <t>dispatched</t>
  </si>
  <si>
    <t>Warehouse Lead</t>
  </si>
  <si>
    <t>SH-2026-0518-002</t>
  </si>
  <si>
    <t>Columbus Distributor Warehouse</t>
  </si>
  <si>
    <t>18 Riverfront Avenue, Columbus</t>
  </si>
  <si>
    <t>Store promotion materials</t>
  </si>
  <si>
    <t>pallet</t>
  </si>
  <si>
    <t>high</t>
  </si>
  <si>
    <t>Load quantity has been confirmed with the driver.</t>
  </si>
  <si>
    <t>SHP-0003</t>
  </si>
  <si>
    <t>delivered</t>
  </si>
  <si>
    <t>Operations Lead</t>
  </si>
  <si>
    <t>SH-2026-0516-003</t>
  </si>
  <si>
    <t>Cleveland Central Warehouse</t>
  </si>
  <si>
    <t>66 Lakeside Avenue, Cleveland</t>
  </si>
  <si>
    <t>Consolidated e-commerce orders</t>
  </si>
  <si>
    <t>mixed</t>
  </si>
  <si>
    <t>normal</t>
  </si>
  <si>
    <t>Receipt information has been entered.</t>
  </si>
  <si>
    <t>SHP-0004</t>
  </si>
  <si>
    <t>draft</t>
  </si>
  <si>
    <t>SH-2026-0520-004</t>
  </si>
  <si>
    <t>Austin Store B</t>
  </si>
  <si>
    <t>20 Lakeview Street, Austin Industrial Park</t>
  </si>
  <si>
    <t>Ambient replenishment and display materials</t>
  </si>
  <si>
    <t>Waiting for warehouse carton count review.</t>
  </si>
  <si>
    <t>SHP-0005</t>
  </si>
  <si>
    <t>Customer Success Lead Support</t>
  </si>
  <si>
    <t>SH-2026-0521-005</t>
  </si>
  <si>
    <t>Milwaukee Customer Warehouse</t>
  </si>
  <si>
    <t>102 Harbor Road, Milwaukee</t>
  </si>
  <si>
    <t>Full-truck customer order delivery</t>
  </si>
  <si>
    <t>An early-shift vehicle is required.</t>
  </si>
  <si>
    <t>SHP-0006</t>
  </si>
  <si>
    <t>SH-2026-0517-006</t>
  </si>
  <si>
    <t>Toledo Store C</t>
  </si>
  <si>
    <t>51 Warehouse Road, Toledo</t>
  </si>
  <si>
    <t>Seasonal display materials</t>
  </si>
  <si>
    <t>Delivery is past due and needs follow-up.</t>
  </si>
  <si>
    <t>SHP-0007</t>
  </si>
  <si>
    <t>SH-2026-0514-007</t>
  </si>
  <si>
    <t>Kansas City Direct Store</t>
  </si>
  <si>
    <t>78 Summit Road, Kansas City</t>
  </si>
  <si>
    <t>Office supplies and store fixtures</t>
  </si>
  <si>
    <t>low</t>
  </si>
  <si>
    <t>Delivery was completed as planned.</t>
  </si>
  <si>
    <t>SHP-0008</t>
  </si>
  <si>
    <t>cancelled</t>
  </si>
  <si>
    <t>SH-2026-0515-008</t>
  </si>
  <si>
    <t>Omaha Transfer Point</t>
  </si>
  <si>
    <t>12 Depot Road, Omaha</t>
  </si>
  <si>
    <t>Temporary transfer materials</t>
  </si>
  <si>
    <t>envelope</t>
  </si>
  <si>
    <t>The shipment plan has been cancelled.</t>
  </si>
  <si>
    <t>Dispatch No.</t>
  </si>
  <si>
    <t>Shipment record</t>
  </si>
  <si>
    <t>Fecha de despacho</t>
  </si>
  <si>
    <t>Planned departure</t>
  </si>
  <si>
    <t>Vehicle No.</t>
  </si>
  <si>
    <t>Conductor</t>
  </si>
  <si>
    <t>Driver phone</t>
  </si>
  <si>
    <t>Definir prioridad</t>
  </si>
  <si>
    <t>Destination area</t>
  </si>
  <si>
    <t>Vehicle capacity</t>
  </si>
  <si>
    <t>Load quantity</t>
  </si>
  <si>
    <t>Load rate</t>
  </si>
  <si>
    <t>VHC-0001</t>
  </si>
  <si>
    <t>assigned</t>
  </si>
  <si>
    <t>VH-2026-0518-001</t>
  </si>
  <si>
    <t>vehicle_0001</t>
  </si>
  <si>
    <t>Driver Harris</t>
  </si>
  <si>
    <t>13800010001</t>
  </si>
  <si>
    <t>Dallas-Houston Mainline</t>
  </si>
  <si>
    <t>Dallas-Houston</t>
  </si>
  <si>
    <t>Vehicle is waiting at the warehouse for loading.</t>
  </si>
  <si>
    <t>VHC-0002</t>
  </si>
  <si>
    <t>in_transit</t>
  </si>
  <si>
    <t>VH-2026-0518-002</t>
  </si>
  <si>
    <t>vehicle_0002</t>
  </si>
  <si>
    <t>Driver Brooks</t>
  </si>
  <si>
    <t>13800010002</t>
  </si>
  <si>
    <t>Columbus-Milwaukee Feeder</t>
  </si>
  <si>
    <t>Columbus-Milwaukee</t>
  </si>
  <si>
    <t>The driver has departed.</t>
  </si>
  <si>
    <t>VHC-0003</t>
  </si>
  <si>
    <t>completed</t>
  </si>
  <si>
    <t>VH-2026-0516-003</t>
  </si>
  <si>
    <t>vehicle_0003</t>
  </si>
  <si>
    <t>Driver Carter</t>
  </si>
  <si>
    <t>13800010003</t>
  </si>
  <si>
    <t>Dallas-Oklahoma City Mainline</t>
  </si>
  <si>
    <t>Cleveland</t>
  </si>
  <si>
    <t>Receipt confirmation is complete.</t>
  </si>
  <si>
    <t>VHC-0004</t>
  </si>
  <si>
    <t>planned</t>
  </si>
  <si>
    <t>VH-2026-0520-004</t>
  </si>
  <si>
    <t>TBD</t>
  </si>
  <si>
    <t>13800010004</t>
  </si>
  <si>
    <t>Austin Local Loop</t>
  </si>
  <si>
    <t>Austin</t>
  </si>
  <si>
    <t>Waiting for vehicle scheduling.</t>
  </si>
  <si>
    <t>VHC-0005</t>
  </si>
  <si>
    <t>VH-2026-0521-005</t>
  </si>
  <si>
    <t>vehicle_0005</t>
  </si>
  <si>
    <t>Driver Turner</t>
  </si>
  <si>
    <t>13800010005</t>
  </si>
  <si>
    <t>Milwaukee Direct</t>
  </si>
  <si>
    <t>Milwaukee</t>
  </si>
  <si>
    <t>Early-shift vehicle has been arranged.</t>
  </si>
  <si>
    <t>VHC-0006</t>
  </si>
  <si>
    <t>VH-2026-0517-006</t>
  </si>
  <si>
    <t>vehicle_0006</t>
  </si>
  <si>
    <t>Driver Reed</t>
  </si>
  <si>
    <t>13800010006</t>
  </si>
  <si>
    <t>Toledo City Feeder</t>
  </si>
  <si>
    <t>Toledo</t>
  </si>
  <si>
    <t>Past-due delivery needs result follow-up.</t>
  </si>
  <si>
    <t>VHC-0007</t>
  </si>
  <si>
    <t>VH-2026-0514-007</t>
  </si>
  <si>
    <t>vehicle_0007</t>
  </si>
  <si>
    <t>Driver Morgan</t>
  </si>
  <si>
    <t>13800010007</t>
  </si>
  <si>
    <t>Kansas City Replenishment Route</t>
  </si>
  <si>
    <t>Kansas City</t>
  </si>
  <si>
    <t>Completed.</t>
  </si>
  <si>
    <t>VHC-0008</t>
  </si>
  <si>
    <t>VH-2026-0515-008</t>
  </si>
  <si>
    <t>vehicle_0008</t>
  </si>
  <si>
    <t>Driver Clark</t>
  </si>
  <si>
    <t>13800010008</t>
  </si>
  <si>
    <t>Omaha Shuttle</t>
  </si>
  <si>
    <t>Omaha</t>
  </si>
  <si>
    <t>The related shipment has been cancelled.</t>
  </si>
  <si>
    <t>Delivery plan No.</t>
  </si>
  <si>
    <t>Dispatch record</t>
  </si>
  <si>
    <t>Delivery date</t>
  </si>
  <si>
    <t>Delivery result</t>
  </si>
  <si>
    <t>Actual arrival date</t>
  </si>
  <si>
    <t>Signer</t>
  </si>
  <si>
    <t>DLV-0001</t>
  </si>
  <si>
    <t>ready_to_deliver</t>
  </si>
  <si>
    <t>DL-2026-0518-001</t>
  </si>
  <si>
    <t>not_delivered</t>
  </si>
  <si>
    <t>N/A</t>
  </si>
  <si>
    <t>Waiting for loading before delivery.</t>
  </si>
  <si>
    <t>DLV-0002</t>
  </si>
  <si>
    <t>DL-2026-0518-002</t>
  </si>
  <si>
    <t>pending_confirmation</t>
  </si>
  <si>
    <t>Driver is in transit.</t>
  </si>
  <si>
    <t>DLV-0003</t>
  </si>
  <si>
    <t>DL-2026-0516-003</t>
  </si>
  <si>
    <t>signed</t>
  </si>
  <si>
    <t>Manager Parkeru</t>
  </si>
  <si>
    <t>Receipt slip number has been recorded.</t>
  </si>
  <si>
    <t>DLV-0004</t>
  </si>
  <si>
    <t>DL-2026-0520-004</t>
  </si>
  <si>
    <t>Waiting for vehicle assignment.</t>
  </si>
  <si>
    <t>DLV-0005</t>
  </si>
  <si>
    <t>DL-2026-0521-005</t>
  </si>
  <si>
    <t>Early-shift arrival is required.</t>
  </si>
  <si>
    <t>DLV-0006</t>
  </si>
  <si>
    <t>DL-2026-0517-006</t>
  </si>
  <si>
    <t>Past due; phone confirmation is required.</t>
  </si>
  <si>
    <t>DLV-0007</t>
  </si>
  <si>
    <t>DL-2026-0514-007</t>
  </si>
  <si>
    <t>Store Manager Brooks</t>
  </si>
  <si>
    <t>Completed on schedule.</t>
  </si>
  <si>
    <t>DLV-0008</t>
  </si>
  <si>
    <t>DL-2026-0515-008</t>
  </si>
  <si>
    <t>returned</t>
  </si>
  <si>
    <t>Change No.</t>
  </si>
  <si>
    <t>Related worksheet</t>
  </si>
  <si>
    <t>Related record ID</t>
  </si>
  <si>
    <t>Change date</t>
  </si>
  <si>
    <t>Change type</t>
  </si>
  <si>
    <t>Changed area</t>
  </si>
  <si>
    <t>Impact level</t>
  </si>
  <si>
    <t>Change description</t>
  </si>
  <si>
    <t>CHG-0001</t>
  </si>
  <si>
    <t>recorded</t>
  </si>
  <si>
    <t>CG-2026-0518-001</t>
  </si>
  <si>
    <t>quantity_update</t>
  </si>
  <si>
    <t>shipment_info</t>
  </si>
  <si>
    <t>medium</t>
  </si>
  <si>
    <t>Shipment quantity changed from 100 to 120 and was reviewed by the warehouse.</t>
  </si>
  <si>
    <t>CHG-0002</t>
  </si>
  <si>
    <t>reviewed</t>
  </si>
  <si>
    <t>CG-2026-0518-002</t>
  </si>
  <si>
    <t>route_update</t>
  </si>
  <si>
    <t>Columbus-Milwaukee route order was adjusted to prioritize the Columbus warehouse.</t>
  </si>
  <si>
    <t>CHG-0003</t>
  </si>
  <si>
    <t>closed</t>
  </si>
  <si>
    <t>CG-2026-0516-003</t>
  </si>
  <si>
    <t>delivery_result_update</t>
  </si>
  <si>
    <t>delivery_result</t>
  </si>
  <si>
    <t>Delivery result was updated to signed.</t>
  </si>
  <si>
    <t>CHG-0004</t>
  </si>
  <si>
    <t>CG-2026-0520-004</t>
  </si>
  <si>
    <t>plan_update</t>
  </si>
  <si>
    <t>Austin store delivery date will be confirmed after carton review.</t>
  </si>
  <si>
    <t>CHG-0005</t>
  </si>
  <si>
    <t>CG-2026-0521-005</t>
  </si>
  <si>
    <t>vehicle_update</t>
  </si>
  <si>
    <t>vehicle_assignment</t>
  </si>
  <si>
    <t>Milwaukee customer warehouse was changed to early-shift vehicle delivery.</t>
  </si>
  <si>
    <t>CHG-0006</t>
  </si>
  <si>
    <t>CG-2026-0517-006</t>
  </si>
  <si>
    <t>Toledo store delivery is overdue and receipt confirmation will continue.</t>
  </si>
  <si>
    <t>CHG-0007</t>
  </si>
  <si>
    <t>CG-2026-0514-007</t>
  </si>
  <si>
    <t>Receipt for Kansas City direct store was confirmed.</t>
  </si>
  <si>
    <t>CHG-0008</t>
  </si>
  <si>
    <t>CG-2026-0515-008</t>
  </si>
  <si>
    <t>notes</t>
  </si>
  <si>
    <t>The customer cancelled this shipment, so the delivery plan was cancelled as well.</t>
  </si>
  <si>
    <t>change_status</t>
  </si>
  <si>
    <t>enum_change_status_values</t>
  </si>
  <si>
    <t>enum_change_status_labels</t>
  </si>
  <si>
    <t>option_set</t>
  </si>
  <si>
    <t>value</t>
  </si>
  <si>
    <t>label</t>
  </si>
  <si>
    <t>sort</t>
  </si>
  <si>
    <t>active</t>
  </si>
  <si>
    <t>Recorded</t>
  </si>
  <si>
    <t>Reviewed</t>
  </si>
  <si>
    <t>Closed</t>
  </si>
  <si>
    <t>change_type</t>
  </si>
  <si>
    <t>enum_change_type_values</t>
  </si>
  <si>
    <t>enum_change_type_labels</t>
  </si>
  <si>
    <t>Plan update</t>
  </si>
  <si>
    <t>Quantity update</t>
  </si>
  <si>
    <t>Vehicle update</t>
  </si>
  <si>
    <t>Route update</t>
  </si>
  <si>
    <t>Delivery result update</t>
  </si>
  <si>
    <t>other</t>
  </si>
  <si>
    <t>Other</t>
  </si>
  <si>
    <t>changed_area</t>
  </si>
  <si>
    <t>enum_changed_area_values</t>
  </si>
  <si>
    <t>enum_changed_area_labels</t>
  </si>
  <si>
    <t>Shipment information</t>
  </si>
  <si>
    <t>Vehicle assignment</t>
  </si>
  <si>
    <t>Delivery schedule</t>
  </si>
  <si>
    <t>enum_delivery_result_values</t>
  </si>
  <si>
    <t>enum_delivery_result_labels</t>
  </si>
  <si>
    <t>Not delivered</t>
  </si>
  <si>
    <t>Pending confirmation</t>
  </si>
  <si>
    <t>Signed</t>
  </si>
  <si>
    <t>failed_delivery</t>
  </si>
  <si>
    <t>Delivery exception</t>
  </si>
  <si>
    <t>Returned</t>
  </si>
  <si>
    <t>delivery_status</t>
  </si>
  <si>
    <t>enum_delivery_status_values</t>
  </si>
  <si>
    <t>enum_delivery_status_labels</t>
  </si>
  <si>
    <t>Planning</t>
  </si>
  <si>
    <t>Ready</t>
  </si>
  <si>
    <t>dispatch_status</t>
  </si>
  <si>
    <t>enum_dispatch_status_values</t>
  </si>
  <si>
    <t>enum_dispatch_status_labels</t>
  </si>
  <si>
    <t>impact_level</t>
  </si>
  <si>
    <t>enum_impact_level_values</t>
  </si>
  <si>
    <t>enum_impact_level_labels</t>
  </si>
  <si>
    <t>Low</t>
  </si>
  <si>
    <t>Medium</t>
  </si>
  <si>
    <t>High</t>
  </si>
  <si>
    <t>late_flag</t>
  </si>
  <si>
    <t>enum_late_flag_values</t>
  </si>
  <si>
    <t>enum_late_flag_labels</t>
  </si>
  <si>
    <t>On track</t>
  </si>
  <si>
    <t>due_today</t>
  </si>
  <si>
    <t>Due today</t>
  </si>
  <si>
    <t>overdue</t>
  </si>
  <si>
    <t>Overdue</t>
  </si>
  <si>
    <t>closed_late</t>
  </si>
  <si>
    <t>Closed late</t>
  </si>
  <si>
    <t>packing_method</t>
  </si>
  <si>
    <t>enum_packing_method_values</t>
  </si>
  <si>
    <t>enum_packing_method_labels</t>
  </si>
  <si>
    <t>Pallets</t>
  </si>
  <si>
    <t>Envelope bag</t>
  </si>
  <si>
    <t>Mixed packing</t>
  </si>
  <si>
    <t>priority_level</t>
  </si>
  <si>
    <t>enum_priority_level_values</t>
  </si>
  <si>
    <t>enum_priority_level_labels</t>
  </si>
  <si>
    <t>Normal</t>
  </si>
  <si>
    <t>Urgent</t>
  </si>
  <si>
    <t>related_worksheet</t>
  </si>
  <si>
    <t>enum_related_worksheet_values</t>
  </si>
  <si>
    <t>enum_related_worksheet_labels</t>
  </si>
  <si>
    <t>Shipment list</t>
  </si>
  <si>
    <t>shipment_status</t>
  </si>
  <si>
    <t>enum_shipment_status_values</t>
  </si>
  <si>
    <t>enum_shipment_status_labels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</si>
  <si>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</si>
  <si>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</si>
  <si>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</si>
  <si>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</si>
  <si>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</si>
  <si>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</si>
  <si>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</si>
  <si>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</si>
  <si>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</si>
  <si>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Manage ship dates, destinations, item summaries, quantities, packing, and delivery due dates.</t>
  </si>
  <si>
    <t>Assign vehicles, drivers, routes, load quantities, and planned departure times.</t>
  </si>
  <si>
    <t>Delivery programacion</t>
  </si>
  <si>
    <t>Link shipments and dispatches, then update delivery results, signers, and arrival dates.</t>
  </si>
  <si>
    <t>Record lightweight business changes related to shipments, vehicles, and deliveries.</t>
  </si>
  <si>
    <t>fields</t>
  </si>
  <si>
    <t>field_id</t>
  </si>
  <si>
    <t>type</t>
  </si>
  <si>
    <t>role</t>
  </si>
  <si>
    <t>enum_id</t>
  </si>
  <si>
    <t>required</t>
  </si>
  <si>
    <t>record_id</t>
  </si>
  <si>
    <t>text</t>
  </si>
  <si>
    <t>primary_key</t>
  </si>
  <si>
    <t>status</t>
  </si>
  <si>
    <t>enum</t>
  </si>
  <si>
    <t>owner</t>
  </si>
  <si>
    <t>created_date</t>
  </si>
  <si>
    <t>date</t>
  </si>
  <si>
    <t>input</t>
  </si>
  <si>
    <t>updated_date</t>
  </si>
  <si>
    <t>shipment_no</t>
  </si>
  <si>
    <t>shipment_date</t>
  </si>
  <si>
    <t>start_date</t>
  </si>
  <si>
    <t>destination_name</t>
  </si>
  <si>
    <t>display_name</t>
  </si>
  <si>
    <t>destination_address</t>
  </si>
  <si>
    <t>long_text</t>
  </si>
  <si>
    <t>item_summary</t>
  </si>
  <si>
    <t>shipment_quantity</t>
  </si>
  <si>
    <t>integer</t>
  </si>
  <si>
    <t>quantity</t>
  </si>
  <si>
    <t>carton_count</t>
  </si>
  <si>
    <t>delivery_due_date</t>
  </si>
  <si>
    <t>end_date</t>
  </si>
  <si>
    <t>priority</t>
  </si>
  <si>
    <t>delivery_late_flag</t>
  </si>
  <si>
    <t>dispatch_no</t>
  </si>
  <si>
    <t>shipment_id</t>
  </si>
  <si>
    <t>relation</t>
  </si>
  <si>
    <t>foreign_key</t>
  </si>
  <si>
    <t>dispatch_date</t>
  </si>
  <si>
    <t>planned_departure_datetime</t>
  </si>
  <si>
    <t>datetime</t>
  </si>
  <si>
    <t>vehicle_no</t>
  </si>
  <si>
    <t>driver_name</t>
  </si>
  <si>
    <t>driver_phone</t>
  </si>
  <si>
    <t>route_name</t>
  </si>
  <si>
    <t>destination_area</t>
  </si>
  <si>
    <t>vehicle_capacity</t>
  </si>
  <si>
    <t>load_quantity</t>
  </si>
  <si>
    <t>load_rate</t>
  </si>
  <si>
    <t>percent</t>
  </si>
  <si>
    <t>computed</t>
  </si>
  <si>
    <t>delivery_plan_no</t>
  </si>
  <si>
    <t>vehicle_dispatch_id</t>
  </si>
  <si>
    <t>delivery_date</t>
  </si>
  <si>
    <t>actual_delivery_date</t>
  </si>
  <si>
    <t>signed_by</t>
  </si>
  <si>
    <t>change_no</t>
  </si>
  <si>
    <t>related_record_id</t>
  </si>
  <si>
    <t>changed_date</t>
  </si>
  <si>
    <t>change_description</t>
  </si>
  <si>
    <t>enum_values</t>
  </si>
  <si>
    <t>tone</t>
  </si>
  <si>
    <t>neutral</t>
  </si>
  <si>
    <t>success</t>
  </si>
  <si>
    <t>warning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</si>
  <si>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</si>
  <si>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</si>
  <si>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</si>
  <si>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</si>
  <si>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</si>
  <si>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</si>
  <si>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</si>
  <si>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</si>
  <si>
    <t>vehicle_dispatches_shipment_id_to_shipments_record_id</t>
  </si>
  <si>
    <t>many_to_one</t>
  </si>
  <si>
    <t>delivery_schedule_shipment_id_to_shipments_record_id</t>
  </si>
  <si>
    <t>delivery_schedule_vehicle_dispatch_id_to_vehicle_dispatches_record_id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</si>
</sst>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22" fontId="0" fillId="0" borderId="0" xfId="0" applyNumberFormat="true" applyAlignment="false">
      <alignment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shipments_status_breakdown" displayName="dashboard_shipments_status_breakdown" ref="A14:C19">
  <autoFilter ref="A14:C19"/>
  <tableColumns count="3">
    <tableColumn id="1" name="Estado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elivery_result" displayName="table_enum_delivery_result" ref="A31:E36">
  <autoFilter ref="A31:E3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delivery_status" displayName="table_enum_delivery_status" ref="A40:E46">
  <autoFilter ref="A40:E4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dispatch_status" displayName="table_enum_dispatch_status" ref="A50:E55">
  <autoFilter ref="A50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mpact_level" displayName="table_enum_impact_level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late_flag" displayName="table_enum_late_flag" ref="A66:E71">
  <autoFilter ref="A66:E7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acking_method" displayName="table_enum_packing_method" ref="A75:E80">
  <autoFilter ref="A75:E8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priority_level" displayName="table_enum_priority_level" ref="A84:E88">
  <autoFilter ref="A84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related_worksheet" displayName="table_enum_related_worksheet" ref="A92:E95">
  <autoFilter ref="A92:E9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hipment_status" displayName="table_enum_shipment_status" ref="A99:E104">
  <autoFilter ref="A99:E10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8:E110">
  <autoFilter ref="A108:E1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vehicle_dispatches_status_breakdown" displayName="dashboard_vehicle_dispatches_status_breakdown" ref="A23:C28">
  <autoFilter ref="A23:C28"/>
  <tableColumns count="3">
    <tableColumn id="1" name="Estado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3:G79">
  <autoFilter ref="A13:G7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3:E138">
  <autoFilter ref="A83:E138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3.xml><?xml version="1.0" encoding="utf-8"?>
<table xmlns="http://schemas.openxmlformats.org/spreadsheetml/2006/main" id="23" name="schema_relations" displayName="schema_relations" ref="A142:F145">
  <autoFilter ref="A142:F145"/>
  <tableColumns count="6">
    <tableColumn id="1" name="relation_id"/>
    <tableColumn id="2" name="from_module_id"/>
    <tableColumn id="3" name="from_field_id"/>
    <tableColumn id="4" name="to_module_id"/>
    <tableColumn id="5" name="to_field_id"/>
    <tableColumn id="6" name="cardinality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s_table" displayName="shipments_table" ref="A4:Q32">
  <autoFilter ref="A4:Q32"/>
  <tableColumns count="17">
    <tableColumn id="1" name="Record ID"/>
    <tableColumn id="2" name="Estado"/>
    <tableColumn id="3" name="Responsable"/>
    <tableColumn id="4" name="Created date"/>
    <tableColumn id="5" name="Updated date"/>
    <tableColumn id="6" name="Shipment No."/>
    <tableColumn id="7" name="Ship date"/>
    <tableColumn id="8" name="Destino"/>
    <tableColumn id="9" name="Destination address"/>
    <tableColumn id="10" name="Item summary"/>
    <tableColumn id="11" name="Shipment quantity"/>
    <tableColumn id="12" name="Cartons"/>
    <tableColumn id="13" name="Packing method"/>
    <tableColumn id="14" name="Delivery due date"/>
    <tableColumn id="15" name="Fecha objetivo de cierre"/>
    <tableColumn id="16" name="Notas"/>
    <tableColumn id="17" name="Delivery tim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dispatches_table" displayName="vehicle_dispatches_table" ref="A4:S32">
  <autoFilter ref="A4:S32"/>
  <tableColumns count="19">
    <tableColumn id="1" name="Record ID"/>
    <tableColumn id="2" name="Estado"/>
    <tableColumn id="3" name="Responsable"/>
    <tableColumn id="4" name="Created date"/>
    <tableColumn id="5" name="Updated date"/>
    <tableColumn id="6" name="Dispatch No."/>
    <tableColumn id="7" name="Shipment record"/>
    <tableColumn id="8" name="Fecha de despacho"/>
    <tableColumn id="9" name="Planned departure"/>
    <tableColumn id="10" name="Vehicle No."/>
    <tableColumn id="11" name="Conductor"/>
    <tableColumn id="12" name="Driver phone"/>
    <tableColumn id="13" name="Definir prioridad"/>
    <tableColumn id="14" name="Destination area"/>
    <tableColumn id="15" name="Vehicle capacity"/>
    <tableColumn id="16" name="Load quantity"/>
    <tableColumn id="17" name="Fecha objetivo de cierre"/>
    <tableColumn id="18" name="Notas"/>
    <tableColumn id="19" name="Load r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schedule_table" displayName="delivery_schedule_table" ref="A4:Q32">
  <autoFilter ref="A4:Q32"/>
  <tableColumns count="17">
    <tableColumn id="1" name="Record ID"/>
    <tableColumn id="2" name="Estado"/>
    <tableColumn id="3" name="Responsable"/>
    <tableColumn id="4" name="Created date"/>
    <tableColumn id="5" name="Updated date"/>
    <tableColumn id="6" name="Delivery plan No."/>
    <tableColumn id="7" name="Shipment record"/>
    <tableColumn id="8" name="Dispatch record"/>
    <tableColumn id="9" name="Delivery date"/>
    <tableColumn id="10" name="Delivery due date"/>
    <tableColumn id="11" name="Destino"/>
    <tableColumn id="12" name="Definir prioridad"/>
    <tableColumn id="13" name="Delivery result"/>
    <tableColumn id="14" name="Actual arrival date"/>
    <tableColumn id="15" name="Signer"/>
    <tableColumn id="16" name="Notas"/>
    <tableColumn id="17" name="Delivery tim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_history_table" displayName="change_history_table" ref="A4:M32">
  <autoFilter ref="A4:M32"/>
  <tableColumns count="13">
    <tableColumn id="1" name="Record ID"/>
    <tableColumn id="2" name="Estado"/>
    <tableColumn id="3" name="Responsable"/>
    <tableColumn id="4" name="Created date"/>
    <tableColumn id="5" name="Updated date"/>
    <tableColumn id="6" name="Change No."/>
    <tableColumn id="7" name="Related worksheet"/>
    <tableColumn id="8" name="Related record ID"/>
    <tableColumn id="9" name="Change date"/>
    <tableColumn id="10" name="Change type"/>
    <tableColumn id="11" name="Changed area"/>
    <tableColumn id="12" name="Impact level"/>
    <tableColumn id="13" name="Change descrip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change_status" displayName="table_enum_change_status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change_type" displayName="table_enum_change_type" ref="A12:E18">
  <autoFilter ref="A12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hanged_area" displayName="table_enum_changed_area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Relationship Id="rId9" Target="../tables/table15.xml" Type="http://schemas.openxmlformats.org/officeDocument/2006/relationships/table"></Relationship><Relationship Id="rId10" Target="../tables/table16.xml" Type="http://schemas.openxmlformats.org/officeDocument/2006/relationships/table"></Relationship><Relationship Id="rId11" Target="../tables/table17.xml" Type="http://schemas.openxmlformats.org/officeDocument/2006/relationships/table"></Relationship><Relationship Id="rId12" Target="../tables/table18.xml" Type="http://schemas.openxmlformats.org/officeDocument/2006/relationships/table"></Relationship><Relationship Id="rId13" Target="../tables/table19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Relationship Id="rId4" Target="../tables/table23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18"/>
    <col customWidth="true" max="2" min="2" width="82"/>
    <col customWidth="true" max="4" min="3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0</v>
      </c>
      <c r="B4" s="2"/>
      <c r="C4" s="2"/>
      <c r="D4" s="2"/>
    </row>
    <row r="5" ht="21" customHeight="true">
      <c r="A5" s="8" t="s">
        <v>1</v>
      </c>
      <c r="B5" s="8"/>
      <c r="C5" s="8"/>
      <c r="D5" s="8"/>
    </row>
    <row r="6" ht="21" customHeight="true"/>
    <row r="7" ht="21" customHeight="true">
      <c r="A7" s="2" t="s">
        <v>9</v>
      </c>
      <c r="B7" s="2"/>
      <c r="C7" s="2"/>
      <c r="D7" s="2"/>
    </row>
    <row r="8" ht="21" customHeight="true">
      <c r="A8" s="7">
        <v>1</v>
      </c>
      <c r="B8" s="4" t="s">
        <v>10</v>
      </c>
      <c r="C8" s="4" t="s">
        <v>11</v>
      </c>
    </row>
    <row r="9" ht="21" customHeight="true">
      <c r="A9" s="7">
        <v>2</v>
      </c>
      <c r="B9" s="4" t="s">
        <v>12</v>
      </c>
      <c r="C9" s="4" t="s">
        <v>13</v>
      </c>
    </row>
    <row r="10" ht="21" customHeight="true">
      <c r="A10" s="7">
        <v>3</v>
      </c>
      <c r="B10" s="4" t="s">
        <v>14</v>
      </c>
      <c r="C10" s="4" t="s">
        <v>15</v>
      </c>
    </row>
    <row r="11" ht="21" customHeight="true"/>
    <row r="12" ht="21" customHeight="true">
      <c r="A12" s="4" t="s">
        <v>16</v>
      </c>
      <c r="B12" s="8" t="s">
        <v>17</v>
      </c>
      <c r="C12" s="8"/>
    </row>
    <row r="13" ht="21" customHeight="true">
      <c r="A13" s="6" t="s">
        <v>18</v>
      </c>
      <c r="B13" s="8" t="s">
        <v>19</v>
      </c>
      <c r="C13" s="8"/>
    </row>
    <row r="14" ht="21" customHeight="true">
      <c r="A14" s="4" t="s">
        <v>20</v>
      </c>
      <c r="B14" s="8" t="s">
        <v>21</v>
      </c>
      <c r="C14" s="8"/>
    </row>
    <row r="15" ht="21" customHeight="true">
      <c r="A15" s="5" t="s">
        <v>22</v>
      </c>
      <c r="B15" s="8" t="s">
        <v>23</v>
      </c>
      <c r="C15" s="8"/>
    </row>
    <row r="16" ht="21" customHeight="true"/>
    <row r="17" ht="21" customHeight="true">
      <c r="A17" s="2" t="s">
        <v>24</v>
      </c>
      <c r="B17" s="2"/>
      <c r="C17" s="2"/>
      <c r="D17" s="2"/>
    </row>
    <row r="18" ht="21" customHeight="true">
      <c r="A18" s="3" t="s">
        <v>25</v>
      </c>
      <c r="B18" s="3" t="s">
        <v>26</v>
      </c>
      <c r="C18" s="3" t="s">
        <v>27</v>
      </c>
      <c r="D18" s="3" t="s">
        <v>28</v>
      </c>
    </row>
    <row r="19" ht="21" customHeight="true">
      <c r="A19" t="s">
        <v>29</v>
      </c>
      <c r="B19" t="s">
        <v>2</v>
      </c>
      <c r="C19" t="s">
        <v>29</v>
      </c>
      <c r="D19" t="s">
        <v>30</v>
      </c>
    </row>
    <row r="20" ht="21" customHeight="true">
      <c r="A20" t="s">
        <v>31</v>
      </c>
      <c r="B20" t="s">
        <v>3</v>
      </c>
      <c r="C20" t="s">
        <v>32</v>
      </c>
      <c r="D20" t="s">
        <v>31</v>
      </c>
    </row>
    <row r="21" ht="21" customHeight="true">
      <c r="A21" t="s">
        <v>33</v>
      </c>
      <c r="B21" t="s">
        <v>4</v>
      </c>
      <c r="C21" t="s">
        <v>32</v>
      </c>
      <c r="D21" t="s">
        <v>33</v>
      </c>
    </row>
    <row r="22" ht="21" customHeight="true">
      <c r="A22" t="s">
        <v>34</v>
      </c>
      <c r="B22" t="s">
        <v>5</v>
      </c>
      <c r="C22" t="s">
        <v>32</v>
      </c>
      <c r="D22" t="s">
        <v>34</v>
      </c>
    </row>
    <row r="23" ht="21" customHeight="true">
      <c r="A23" t="s">
        <v>35</v>
      </c>
      <c r="B23" t="s">
        <v>6</v>
      </c>
      <c r="C23" t="s">
        <v>32</v>
      </c>
      <c r="D23" t="s">
        <v>35</v>
      </c>
    </row>
    <row r="24" ht="21" customHeight="true">
      <c r="A24" t="s">
        <v>36</v>
      </c>
      <c r="B24" t="s">
        <v>7</v>
      </c>
      <c r="C24" t="s">
        <v>37</v>
      </c>
      <c r="D24" t="s">
        <v>30</v>
      </c>
    </row>
    <row r="25">
      <c r="A25" t="s">
        <v>38</v>
      </c>
      <c r="B25" t="s">
        <v>8</v>
      </c>
      <c r="C25" t="s">
        <v>39</v>
      </c>
      <c r="D25" t="s">
        <v>30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16"/>
    <col customWidth="true" max="3" min="3" width="42"/>
    <col customWidth="true" max="9" min="4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COUNTA(shipments_record_id_range)</f>
      </c>
      <c r="B5" s="9"/>
      <c r="C5" s="9"/>
      <c r="D5" s="9" t="str">
        <f>COUNTIF(shipments_status_range,"ready_to_dispatch")</f>
      </c>
      <c r="E5" s="9"/>
      <c r="G5" s="9" t="str">
        <f>COUNTA(vehicle_dispatches_dispatch_no_range)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  <c r="G8" s="9" t="s">
        <v>45</v>
      </c>
      <c r="H8" s="9"/>
    </row>
    <row r="9" ht="21" customHeight="true">
      <c r="A9" s="9" t="str">
        <f>COUNTA(delivery_schedule_record_id_range)</f>
      </c>
      <c r="B9" s="9"/>
      <c r="D9" s="9" t="str">
        <f>COUNTIF(delivery_schedule_delivery_late_flag_range,"overdue")</f>
      </c>
      <c r="E9" s="9"/>
      <c r="G9" s="9" t="str">
        <f>COUNTIF(change_history_status_range,"recorded")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46</v>
      </c>
      <c r="B13" s="2"/>
      <c r="C13" s="2"/>
    </row>
    <row r="14" ht="21" customHeight="true">
      <c r="A14" s="3" t="s">
        <v>47</v>
      </c>
      <c r="B14" s="3" t="s">
        <v>48</v>
      </c>
      <c r="C14" s="3" t="s">
        <v>49</v>
      </c>
    </row>
    <row r="15" ht="21" customHeight="true">
      <c r="A15" s="4" t="s">
        <v>50</v>
      </c>
      <c r="B15" s="4" t="str">
        <f>COUNTIF(shipments_status_range,"draft")</f>
        <v>30</v>
      </c>
      <c r="C15" s="4" t="str">
        <f>IFERROR(COUNTIF(shipments_status_range,"draft")/COUNTA(shipments_record_id_range),0)</f>
        <v>30</v>
      </c>
    </row>
    <row r="16" ht="21" customHeight="true">
      <c r="A16" s="4" t="s">
        <v>41</v>
      </c>
      <c r="B16" s="4" t="str">
        <f>COUNTIF(shipments_status_range,"ready_to_dispatch")</f>
        <v>30</v>
      </c>
      <c r="C16" s="4" t="str">
        <f>IFERROR(COUNTIF(shipments_status_range,"ready_to_dispatch")/COUNTA(shipments_record_id_range),0)</f>
        <v>30</v>
      </c>
    </row>
    <row r="17" ht="21" customHeight="true">
      <c r="A17" s="10" t="s">
        <v>51</v>
      </c>
      <c r="B17" s="10" t="str">
        <f>COUNTIF(shipments_status_range,"dispatched")</f>
        <v>30</v>
      </c>
      <c r="C17" s="10" t="str">
        <f>IFERROR(COUNTIF(shipments_status_range,"dispatched")/COUNTA(shipments_record_id_range),0)</f>
        <v>30</v>
      </c>
    </row>
    <row r="18" ht="21" customHeight="true">
      <c r="A18" s="4" t="s">
        <v>52</v>
      </c>
      <c r="B18" s="4" t="str">
        <f>COUNTIF(shipments_status_range,"delivered")</f>
        <v>30</v>
      </c>
      <c r="C18" s="4" t="str">
        <f>IFERROR(COUNTIF(shipments_status_range,"delivered")/COUNTA(shipments_record_id_range),0)</f>
        <v>30</v>
      </c>
    </row>
    <row r="19" ht="21" customHeight="true">
      <c r="A19" s="4" t="s">
        <v>53</v>
      </c>
      <c r="B19" s="4" t="str">
        <f>COUNTIF(shipments_status_range,"cancelled")</f>
        <v>30</v>
      </c>
      <c r="C19" s="4" t="str">
        <f>IFERROR(COUNTIF(shipments_status_range,"cancelled")/COUNTA(shipments_record_id_range),0)</f>
        <v>30</v>
      </c>
    </row>
    <row r="20" ht="21" customHeight="true"/>
    <row r="21" ht="21" customHeight="true"/>
    <row r="22" ht="21" customHeight="true">
      <c r="A22" s="2" t="s">
        <v>54</v>
      </c>
      <c r="B22" s="2"/>
      <c r="C22" s="2"/>
    </row>
    <row r="23" ht="21" customHeight="true">
      <c r="A23" s="3" t="s">
        <v>47</v>
      </c>
      <c r="B23" s="3" t="s">
        <v>48</v>
      </c>
      <c r="C23" s="3" t="s">
        <v>49</v>
      </c>
    </row>
    <row r="24" ht="21" customHeight="true">
      <c r="A24" s="4" t="s">
        <v>55</v>
      </c>
      <c r="B24" s="4" t="str">
        <f>COUNTIF(vehicle_dispatches_status_range,"planned")</f>
        <v>30</v>
      </c>
      <c r="C24" s="4" t="str">
        <f>IFERROR(COUNTIF(vehicle_dispatches_status_range,"planned")/COUNTA(vehicle_dispatches_dispatch_no_range),0)</f>
        <v>30</v>
      </c>
    </row>
    <row r="25">
      <c r="A25" s="4" t="s">
        <v>56</v>
      </c>
      <c r="B25" s="4" t="str">
        <f>COUNTIF(vehicle_dispatches_status_range,"assigned")</f>
        <v>30</v>
      </c>
      <c r="C25" s="4" t="str">
        <f>IFERROR(COUNTIF(vehicle_dispatches_status_range,"assigned")/COUNTA(vehicle_dispatches_dispatch_no_range),0)</f>
        <v>30</v>
      </c>
    </row>
    <row r="26">
      <c r="A26" s="10" t="s">
        <v>57</v>
      </c>
      <c r="B26" s="10" t="str">
        <f>COUNTIF(vehicle_dispatches_status_range,"in_transit")</f>
        <v>30</v>
      </c>
      <c r="C26" s="10" t="str">
        <f>IFERROR(COUNTIF(vehicle_dispatches_status_range,"in_transit")/COUNTA(vehicle_dispatches_dispatch_no_range),0)</f>
        <v>30</v>
      </c>
    </row>
    <row r="27">
      <c r="A27" s="4" t="s">
        <v>58</v>
      </c>
      <c r="B27" s="4" t="str">
        <f>COUNTIF(vehicle_dispatches_status_range,"completed")</f>
        <v>30</v>
      </c>
      <c r="C27" s="4" t="str">
        <f>IFERROR(COUNTIF(vehicle_dispatches_status_range,"completed")/COUNTA(vehicle_dispatches_dispatch_no_range),0)</f>
        <v>30</v>
      </c>
    </row>
    <row r="28">
      <c r="A28" s="4" t="s">
        <v>53</v>
      </c>
      <c r="B28" s="4" t="str">
        <f>COUNTIF(vehicle_dispatches_status_range,"cancelled")</f>
        <v>30</v>
      </c>
      <c r="C28" s="4" t="str">
        <f>IFERROR(COUNTIF(vehicle_dispatches_status_range,"cancelled")/COUNTA(vehicle_dispatches_dispatch_no_range),0)</f>
        <v>30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6" min="6" width="18"/>
    <col customWidth="true" max="7" min="7" width="14"/>
    <col customWidth="true" max="8" min="8" width="26"/>
    <col customWidth="true" max="10" min="9" width="34"/>
    <col customWidth="true" max="12" min="11" width="12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68</v>
      </c>
      <c r="L4" s="3" t="s">
        <v>69</v>
      </c>
      <c r="M4" s="3" t="s">
        <v>70</v>
      </c>
      <c r="N4" s="3" t="s">
        <v>71</v>
      </c>
      <c r="O4" s="3" t="s">
        <v>72</v>
      </c>
      <c r="P4" s="3" t="s">
        <v>73</v>
      </c>
      <c r="Q4" s="3" t="s">
        <v>74</v>
      </c>
    </row>
    <row r="5" ht="21" customHeight="true">
      <c r="A5" s="6" t="s">
        <v>75</v>
      </c>
      <c r="B5" s="6" t="s">
        <v>76</v>
      </c>
      <c r="C5" s="6" t="s">
        <v>77</v>
      </c>
      <c r="D5" s="13">
        <v>46152</v>
      </c>
      <c r="E5" s="13">
        <v>46159</v>
      </c>
      <c r="F5" s="6" t="s">
        <v>78</v>
      </c>
      <c r="G5" s="13">
        <v>46160</v>
      </c>
      <c r="H5" s="6" t="s">
        <v>79</v>
      </c>
      <c r="I5" s="4" t="s">
        <v>80</v>
      </c>
      <c r="J5" s="6" t="s">
        <v>81</v>
      </c>
      <c r="K5" s="14">
        <v>120</v>
      </c>
      <c r="L5" s="15">
        <v>12</v>
      </c>
      <c r="M5" s="6" t="s">
        <v>82</v>
      </c>
      <c r="N5" s="13">
        <v>46160</v>
      </c>
      <c r="O5" s="6" t="s">
        <v>83</v>
      </c>
      <c r="P5" s="4" t="s">
        <v>84</v>
      </c>
      <c r="Q5" s="4" t="s">
        <v>30</v>
      </c>
    </row>
    <row r="6" ht="21" customHeight="true">
      <c r="A6" s="6" t="s">
        <v>85</v>
      </c>
      <c r="B6" s="6" t="s">
        <v>86</v>
      </c>
      <c r="C6" s="6" t="s">
        <v>87</v>
      </c>
      <c r="D6" s="13">
        <v>46153</v>
      </c>
      <c r="E6" s="13">
        <v>46159</v>
      </c>
      <c r="F6" s="6" t="s">
        <v>88</v>
      </c>
      <c r="G6" s="13">
        <v>46160</v>
      </c>
      <c r="H6" s="6" t="s">
        <v>89</v>
      </c>
      <c r="I6" s="4" t="s">
        <v>90</v>
      </c>
      <c r="J6" s="6" t="s">
        <v>91</v>
      </c>
      <c r="K6" s="14">
        <v>80</v>
      </c>
      <c r="L6" s="15">
        <v>8</v>
      </c>
      <c r="M6" s="6" t="s">
        <v>92</v>
      </c>
      <c r="N6" s="13">
        <v>46161</v>
      </c>
      <c r="O6" s="6" t="s">
        <v>93</v>
      </c>
      <c r="P6" s="4" t="s">
        <v>94</v>
      </c>
      <c r="Q6" s="4" t="s">
        <v>30</v>
      </c>
    </row>
    <row r="7" ht="21" customHeight="true">
      <c r="A7" s="6" t="s">
        <v>95</v>
      </c>
      <c r="B7" s="6" t="s">
        <v>96</v>
      </c>
      <c r="C7" s="6" t="s">
        <v>97</v>
      </c>
      <c r="D7" s="13">
        <v>46150</v>
      </c>
      <c r="E7" s="13">
        <v>46158</v>
      </c>
      <c r="F7" s="6" t="s">
        <v>98</v>
      </c>
      <c r="G7" s="13">
        <v>46158</v>
      </c>
      <c r="H7" s="6" t="s">
        <v>99</v>
      </c>
      <c r="I7" s="4" t="s">
        <v>100</v>
      </c>
      <c r="J7" s="6" t="s">
        <v>101</v>
      </c>
      <c r="K7" s="14">
        <v>240</v>
      </c>
      <c r="L7" s="15">
        <v>20</v>
      </c>
      <c r="M7" s="6" t="s">
        <v>102</v>
      </c>
      <c r="N7" s="13">
        <v>46159</v>
      </c>
      <c r="O7" s="6" t="s">
        <v>103</v>
      </c>
      <c r="P7" s="4" t="s">
        <v>104</v>
      </c>
      <c r="Q7" s="4" t="s">
        <v>30</v>
      </c>
    </row>
    <row r="8" ht="21" customHeight="true">
      <c r="A8" s="6" t="s">
        <v>105</v>
      </c>
      <c r="B8" s="6" t="s">
        <v>106</v>
      </c>
      <c r="C8" s="6" t="s">
        <v>77</v>
      </c>
      <c r="D8" s="13">
        <v>46156</v>
      </c>
      <c r="E8" s="13">
        <v>46160</v>
      </c>
      <c r="F8" s="6" t="s">
        <v>107</v>
      </c>
      <c r="G8" s="13">
        <v>46162</v>
      </c>
      <c r="H8" s="6" t="s">
        <v>108</v>
      </c>
      <c r="I8" s="4" t="s">
        <v>109</v>
      </c>
      <c r="J8" s="6" t="s">
        <v>110</v>
      </c>
      <c r="K8" s="14">
        <v>60</v>
      </c>
      <c r="L8" s="15">
        <v>6</v>
      </c>
      <c r="M8" s="6" t="s">
        <v>82</v>
      </c>
      <c r="N8" s="13">
        <v>46163</v>
      </c>
      <c r="O8" s="6" t="s">
        <v>103</v>
      </c>
      <c r="P8" s="4" t="s">
        <v>111</v>
      </c>
      <c r="Q8" s="4" t="s">
        <v>30</v>
      </c>
    </row>
    <row r="9" ht="21" customHeight="true">
      <c r="A9" s="6" t="s">
        <v>112</v>
      </c>
      <c r="B9" s="6" t="s">
        <v>76</v>
      </c>
      <c r="C9" s="6" t="s">
        <v>113</v>
      </c>
      <c r="D9" s="13">
        <v>46154</v>
      </c>
      <c r="E9" s="13">
        <v>46160</v>
      </c>
      <c r="F9" s="6" t="s">
        <v>114</v>
      </c>
      <c r="G9" s="13">
        <v>46163</v>
      </c>
      <c r="H9" s="6" t="s">
        <v>115</v>
      </c>
      <c r="I9" s="4" t="s">
        <v>116</v>
      </c>
      <c r="J9" s="6" t="s">
        <v>117</v>
      </c>
      <c r="K9" s="14">
        <v>150</v>
      </c>
      <c r="L9" s="15">
        <v>15</v>
      </c>
      <c r="M9" s="6" t="s">
        <v>92</v>
      </c>
      <c r="N9" s="13">
        <v>46164</v>
      </c>
      <c r="O9" s="6" t="s">
        <v>93</v>
      </c>
      <c r="P9" s="4" t="s">
        <v>118</v>
      </c>
      <c r="Q9" s="4" t="s">
        <v>30</v>
      </c>
    </row>
    <row r="10" ht="21" customHeight="true">
      <c r="A10" s="6" t="s">
        <v>119</v>
      </c>
      <c r="B10" s="6" t="s">
        <v>86</v>
      </c>
      <c r="C10" s="6" t="s">
        <v>87</v>
      </c>
      <c r="D10" s="13">
        <v>46155</v>
      </c>
      <c r="E10" s="13">
        <v>46160</v>
      </c>
      <c r="F10" s="6" t="s">
        <v>120</v>
      </c>
      <c r="G10" s="13">
        <v>46159</v>
      </c>
      <c r="H10" s="6" t="s">
        <v>121</v>
      </c>
      <c r="I10" s="4" t="s">
        <v>122</v>
      </c>
      <c r="J10" s="6" t="s">
        <v>123</v>
      </c>
      <c r="K10" s="14">
        <v>45</v>
      </c>
      <c r="L10" s="15">
        <v>5</v>
      </c>
      <c r="M10" s="6" t="s">
        <v>82</v>
      </c>
      <c r="N10" s="13">
        <v>46157</v>
      </c>
      <c r="O10" s="6" t="s">
        <v>93</v>
      </c>
      <c r="P10" s="4" t="s">
        <v>124</v>
      </c>
      <c r="Q10" s="4" t="s">
        <v>30</v>
      </c>
    </row>
    <row r="11" ht="21" customHeight="true">
      <c r="A11" s="6" t="s">
        <v>125</v>
      </c>
      <c r="B11" s="6" t="s">
        <v>96</v>
      </c>
      <c r="C11" s="6" t="s">
        <v>97</v>
      </c>
      <c r="D11" s="13">
        <v>46148</v>
      </c>
      <c r="E11" s="13">
        <v>46156</v>
      </c>
      <c r="F11" s="6" t="s">
        <v>126</v>
      </c>
      <c r="G11" s="13">
        <v>46156</v>
      </c>
      <c r="H11" s="6" t="s">
        <v>127</v>
      </c>
      <c r="I11" s="4" t="s">
        <v>128</v>
      </c>
      <c r="J11" s="6" t="s">
        <v>129</v>
      </c>
      <c r="K11" s="14">
        <v>95</v>
      </c>
      <c r="L11" s="15">
        <v>9</v>
      </c>
      <c r="M11" s="6" t="s">
        <v>82</v>
      </c>
      <c r="N11" s="13">
        <v>46158</v>
      </c>
      <c r="O11" s="6" t="s">
        <v>130</v>
      </c>
      <c r="P11" s="4" t="s">
        <v>131</v>
      </c>
      <c r="Q11" s="4" t="s">
        <v>30</v>
      </c>
    </row>
    <row r="12" ht="21" customHeight="true">
      <c r="A12" s="6" t="s">
        <v>132</v>
      </c>
      <c r="B12" s="6" t="s">
        <v>133</v>
      </c>
      <c r="C12" s="6" t="s">
        <v>77</v>
      </c>
      <c r="D12" s="13">
        <v>46151</v>
      </c>
      <c r="E12" s="13">
        <v>46157</v>
      </c>
      <c r="F12" s="6" t="s">
        <v>134</v>
      </c>
      <c r="G12" s="13">
        <v>46157</v>
      </c>
      <c r="H12" s="6" t="s">
        <v>135</v>
      </c>
      <c r="I12" s="4" t="s">
        <v>136</v>
      </c>
      <c r="J12" s="6" t="s">
        <v>137</v>
      </c>
      <c r="K12" s="14">
        <v>30</v>
      </c>
      <c r="L12" s="15">
        <v>3</v>
      </c>
      <c r="M12" s="6" t="s">
        <v>138</v>
      </c>
      <c r="N12" s="13">
        <v>46158</v>
      </c>
      <c r="O12" s="6" t="s">
        <v>103</v>
      </c>
      <c r="P12" s="4" t="s">
        <v>139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K$5:$K$32" type="custom">
      <formula1>LEN(TRIM(K5))&gt;0</formula1>
    </dataValidation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J$5:$J$32" type="custom">
      <formula1>LEN(TRIM(J5))&gt;0</formula1>
    </dataValidation>
    <dataValidation allowBlank="true" sqref="$Q$5:$Q$32" type="list">
      <formula1>enum_late_flag_labels</formula1>
    </dataValidation>
    <dataValidation allowBlank="false" sqref="$A$5:$A$32" type="custom">
      <formula1>LEN(TRIM(A5))&gt;0</formula1>
    </dataValidation>
    <dataValidation allowBlank="false" sqref="$F$5:$F$32" type="custom">
      <formula1>LEN(TRIM(F5))&gt;0</formula1>
    </dataValidation>
    <dataValidation allowBlank="false" sqref="$G$5:$G$32" type="custom">
      <formula1>LEN(TRIM(G5))&gt;0</formula1>
    </dataValidation>
    <dataValidation allowBlank="false" sqref="$M$5:$M$32" type="list">
      <formula1>enum_packing_method_labels</formula1>
    </dataValidation>
    <dataValidation allowBlank="false" sqref="$O$5:$O$32" type="list">
      <formula1>enum_priority_level_labels</formula1>
    </dataValidation>
    <dataValidation allowBlank="false" sqref="$C$5:$C$32" type="custom">
      <formula1>LEN(TRIM(C5))&gt;0</formula1>
    </dataValidation>
    <dataValidation allowBlank="false" sqref="$N$5:$N$32" type="custom">
      <formula1>LEN(TRIM(N5))&gt;0</formula1>
    </dataValidation>
    <dataValidation allowBlank="false" sqref="$B$5:$B$32" type="list">
      <formula1>enum_shipment_status_labels</formula1>
    </dataValidation>
    <dataValidation allowBlank="false" sqref="$D$5:$D$32" type="custom">
      <formula1>LEN(TRIM(D5))&gt;0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7" min="6" width="18"/>
    <col customWidth="true" max="8" min="8" width="14"/>
    <col customWidth="true" max="9" min="9" width="20"/>
    <col customWidth="true" max="12" min="10" width="18"/>
    <col customWidth="true" max="13" min="13" width="26"/>
    <col customWidth="true" max="14" min="14" width="18"/>
    <col customWidth="true" max="16" min="15" width="12"/>
    <col customWidth="true" max="17" min="17" width="18"/>
    <col customWidth="true" max="18" min="18" width="34"/>
    <col customWidth="true" max="19" min="19" width="12"/>
    <col customWidth="true" max="26" min="2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72</v>
      </c>
      <c r="R4" s="3" t="s">
        <v>73</v>
      </c>
      <c r="S4" s="3" t="s">
        <v>151</v>
      </c>
    </row>
    <row r="5" ht="21" customHeight="true">
      <c r="A5" s="6" t="s">
        <v>152</v>
      </c>
      <c r="B5" s="6" t="s">
        <v>153</v>
      </c>
      <c r="C5" s="6" t="s">
        <v>77</v>
      </c>
      <c r="D5" s="13">
        <v>46158</v>
      </c>
      <c r="E5" s="13">
        <v>46160</v>
      </c>
      <c r="F5" s="6" t="s">
        <v>154</v>
      </c>
      <c r="G5" s="6" t="s">
        <v>75</v>
      </c>
      <c r="H5" s="13">
        <v>46160</v>
      </c>
      <c r="I5" s="17">
        <v>46160.395833333336</v>
      </c>
      <c r="J5" s="6" t="s">
        <v>155</v>
      </c>
      <c r="K5" s="6" t="s">
        <v>156</v>
      </c>
      <c r="L5" s="4" t="s">
        <v>157</v>
      </c>
      <c r="M5" s="6" t="s">
        <v>158</v>
      </c>
      <c r="N5" s="4" t="s">
        <v>159</v>
      </c>
      <c r="O5" s="15">
        <v>300</v>
      </c>
      <c r="P5" s="14">
        <v>120</v>
      </c>
      <c r="Q5" s="6" t="s">
        <v>83</v>
      </c>
      <c r="R5" s="4" t="s">
        <v>160</v>
      </c>
      <c r="S5" s="18" t="s">
        <v>30</v>
      </c>
    </row>
    <row r="6" ht="21" customHeight="true">
      <c r="A6" s="6" t="s">
        <v>161</v>
      </c>
      <c r="B6" s="6" t="s">
        <v>162</v>
      </c>
      <c r="C6" s="6" t="s">
        <v>87</v>
      </c>
      <c r="D6" s="13">
        <v>46158</v>
      </c>
      <c r="E6" s="13">
        <v>46160</v>
      </c>
      <c r="F6" s="6" t="s">
        <v>163</v>
      </c>
      <c r="G6" s="6" t="s">
        <v>85</v>
      </c>
      <c r="H6" s="13">
        <v>46160</v>
      </c>
      <c r="I6" s="17">
        <v>46160.34722222222</v>
      </c>
      <c r="J6" s="6" t="s">
        <v>164</v>
      </c>
      <c r="K6" s="6" t="s">
        <v>165</v>
      </c>
      <c r="L6" s="4" t="s">
        <v>166</v>
      </c>
      <c r="M6" s="6" t="s">
        <v>167</v>
      </c>
      <c r="N6" s="4" t="s">
        <v>168</v>
      </c>
      <c r="O6" s="15">
        <v>260</v>
      </c>
      <c r="P6" s="14">
        <v>80</v>
      </c>
      <c r="Q6" s="6" t="s">
        <v>93</v>
      </c>
      <c r="R6" s="4" t="s">
        <v>169</v>
      </c>
      <c r="S6" s="18" t="s">
        <v>30</v>
      </c>
    </row>
    <row r="7" ht="21" customHeight="true">
      <c r="A7" s="6" t="s">
        <v>170</v>
      </c>
      <c r="B7" s="6" t="s">
        <v>171</v>
      </c>
      <c r="C7" s="6" t="s">
        <v>97</v>
      </c>
      <c r="D7" s="13">
        <v>46156</v>
      </c>
      <c r="E7" s="13">
        <v>46158</v>
      </c>
      <c r="F7" s="6" t="s">
        <v>172</v>
      </c>
      <c r="G7" s="6" t="s">
        <v>95</v>
      </c>
      <c r="H7" s="13">
        <v>46158</v>
      </c>
      <c r="I7" s="17">
        <v>46158.322916666664</v>
      </c>
      <c r="J7" s="6" t="s">
        <v>173</v>
      </c>
      <c r="K7" s="6" t="s">
        <v>174</v>
      </c>
      <c r="L7" s="4" t="s">
        <v>175</v>
      </c>
      <c r="M7" s="6" t="s">
        <v>176</v>
      </c>
      <c r="N7" s="4" t="s">
        <v>177</v>
      </c>
      <c r="O7" s="15">
        <v>400</v>
      </c>
      <c r="P7" s="14">
        <v>240</v>
      </c>
      <c r="Q7" s="6" t="s">
        <v>103</v>
      </c>
      <c r="R7" s="4" t="s">
        <v>178</v>
      </c>
      <c r="S7" s="18" t="s">
        <v>30</v>
      </c>
    </row>
    <row r="8" ht="21" customHeight="true">
      <c r="A8" s="6" t="s">
        <v>179</v>
      </c>
      <c r="B8" s="6" t="s">
        <v>180</v>
      </c>
      <c r="C8" s="6" t="s">
        <v>77</v>
      </c>
      <c r="D8" s="13">
        <v>46160</v>
      </c>
      <c r="E8" s="13">
        <v>46160</v>
      </c>
      <c r="F8" s="6" t="s">
        <v>181</v>
      </c>
      <c r="G8" s="6" t="s">
        <v>105</v>
      </c>
      <c r="H8" s="13">
        <v>46162</v>
      </c>
      <c r="I8" s="17">
        <v>46162.416666666664</v>
      </c>
      <c r="J8" s="6" t="s">
        <v>182</v>
      </c>
      <c r="K8" s="6" t="s">
        <v>182</v>
      </c>
      <c r="L8" s="4" t="s">
        <v>183</v>
      </c>
      <c r="M8" s="6" t="s">
        <v>184</v>
      </c>
      <c r="N8" s="4" t="s">
        <v>185</v>
      </c>
      <c r="O8" s="15">
        <v>200</v>
      </c>
      <c r="P8" s="14">
        <v>60</v>
      </c>
      <c r="Q8" s="6" t="s">
        <v>103</v>
      </c>
      <c r="R8" s="4" t="s">
        <v>186</v>
      </c>
      <c r="S8" s="18" t="s">
        <v>30</v>
      </c>
    </row>
    <row r="9" ht="21" customHeight="true">
      <c r="A9" s="6" t="s">
        <v>187</v>
      </c>
      <c r="B9" s="6" t="s">
        <v>153</v>
      </c>
      <c r="C9" s="6" t="s">
        <v>113</v>
      </c>
      <c r="D9" s="13">
        <v>46160</v>
      </c>
      <c r="E9" s="13">
        <v>46160</v>
      </c>
      <c r="F9" s="6" t="s">
        <v>188</v>
      </c>
      <c r="G9" s="6" t="s">
        <v>112</v>
      </c>
      <c r="H9" s="13">
        <v>46163</v>
      </c>
      <c r="I9" s="17">
        <v>46163.28472222222</v>
      </c>
      <c r="J9" s="6" t="s">
        <v>189</v>
      </c>
      <c r="K9" s="6" t="s">
        <v>190</v>
      </c>
      <c r="L9" s="4" t="s">
        <v>191</v>
      </c>
      <c r="M9" s="6" t="s">
        <v>192</v>
      </c>
      <c r="N9" s="4" t="s">
        <v>193</v>
      </c>
      <c r="O9" s="15">
        <v>280</v>
      </c>
      <c r="P9" s="14">
        <v>150</v>
      </c>
      <c r="Q9" s="6" t="s">
        <v>93</v>
      </c>
      <c r="R9" s="4" t="s">
        <v>194</v>
      </c>
      <c r="S9" s="18" t="s">
        <v>30</v>
      </c>
    </row>
    <row r="10" ht="21" customHeight="true">
      <c r="A10" s="6" t="s">
        <v>195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196</v>
      </c>
      <c r="G10" s="6" t="s">
        <v>119</v>
      </c>
      <c r="H10" s="13">
        <v>46159</v>
      </c>
      <c r="I10" s="17">
        <v>46159.520833333336</v>
      </c>
      <c r="J10" s="6" t="s">
        <v>197</v>
      </c>
      <c r="K10" s="6" t="s">
        <v>198</v>
      </c>
      <c r="L10" s="4" t="s">
        <v>199</v>
      </c>
      <c r="M10" s="6" t="s">
        <v>200</v>
      </c>
      <c r="N10" s="4" t="s">
        <v>201</v>
      </c>
      <c r="O10" s="15">
        <v>180</v>
      </c>
      <c r="P10" s="14">
        <v>45</v>
      </c>
      <c r="Q10" s="6" t="s">
        <v>93</v>
      </c>
      <c r="R10" s="4" t="s">
        <v>202</v>
      </c>
      <c r="S10" s="18" t="s">
        <v>30</v>
      </c>
    </row>
    <row r="11" ht="21" customHeight="true">
      <c r="A11" s="6" t="s">
        <v>203</v>
      </c>
      <c r="B11" s="6" t="s">
        <v>171</v>
      </c>
      <c r="C11" s="6" t="s">
        <v>97</v>
      </c>
      <c r="D11" s="13">
        <v>46154</v>
      </c>
      <c r="E11" s="13">
        <v>46156</v>
      </c>
      <c r="F11" s="6" t="s">
        <v>204</v>
      </c>
      <c r="G11" s="6" t="s">
        <v>125</v>
      </c>
      <c r="H11" s="13">
        <v>46156</v>
      </c>
      <c r="I11" s="17">
        <v>46156.375</v>
      </c>
      <c r="J11" s="6" t="s">
        <v>205</v>
      </c>
      <c r="K11" s="6" t="s">
        <v>206</v>
      </c>
      <c r="L11" s="4" t="s">
        <v>207</v>
      </c>
      <c r="M11" s="6" t="s">
        <v>208</v>
      </c>
      <c r="N11" s="4" t="s">
        <v>209</v>
      </c>
      <c r="O11" s="15">
        <v>250</v>
      </c>
      <c r="P11" s="14">
        <v>95</v>
      </c>
      <c r="Q11" s="6" t="s">
        <v>130</v>
      </c>
      <c r="R11" s="4" t="s">
        <v>210</v>
      </c>
      <c r="S11" s="18" t="s">
        <v>30</v>
      </c>
    </row>
    <row r="12" ht="21" customHeight="true">
      <c r="A12" s="6" t="s">
        <v>211</v>
      </c>
      <c r="B12" s="6" t="s">
        <v>133</v>
      </c>
      <c r="C12" s="6" t="s">
        <v>77</v>
      </c>
      <c r="D12" s="13">
        <v>46152</v>
      </c>
      <c r="E12" s="13">
        <v>46157</v>
      </c>
      <c r="F12" s="6" t="s">
        <v>212</v>
      </c>
      <c r="G12" s="6" t="s">
        <v>132</v>
      </c>
      <c r="H12" s="13">
        <v>46157</v>
      </c>
      <c r="I12" s="17">
        <v>46157.583333333336</v>
      </c>
      <c r="J12" s="6" t="s">
        <v>213</v>
      </c>
      <c r="K12" s="6" t="s">
        <v>214</v>
      </c>
      <c r="L12" s="4" t="s">
        <v>215</v>
      </c>
      <c r="M12" s="6" t="s">
        <v>216</v>
      </c>
      <c r="N12" s="4" t="s">
        <v>217</v>
      </c>
      <c r="O12" s="15">
        <v>120</v>
      </c>
      <c r="P12" s="14">
        <v>30</v>
      </c>
      <c r="Q12" s="6" t="s">
        <v>103</v>
      </c>
      <c r="R12" s="4" t="s">
        <v>218</v>
      </c>
      <c r="S12" s="18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4">
    <dataValidation allowBlank="false" sqref="$E$5:$E$32" type="custom">
      <formula1>LEN(TRIM(E5))&gt;0</formula1>
    </dataValidation>
    <dataValidation allowBlank="false" sqref="$H$5:$H$32" type="custom">
      <formula1>LEN(TRIM(H5))&gt;0</formula1>
    </dataValidation>
    <dataValidation allowBlank="false" sqref="$P$5:$P$32" type="custom">
      <formula1>LEN(TRIM(P5))&gt;0</formula1>
    </dataValidation>
    <dataValidation allowBlank="false" sqref="$D$5:$D$32" type="custom">
      <formula1>LEN(TRIM(D5))&gt;0</formula1>
    </dataValidation>
    <dataValidation allowBlank="false" sqref="$F$5:$F$32" type="custom">
      <formula1>LEN(TRIM(F5))&gt;0</formula1>
    </dataValidation>
    <dataValidation allowBlank="false" sqref="$I$5:$I$32" type="custom">
      <formula1>LEN(TRIM(I5))&gt;0</formula1>
    </dataValidation>
    <dataValidation allowBlank="false" sqref="$J$5:$J$32" type="custom">
      <formula1>LEN(TRIM(J5))&gt;0</formula1>
    </dataValidation>
    <dataValidation allowBlank="false" sqref="$M$5:$M$32" type="custom">
      <formula1>LEN(TRIM(M5))&gt;0</formula1>
    </dataValidation>
    <dataValidation allowBlank="false" sqref="$A$5:$A$32" type="custom">
      <formula1>LEN(TRIM(A5))&gt;0</formula1>
    </dataValidation>
    <dataValidation allowBlank="false" sqref="$C$5:$C$32" type="custom">
      <formula1>LEN(TRIM(C5))&gt;0</formula1>
    </dataValidation>
    <dataValidation allowBlank="false" sqref="$K$5:$K$32" type="custom">
      <formula1>LEN(TRIM(K5))&gt;0</formula1>
    </dataValidation>
    <dataValidation allowBlank="false" sqref="$G$5:$G$32" type="list">
      <formula1>shipments_record_id_range</formula1>
    </dataValidation>
    <dataValidation allowBlank="false" sqref="$Q$5:$Q$32" type="list">
      <formula1>enum_priority_level_labels</formula1>
    </dataValidation>
    <dataValidation allowBlank="false" sqref="$B$5:$B$32" type="list">
      <formula1>enum_dispatch_status_labels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10" min="9" width="14"/>
    <col customWidth="true" max="12" min="11" width="26"/>
    <col customWidth="true" max="13" min="13" width="18"/>
    <col customWidth="true" max="14" min="14" width="14"/>
    <col customWidth="true" max="15" min="15" width="18"/>
    <col customWidth="true" max="16" min="16" width="34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219</v>
      </c>
      <c r="G4" s="3" t="s">
        <v>141</v>
      </c>
      <c r="H4" s="3" t="s">
        <v>220</v>
      </c>
      <c r="I4" s="3" t="s">
        <v>221</v>
      </c>
      <c r="J4" s="3" t="s">
        <v>71</v>
      </c>
      <c r="K4" s="3" t="s">
        <v>65</v>
      </c>
      <c r="L4" s="3" t="s">
        <v>147</v>
      </c>
      <c r="M4" s="3" t="s">
        <v>222</v>
      </c>
      <c r="N4" s="3" t="s">
        <v>223</v>
      </c>
      <c r="O4" s="3" t="s">
        <v>224</v>
      </c>
      <c r="P4" s="3" t="s">
        <v>73</v>
      </c>
      <c r="Q4" s="3" t="s">
        <v>74</v>
      </c>
    </row>
    <row r="5" ht="21" customHeight="true">
      <c r="A5" s="6" t="s">
        <v>225</v>
      </c>
      <c r="B5" s="6" t="s">
        <v>226</v>
      </c>
      <c r="C5" s="6" t="s">
        <v>77</v>
      </c>
      <c r="D5" s="13">
        <v>46159</v>
      </c>
      <c r="E5" s="13">
        <v>46160</v>
      </c>
      <c r="F5" s="6" t="s">
        <v>227</v>
      </c>
      <c r="G5" s="6" t="s">
        <v>75</v>
      </c>
      <c r="H5" s="6" t="s">
        <v>152</v>
      </c>
      <c r="I5" s="13">
        <v>46160</v>
      </c>
      <c r="J5" s="13">
        <v>46160</v>
      </c>
      <c r="K5" s="6" t="s">
        <v>79</v>
      </c>
      <c r="L5" s="4" t="s">
        <v>158</v>
      </c>
      <c r="M5" s="6" t="s">
        <v>228</v>
      </c>
      <c r="N5" s="19" t="s">
        <v>30</v>
      </c>
      <c r="O5" s="4" t="s">
        <v>229</v>
      </c>
      <c r="P5" s="4" t="s">
        <v>230</v>
      </c>
      <c r="Q5" s="4" t="s">
        <v>30</v>
      </c>
    </row>
    <row r="6" ht="21" customHeight="true">
      <c r="A6" s="6" t="s">
        <v>231</v>
      </c>
      <c r="B6" s="6" t="s">
        <v>162</v>
      </c>
      <c r="C6" s="6" t="s">
        <v>87</v>
      </c>
      <c r="D6" s="13">
        <v>46159</v>
      </c>
      <c r="E6" s="13">
        <v>46160</v>
      </c>
      <c r="F6" s="6" t="s">
        <v>232</v>
      </c>
      <c r="G6" s="6" t="s">
        <v>85</v>
      </c>
      <c r="H6" s="6" t="s">
        <v>161</v>
      </c>
      <c r="I6" s="13">
        <v>46160</v>
      </c>
      <c r="J6" s="13">
        <v>46161</v>
      </c>
      <c r="K6" s="6" t="s">
        <v>89</v>
      </c>
      <c r="L6" s="4" t="s">
        <v>167</v>
      </c>
      <c r="M6" s="6" t="s">
        <v>233</v>
      </c>
      <c r="N6" s="19" t="s">
        <v>30</v>
      </c>
      <c r="O6" s="4" t="s">
        <v>229</v>
      </c>
      <c r="P6" s="4" t="s">
        <v>234</v>
      </c>
      <c r="Q6" s="4" t="s">
        <v>30</v>
      </c>
    </row>
    <row r="7" ht="21" customHeight="true">
      <c r="A7" s="6" t="s">
        <v>235</v>
      </c>
      <c r="B7" s="6" t="s">
        <v>171</v>
      </c>
      <c r="C7" s="6" t="s">
        <v>97</v>
      </c>
      <c r="D7" s="13">
        <v>46157</v>
      </c>
      <c r="E7" s="13">
        <v>46158</v>
      </c>
      <c r="F7" s="6" t="s">
        <v>236</v>
      </c>
      <c r="G7" s="6" t="s">
        <v>95</v>
      </c>
      <c r="H7" s="6" t="s">
        <v>170</v>
      </c>
      <c r="I7" s="13">
        <v>46158</v>
      </c>
      <c r="J7" s="13">
        <v>46159</v>
      </c>
      <c r="K7" s="6" t="s">
        <v>99</v>
      </c>
      <c r="L7" s="4" t="s">
        <v>176</v>
      </c>
      <c r="M7" s="6" t="s">
        <v>237</v>
      </c>
      <c r="N7" s="19">
        <v>46158</v>
      </c>
      <c r="O7" s="4" t="s">
        <v>238</v>
      </c>
      <c r="P7" s="4" t="s">
        <v>239</v>
      </c>
      <c r="Q7" s="4" t="s">
        <v>30</v>
      </c>
    </row>
    <row r="8" ht="21" customHeight="true">
      <c r="A8" s="6" t="s">
        <v>240</v>
      </c>
      <c r="B8" s="6" t="s">
        <v>180</v>
      </c>
      <c r="C8" s="6" t="s">
        <v>77</v>
      </c>
      <c r="D8" s="13">
        <v>46160</v>
      </c>
      <c r="E8" s="13">
        <v>46160</v>
      </c>
      <c r="F8" s="6" t="s">
        <v>241</v>
      </c>
      <c r="G8" s="6" t="s">
        <v>105</v>
      </c>
      <c r="H8" s="6" t="s">
        <v>179</v>
      </c>
      <c r="I8" s="13">
        <v>46162</v>
      </c>
      <c r="J8" s="13">
        <v>46163</v>
      </c>
      <c r="K8" s="6" t="s">
        <v>108</v>
      </c>
      <c r="L8" s="4" t="s">
        <v>184</v>
      </c>
      <c r="M8" s="6" t="s">
        <v>228</v>
      </c>
      <c r="N8" s="19" t="s">
        <v>30</v>
      </c>
      <c r="O8" s="4" t="s">
        <v>229</v>
      </c>
      <c r="P8" s="4" t="s">
        <v>242</v>
      </c>
      <c r="Q8" s="4" t="s">
        <v>30</v>
      </c>
    </row>
    <row r="9" ht="21" customHeight="true">
      <c r="A9" s="6" t="s">
        <v>243</v>
      </c>
      <c r="B9" s="6" t="s">
        <v>226</v>
      </c>
      <c r="C9" s="6" t="s">
        <v>113</v>
      </c>
      <c r="D9" s="13">
        <v>46160</v>
      </c>
      <c r="E9" s="13">
        <v>46160</v>
      </c>
      <c r="F9" s="6" t="s">
        <v>244</v>
      </c>
      <c r="G9" s="6" t="s">
        <v>112</v>
      </c>
      <c r="H9" s="6" t="s">
        <v>187</v>
      </c>
      <c r="I9" s="13">
        <v>46163</v>
      </c>
      <c r="J9" s="13">
        <v>46164</v>
      </c>
      <c r="K9" s="6" t="s">
        <v>115</v>
      </c>
      <c r="L9" s="4" t="s">
        <v>192</v>
      </c>
      <c r="M9" s="6" t="s">
        <v>228</v>
      </c>
      <c r="N9" s="19" t="s">
        <v>30</v>
      </c>
      <c r="O9" s="4" t="s">
        <v>229</v>
      </c>
      <c r="P9" s="4" t="s">
        <v>245</v>
      </c>
      <c r="Q9" s="4" t="s">
        <v>30</v>
      </c>
    </row>
    <row r="10" ht="21" customHeight="true">
      <c r="A10" s="6" t="s">
        <v>246</v>
      </c>
      <c r="B10" s="6" t="s">
        <v>162</v>
      </c>
      <c r="C10" s="6" t="s">
        <v>87</v>
      </c>
      <c r="D10" s="13">
        <v>46157</v>
      </c>
      <c r="E10" s="13">
        <v>46160</v>
      </c>
      <c r="F10" s="6" t="s">
        <v>247</v>
      </c>
      <c r="G10" s="6" t="s">
        <v>119</v>
      </c>
      <c r="H10" s="6" t="s">
        <v>195</v>
      </c>
      <c r="I10" s="13">
        <v>46159</v>
      </c>
      <c r="J10" s="13">
        <v>46157</v>
      </c>
      <c r="K10" s="6" t="s">
        <v>121</v>
      </c>
      <c r="L10" s="4" t="s">
        <v>200</v>
      </c>
      <c r="M10" s="6" t="s">
        <v>233</v>
      </c>
      <c r="N10" s="19" t="s">
        <v>30</v>
      </c>
      <c r="O10" s="4" t="s">
        <v>229</v>
      </c>
      <c r="P10" s="4" t="s">
        <v>248</v>
      </c>
      <c r="Q10" s="4" t="s">
        <v>30</v>
      </c>
    </row>
    <row r="11" ht="21" customHeight="true">
      <c r="A11" s="6" t="s">
        <v>249</v>
      </c>
      <c r="B11" s="6" t="s">
        <v>171</v>
      </c>
      <c r="C11" s="6" t="s">
        <v>97</v>
      </c>
      <c r="D11" s="13">
        <v>46155</v>
      </c>
      <c r="E11" s="13">
        <v>46156</v>
      </c>
      <c r="F11" s="6" t="s">
        <v>250</v>
      </c>
      <c r="G11" s="6" t="s">
        <v>125</v>
      </c>
      <c r="H11" s="6" t="s">
        <v>203</v>
      </c>
      <c r="I11" s="13">
        <v>46156</v>
      </c>
      <c r="J11" s="13">
        <v>46158</v>
      </c>
      <c r="K11" s="6" t="s">
        <v>127</v>
      </c>
      <c r="L11" s="4" t="s">
        <v>208</v>
      </c>
      <c r="M11" s="6" t="s">
        <v>237</v>
      </c>
      <c r="N11" s="19">
        <v>46157</v>
      </c>
      <c r="O11" s="4" t="s">
        <v>251</v>
      </c>
      <c r="P11" s="4" t="s">
        <v>252</v>
      </c>
      <c r="Q11" s="4" t="s">
        <v>30</v>
      </c>
    </row>
    <row r="12" ht="21" customHeight="true">
      <c r="A12" s="6" t="s">
        <v>253</v>
      </c>
      <c r="B12" s="6" t="s">
        <v>133</v>
      </c>
      <c r="C12" s="6" t="s">
        <v>77</v>
      </c>
      <c r="D12" s="13">
        <v>46154</v>
      </c>
      <c r="E12" s="13">
        <v>46157</v>
      </c>
      <c r="F12" s="6" t="s">
        <v>254</v>
      </c>
      <c r="G12" s="6" t="s">
        <v>132</v>
      </c>
      <c r="H12" s="6" t="s">
        <v>211</v>
      </c>
      <c r="I12" s="13">
        <v>46157</v>
      </c>
      <c r="J12" s="13">
        <v>46158</v>
      </c>
      <c r="K12" s="6" t="s">
        <v>135</v>
      </c>
      <c r="L12" s="4" t="s">
        <v>216</v>
      </c>
      <c r="M12" s="6" t="s">
        <v>255</v>
      </c>
      <c r="N12" s="19" t="s">
        <v>30</v>
      </c>
      <c r="O12" s="4" t="s">
        <v>229</v>
      </c>
      <c r="P12" s="4" t="s">
        <v>218</v>
      </c>
      <c r="Q12" s="4" t="s">
        <v>30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G$5:$G$32" type="list">
      <formula1>shipments_record_id_range</formula1>
    </dataValidation>
    <dataValidation allowBlank="false" sqref="$H$5:$H$32" type="list">
      <formula1>vehicle_dispatches_record_id_range</formula1>
    </dataValidation>
    <dataValidation allowBlank="false" sqref="$M$5:$M$32" type="list">
      <formula1>enum_delivery_result_labels</formula1>
    </dataValidation>
    <dataValidation allowBlank="true" sqref="$Q$5:$Q$32" type="list">
      <formula1>enum_late_flag_labels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  <dataValidation allowBlank="false" sqref="$F$5:$F$32" type="custom">
      <formula1>LEN(TRIM(F5))&gt;0</formula1>
    </dataValidation>
    <dataValidation allowBlank="false" sqref="$I$5:$I$32" type="custom">
      <formula1>LEN(TRIM(I5))&gt;0</formula1>
    </dataValidation>
    <dataValidation allowBlank="false" sqref="$A$5:$A$32" type="custom">
      <formula1>LEN(TRIM(A5))&gt;0</formula1>
    </dataValidation>
    <dataValidation allowBlank="false" sqref="$B$5:$B$32" type="list">
      <formula1>enum_delivery_status_labels</formula1>
    </dataValidation>
    <dataValidation allowBlank="false" sqref="$J$5:$J$32" type="custom">
      <formula1>LEN(TRIM(J5))&gt;0</formula1>
    </dataValidation>
    <dataValidation allowBlank="false" sqref="$K$5:$K$32" type="custom">
      <formula1>LEN(TRIM(K5))&gt;0</formula1>
    </dataValidation>
    <dataValidation allowBlank="false" sqref="$C$5:$C$32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5" ySplit="4"/>
    </sheetView>
  </sheetViews>
  <sheetFormatPr defaultRowHeight="15"/>
  <cols>
    <col customWidth="true" max="3" min="1" width="18"/>
    <col customWidth="true" max="5" min="4" width="14"/>
    <col customWidth="true" max="8" min="6" width="18"/>
    <col customWidth="true" max="9" min="9" width="14"/>
    <col customWidth="true" max="12" min="10" width="18"/>
    <col customWidth="true" max="13" min="13" width="34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47</v>
      </c>
      <c r="C4" s="3" t="s">
        <v>60</v>
      </c>
      <c r="D4" s="3" t="s">
        <v>61</v>
      </c>
      <c r="E4" s="3" t="s">
        <v>62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</row>
    <row r="5" ht="21" customHeight="true">
      <c r="A5" s="6" t="s">
        <v>264</v>
      </c>
      <c r="B5" s="6" t="s">
        <v>265</v>
      </c>
      <c r="C5" s="6" t="s">
        <v>77</v>
      </c>
      <c r="D5" s="13">
        <v>46159</v>
      </c>
      <c r="E5" s="13">
        <v>46160</v>
      </c>
      <c r="F5" s="6" t="s">
        <v>266</v>
      </c>
      <c r="G5" s="6" t="s">
        <v>31</v>
      </c>
      <c r="H5" s="6" t="s">
        <v>75</v>
      </c>
      <c r="I5" s="13">
        <v>46160</v>
      </c>
      <c r="J5" s="6" t="s">
        <v>267</v>
      </c>
      <c r="K5" s="6" t="s">
        <v>268</v>
      </c>
      <c r="L5" s="6" t="s">
        <v>269</v>
      </c>
      <c r="M5" s="6" t="s">
        <v>270</v>
      </c>
    </row>
    <row r="6" ht="21" customHeight="true">
      <c r="A6" s="6" t="s">
        <v>271</v>
      </c>
      <c r="B6" s="6" t="s">
        <v>272</v>
      </c>
      <c r="C6" s="6" t="s">
        <v>87</v>
      </c>
      <c r="D6" s="13">
        <v>46159</v>
      </c>
      <c r="E6" s="13">
        <v>46160</v>
      </c>
      <c r="F6" s="6" t="s">
        <v>273</v>
      </c>
      <c r="G6" s="6" t="s">
        <v>33</v>
      </c>
      <c r="H6" s="6" t="s">
        <v>161</v>
      </c>
      <c r="I6" s="13">
        <v>46160</v>
      </c>
      <c r="J6" s="6" t="s">
        <v>274</v>
      </c>
      <c r="K6" s="6" t="s">
        <v>34</v>
      </c>
      <c r="L6" s="6" t="s">
        <v>269</v>
      </c>
      <c r="M6" s="6" t="s">
        <v>275</v>
      </c>
    </row>
    <row r="7" ht="21" customHeight="true">
      <c r="A7" s="6" t="s">
        <v>276</v>
      </c>
      <c r="B7" s="6" t="s">
        <v>277</v>
      </c>
      <c r="C7" s="6" t="s">
        <v>97</v>
      </c>
      <c r="D7" s="13">
        <v>46158</v>
      </c>
      <c r="E7" s="13">
        <v>46158</v>
      </c>
      <c r="F7" s="6" t="s">
        <v>278</v>
      </c>
      <c r="G7" s="6" t="s">
        <v>34</v>
      </c>
      <c r="H7" s="6" t="s">
        <v>235</v>
      </c>
      <c r="I7" s="13">
        <v>46158</v>
      </c>
      <c r="J7" s="6" t="s">
        <v>279</v>
      </c>
      <c r="K7" s="6" t="s">
        <v>280</v>
      </c>
      <c r="L7" s="6" t="s">
        <v>130</v>
      </c>
      <c r="M7" s="6" t="s">
        <v>281</v>
      </c>
    </row>
    <row r="8" ht="21" customHeight="true">
      <c r="A8" s="6" t="s">
        <v>282</v>
      </c>
      <c r="B8" s="6" t="s">
        <v>265</v>
      </c>
      <c r="C8" s="6" t="s">
        <v>77</v>
      </c>
      <c r="D8" s="13">
        <v>46160</v>
      </c>
      <c r="E8" s="13">
        <v>46160</v>
      </c>
      <c r="F8" s="6" t="s">
        <v>283</v>
      </c>
      <c r="G8" s="6" t="s">
        <v>31</v>
      </c>
      <c r="H8" s="6" t="s">
        <v>105</v>
      </c>
      <c r="I8" s="13">
        <v>46160</v>
      </c>
      <c r="J8" s="6" t="s">
        <v>284</v>
      </c>
      <c r="K8" s="6" t="s">
        <v>268</v>
      </c>
      <c r="L8" s="6" t="s">
        <v>130</v>
      </c>
      <c r="M8" s="6" t="s">
        <v>285</v>
      </c>
    </row>
    <row r="9" ht="21" customHeight="true">
      <c r="A9" s="6" t="s">
        <v>286</v>
      </c>
      <c r="B9" s="6" t="s">
        <v>265</v>
      </c>
      <c r="C9" s="6" t="s">
        <v>113</v>
      </c>
      <c r="D9" s="13">
        <v>46160</v>
      </c>
      <c r="E9" s="13">
        <v>46160</v>
      </c>
      <c r="F9" s="6" t="s">
        <v>287</v>
      </c>
      <c r="G9" s="6" t="s">
        <v>33</v>
      </c>
      <c r="H9" s="6" t="s">
        <v>187</v>
      </c>
      <c r="I9" s="13">
        <v>46160</v>
      </c>
      <c r="J9" s="6" t="s">
        <v>288</v>
      </c>
      <c r="K9" s="6" t="s">
        <v>289</v>
      </c>
      <c r="L9" s="6" t="s">
        <v>269</v>
      </c>
      <c r="M9" s="6" t="s">
        <v>290</v>
      </c>
    </row>
    <row r="10" ht="21" customHeight="true">
      <c r="A10" s="6" t="s">
        <v>291</v>
      </c>
      <c r="B10" s="6" t="s">
        <v>265</v>
      </c>
      <c r="C10" s="6" t="s">
        <v>87</v>
      </c>
      <c r="D10" s="13">
        <v>46159</v>
      </c>
      <c r="E10" s="13">
        <v>46160</v>
      </c>
      <c r="F10" s="6" t="s">
        <v>292</v>
      </c>
      <c r="G10" s="6" t="s">
        <v>34</v>
      </c>
      <c r="H10" s="6" t="s">
        <v>246</v>
      </c>
      <c r="I10" s="13">
        <v>46160</v>
      </c>
      <c r="J10" s="6" t="s">
        <v>279</v>
      </c>
      <c r="K10" s="6" t="s">
        <v>280</v>
      </c>
      <c r="L10" s="6" t="s">
        <v>93</v>
      </c>
      <c r="M10" s="6" t="s">
        <v>293</v>
      </c>
    </row>
    <row r="11" ht="21" customHeight="true">
      <c r="A11" s="6" t="s">
        <v>294</v>
      </c>
      <c r="B11" s="6" t="s">
        <v>277</v>
      </c>
      <c r="C11" s="6" t="s">
        <v>97</v>
      </c>
      <c r="D11" s="13">
        <v>46156</v>
      </c>
      <c r="E11" s="13">
        <v>46156</v>
      </c>
      <c r="F11" s="6" t="s">
        <v>295</v>
      </c>
      <c r="G11" s="6" t="s">
        <v>34</v>
      </c>
      <c r="H11" s="6" t="s">
        <v>249</v>
      </c>
      <c r="I11" s="13">
        <v>46156</v>
      </c>
      <c r="J11" s="6" t="s">
        <v>279</v>
      </c>
      <c r="K11" s="6" t="s">
        <v>280</v>
      </c>
      <c r="L11" s="6" t="s">
        <v>130</v>
      </c>
      <c r="M11" s="6" t="s">
        <v>296</v>
      </c>
    </row>
    <row r="12" ht="21" customHeight="true">
      <c r="A12" s="6" t="s">
        <v>297</v>
      </c>
      <c r="B12" s="6" t="s">
        <v>272</v>
      </c>
      <c r="C12" s="6" t="s">
        <v>77</v>
      </c>
      <c r="D12" s="13">
        <v>46157</v>
      </c>
      <c r="E12" s="13">
        <v>46157</v>
      </c>
      <c r="F12" s="6" t="s">
        <v>298</v>
      </c>
      <c r="G12" s="6" t="s">
        <v>31</v>
      </c>
      <c r="H12" s="6" t="s">
        <v>132</v>
      </c>
      <c r="I12" s="13">
        <v>46157</v>
      </c>
      <c r="J12" s="6" t="s">
        <v>284</v>
      </c>
      <c r="K12" s="6" t="s">
        <v>299</v>
      </c>
      <c r="L12" s="6" t="s">
        <v>130</v>
      </c>
      <c r="M12" s="6" t="s">
        <v>300</v>
      </c>
    </row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3">
    <dataValidation allowBlank="false" sqref="$I$5:$I$32" type="custom">
      <formula1>LEN(TRIM(I5))&gt;0</formula1>
    </dataValidation>
    <dataValidation allowBlank="false" sqref="$J$5:$J$32" type="list">
      <formula1>enum_change_type_labels</formula1>
    </dataValidation>
    <dataValidation allowBlank="false" sqref="$L$5:$L$32" type="list">
      <formula1>enum_impact_level_labels</formula1>
    </dataValidation>
    <dataValidation allowBlank="false" sqref="$M$5:$M$32" type="custom">
      <formula1>LEN(TRIM(M5))&gt;0</formula1>
    </dataValidation>
    <dataValidation allowBlank="false" sqref="$C$5:$C$32" type="custom">
      <formula1>LEN(TRIM(C5))&gt;0</formula1>
    </dataValidation>
    <dataValidation allowBlank="false" sqref="$F$5:$F$32" type="custom">
      <formula1>LEN(TRIM(F5))&gt;0</formula1>
    </dataValidation>
    <dataValidation allowBlank="false" sqref="$G$5:$G$32" type="list">
      <formula1>enum_related_worksheet_labels</formula1>
    </dataValidation>
    <dataValidation allowBlank="false" sqref="$H$5:$H$32" type="custom">
      <formula1>LEN(TRIM(H5))&gt;0</formula1>
    </dataValidation>
    <dataValidation allowBlank="false" sqref="$K$5:$K$32" type="list">
      <formula1>enum_changed_area_labels</formula1>
    </dataValidation>
    <dataValidation allowBlank="false" sqref="$A$5:$A$32" type="custom">
      <formula1>LEN(TRIM(A5))&gt;0</formula1>
    </dataValidation>
    <dataValidation allowBlank="false" sqref="$B$5:$B$32" type="list">
      <formula1>enum_change_status_labels</formula1>
    </dataValidation>
    <dataValidation allowBlank="false" sqref="$D$5:$D$32" type="custom">
      <formula1>LEN(TRIM(D5))&gt;0</formula1>
    </dataValidation>
    <dataValidation allowBlank="false" sqref="$E$5:$E$32" type="custom">
      <formula1>LEN(TRIM(E5))&gt;0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1" min="1" width="22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301</v>
      </c>
      <c r="B4" s="2" t="s">
        <v>302</v>
      </c>
      <c r="C4" s="2" t="s">
        <v>303</v>
      </c>
      <c r="D4" s="2"/>
      <c r="E4" s="2"/>
    </row>
    <row r="5" ht="21" customHeight="true">
      <c r="A5" s="3" t="s">
        <v>304</v>
      </c>
      <c r="B5" s="3" t="s">
        <v>305</v>
      </c>
      <c r="C5" s="3" t="s">
        <v>306</v>
      </c>
      <c r="D5" s="3" t="s">
        <v>307</v>
      </c>
      <c r="E5" s="3" t="s">
        <v>308</v>
      </c>
    </row>
    <row r="6" ht="21" customHeight="true">
      <c r="A6" t="s">
        <v>301</v>
      </c>
      <c r="B6" t="s">
        <v>265</v>
      </c>
      <c r="C6" t="s">
        <v>309</v>
      </c>
      <c r="D6">
        <v>10</v>
      </c>
      <c r="E6" t="b">
        <v>1</v>
      </c>
    </row>
    <row r="7" ht="21" customHeight="true">
      <c r="A7" t="s">
        <v>301</v>
      </c>
      <c r="B7" t="s">
        <v>272</v>
      </c>
      <c r="C7" t="s">
        <v>310</v>
      </c>
      <c r="D7">
        <v>20</v>
      </c>
      <c r="E7" t="b">
        <v>1</v>
      </c>
    </row>
    <row r="8" ht="21" customHeight="true">
      <c r="A8" t="s">
        <v>301</v>
      </c>
      <c r="B8" t="s">
        <v>277</v>
      </c>
      <c r="C8" t="s">
        <v>311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312</v>
      </c>
      <c r="B11" s="2" t="s">
        <v>313</v>
      </c>
      <c r="C11" s="2" t="s">
        <v>314</v>
      </c>
      <c r="D11" s="2"/>
      <c r="E11" s="2"/>
    </row>
    <row r="12" ht="21" customHeight="true">
      <c r="A12" s="3" t="s">
        <v>304</v>
      </c>
      <c r="B12" s="3" t="s">
        <v>305</v>
      </c>
      <c r="C12" s="3" t="s">
        <v>306</v>
      </c>
      <c r="D12" s="3" t="s">
        <v>307</v>
      </c>
      <c r="E12" s="3" t="s">
        <v>308</v>
      </c>
    </row>
    <row r="13" ht="21" customHeight="true">
      <c r="A13" t="s">
        <v>312</v>
      </c>
      <c r="B13" t="s">
        <v>284</v>
      </c>
      <c r="C13" t="s">
        <v>315</v>
      </c>
      <c r="D13">
        <v>10</v>
      </c>
      <c r="E13" t="b">
        <v>1</v>
      </c>
    </row>
    <row r="14" ht="21" customHeight="true">
      <c r="A14" t="s">
        <v>312</v>
      </c>
      <c r="B14" t="s">
        <v>267</v>
      </c>
      <c r="C14" t="s">
        <v>316</v>
      </c>
      <c r="D14">
        <v>20</v>
      </c>
      <c r="E14" t="b">
        <v>1</v>
      </c>
    </row>
    <row r="15" ht="21" customHeight="true">
      <c r="A15" t="s">
        <v>312</v>
      </c>
      <c r="B15" t="s">
        <v>288</v>
      </c>
      <c r="C15" t="s">
        <v>317</v>
      </c>
      <c r="D15">
        <v>30</v>
      </c>
      <c r="E15" t="b">
        <v>1</v>
      </c>
    </row>
    <row r="16" ht="21" customHeight="true">
      <c r="A16" t="s">
        <v>312</v>
      </c>
      <c r="B16" t="s">
        <v>274</v>
      </c>
      <c r="C16" t="s">
        <v>318</v>
      </c>
      <c r="D16">
        <v>40</v>
      </c>
      <c r="E16" t="b">
        <v>1</v>
      </c>
    </row>
    <row r="17" ht="21" customHeight="true">
      <c r="A17" t="s">
        <v>312</v>
      </c>
      <c r="B17" t="s">
        <v>279</v>
      </c>
      <c r="C17" t="s">
        <v>319</v>
      </c>
      <c r="D17">
        <v>50</v>
      </c>
      <c r="E17" t="b">
        <v>1</v>
      </c>
    </row>
    <row r="18" ht="21" customHeight="true">
      <c r="A18" t="s">
        <v>312</v>
      </c>
      <c r="B18" t="s">
        <v>320</v>
      </c>
      <c r="C18" t="s">
        <v>321</v>
      </c>
      <c r="D18">
        <v>60</v>
      </c>
      <c r="E18" t="b">
        <v>1</v>
      </c>
    </row>
    <row r="19" ht="21" customHeight="true"/>
    <row r="20" ht="21" customHeight="true"/>
    <row r="21" ht="21" customHeight="true">
      <c r="A21" s="2" t="s">
        <v>322</v>
      </c>
      <c r="B21" s="2" t="s">
        <v>323</v>
      </c>
      <c r="C21" s="2" t="s">
        <v>324</v>
      </c>
      <c r="D21" s="2"/>
      <c r="E21" s="2"/>
    </row>
    <row r="22" ht="21" customHeight="true">
      <c r="A22" s="3" t="s">
        <v>304</v>
      </c>
      <c r="B22" s="3" t="s">
        <v>305</v>
      </c>
      <c r="C22" s="3" t="s">
        <v>306</v>
      </c>
      <c r="D22" s="3" t="s">
        <v>307</v>
      </c>
      <c r="E22" s="3" t="s">
        <v>308</v>
      </c>
    </row>
    <row r="23" ht="21" customHeight="true">
      <c r="A23" t="s">
        <v>322</v>
      </c>
      <c r="B23" t="s">
        <v>268</v>
      </c>
      <c r="C23" t="s">
        <v>325</v>
      </c>
      <c r="D23">
        <v>10</v>
      </c>
      <c r="E23" t="b">
        <v>1</v>
      </c>
    </row>
    <row r="24" ht="21" customHeight="true">
      <c r="A24" t="s">
        <v>322</v>
      </c>
      <c r="B24" t="s">
        <v>289</v>
      </c>
      <c r="C24" t="s">
        <v>326</v>
      </c>
      <c r="D24">
        <v>20</v>
      </c>
      <c r="E24" t="b">
        <v>1</v>
      </c>
    </row>
    <row r="25">
      <c r="A25" t="s">
        <v>322</v>
      </c>
      <c r="B25" t="s">
        <v>34</v>
      </c>
      <c r="C25" t="s">
        <v>327</v>
      </c>
      <c r="D25">
        <v>30</v>
      </c>
      <c r="E25" t="b">
        <v>1</v>
      </c>
    </row>
    <row r="26">
      <c r="A26" t="s">
        <v>322</v>
      </c>
      <c r="B26" t="s">
        <v>280</v>
      </c>
      <c r="C26" t="s">
        <v>222</v>
      </c>
      <c r="D26">
        <v>40</v>
      </c>
      <c r="E26" t="b">
        <v>1</v>
      </c>
    </row>
    <row r="27">
      <c r="A27" t="s">
        <v>322</v>
      </c>
      <c r="B27" t="s">
        <v>299</v>
      </c>
      <c r="C27" t="s">
        <v>73</v>
      </c>
      <c r="D27">
        <v>50</v>
      </c>
      <c r="E27" t="b">
        <v>1</v>
      </c>
    </row>
    <row r="28"/>
    <row r="29"/>
    <row r="30">
      <c r="A30" s="2" t="s">
        <v>280</v>
      </c>
      <c r="B30" s="2" t="s">
        <v>328</v>
      </c>
      <c r="C30" s="2" t="s">
        <v>329</v>
      </c>
      <c r="D30" s="2"/>
      <c r="E30" s="2"/>
    </row>
    <row r="31">
      <c r="A31" s="3" t="s">
        <v>304</v>
      </c>
      <c r="B31" s="3" t="s">
        <v>305</v>
      </c>
      <c r="C31" s="3" t="s">
        <v>306</v>
      </c>
      <c r="D31" s="3" t="s">
        <v>307</v>
      </c>
      <c r="E31" s="3" t="s">
        <v>308</v>
      </c>
    </row>
    <row r="32">
      <c r="A32" t="s">
        <v>280</v>
      </c>
      <c r="B32" t="s">
        <v>228</v>
      </c>
      <c r="C32" t="s">
        <v>330</v>
      </c>
      <c r="D32">
        <v>10</v>
      </c>
      <c r="E32" t="b">
        <v>1</v>
      </c>
    </row>
    <row r="33">
      <c r="A33" t="s">
        <v>280</v>
      </c>
      <c r="B33" t="s">
        <v>233</v>
      </c>
      <c r="C33" t="s">
        <v>331</v>
      </c>
      <c r="D33">
        <v>20</v>
      </c>
      <c r="E33" t="b">
        <v>1</v>
      </c>
    </row>
    <row r="34">
      <c r="A34" t="s">
        <v>280</v>
      </c>
      <c r="B34" t="s">
        <v>237</v>
      </c>
      <c r="C34" t="s">
        <v>332</v>
      </c>
      <c r="D34">
        <v>30</v>
      </c>
      <c r="E34" t="b">
        <v>1</v>
      </c>
    </row>
    <row r="35">
      <c r="A35" t="s">
        <v>280</v>
      </c>
      <c r="B35" t="s">
        <v>333</v>
      </c>
      <c r="C35" t="s">
        <v>334</v>
      </c>
      <c r="D35">
        <v>40</v>
      </c>
      <c r="E35" t="b">
        <v>1</v>
      </c>
    </row>
    <row r="36">
      <c r="A36" t="s">
        <v>280</v>
      </c>
      <c r="B36" t="s">
        <v>255</v>
      </c>
      <c r="C36" t="s">
        <v>335</v>
      </c>
      <c r="D36">
        <v>50</v>
      </c>
      <c r="E36" t="b">
        <v>1</v>
      </c>
    </row>
    <row r="37"/>
    <row r="38"/>
    <row r="39">
      <c r="A39" s="2" t="s">
        <v>336</v>
      </c>
      <c r="B39" s="2" t="s">
        <v>337</v>
      </c>
      <c r="C39" s="2" t="s">
        <v>338</v>
      </c>
      <c r="D39" s="2"/>
      <c r="E39" s="2"/>
    </row>
    <row r="40">
      <c r="A40" s="3" t="s">
        <v>304</v>
      </c>
      <c r="B40" s="3" t="s">
        <v>305</v>
      </c>
      <c r="C40" s="3" t="s">
        <v>306</v>
      </c>
      <c r="D40" s="3" t="s">
        <v>307</v>
      </c>
      <c r="E40" s="3" t="s">
        <v>308</v>
      </c>
    </row>
    <row r="41">
      <c r="A41" t="s">
        <v>336</v>
      </c>
      <c r="B41" t="s">
        <v>180</v>
      </c>
      <c r="C41" t="s">
        <v>339</v>
      </c>
      <c r="D41">
        <v>10</v>
      </c>
      <c r="E41" t="b">
        <v>1</v>
      </c>
    </row>
    <row r="42">
      <c r="A42" t="s">
        <v>336</v>
      </c>
      <c r="B42" t="s">
        <v>226</v>
      </c>
      <c r="C42" t="s">
        <v>340</v>
      </c>
      <c r="D42">
        <v>20</v>
      </c>
      <c r="E42" t="b">
        <v>1</v>
      </c>
    </row>
    <row r="43">
      <c r="A43" t="s">
        <v>336</v>
      </c>
      <c r="B43" t="s">
        <v>162</v>
      </c>
      <c r="C43" t="s">
        <v>57</v>
      </c>
      <c r="D43">
        <v>30</v>
      </c>
      <c r="E43" t="b">
        <v>1</v>
      </c>
    </row>
    <row r="44">
      <c r="A44" t="s">
        <v>336</v>
      </c>
      <c r="B44" t="s">
        <v>233</v>
      </c>
      <c r="C44" t="s">
        <v>331</v>
      </c>
      <c r="D44">
        <v>40</v>
      </c>
      <c r="E44" t="b">
        <v>1</v>
      </c>
    </row>
    <row r="45">
      <c r="A45" t="s">
        <v>336</v>
      </c>
      <c r="B45" t="s">
        <v>171</v>
      </c>
      <c r="C45" t="s">
        <v>58</v>
      </c>
      <c r="D45">
        <v>50</v>
      </c>
      <c r="E45" t="b">
        <v>1</v>
      </c>
    </row>
    <row r="46">
      <c r="A46" t="s">
        <v>336</v>
      </c>
      <c r="B46" t="s">
        <v>133</v>
      </c>
      <c r="C46" t="s">
        <v>53</v>
      </c>
      <c r="D46">
        <v>60</v>
      </c>
      <c r="E46" t="b">
        <v>1</v>
      </c>
    </row>
    <row r="47"/>
    <row r="48"/>
    <row r="49">
      <c r="A49" s="2" t="s">
        <v>341</v>
      </c>
      <c r="B49" s="2" t="s">
        <v>342</v>
      </c>
      <c r="C49" s="2" t="s">
        <v>343</v>
      </c>
      <c r="D49" s="2"/>
      <c r="E49" s="2"/>
    </row>
    <row r="50">
      <c r="A50" s="3" t="s">
        <v>304</v>
      </c>
      <c r="B50" s="3" t="s">
        <v>305</v>
      </c>
      <c r="C50" s="3" t="s">
        <v>306</v>
      </c>
      <c r="D50" s="3" t="s">
        <v>307</v>
      </c>
      <c r="E50" s="3" t="s">
        <v>308</v>
      </c>
    </row>
    <row r="51">
      <c r="A51" t="s">
        <v>341</v>
      </c>
      <c r="B51" t="s">
        <v>180</v>
      </c>
      <c r="C51" t="s">
        <v>55</v>
      </c>
      <c r="D51">
        <v>10</v>
      </c>
      <c r="E51" t="b">
        <v>1</v>
      </c>
    </row>
    <row r="52">
      <c r="A52" t="s">
        <v>341</v>
      </c>
      <c r="B52" t="s">
        <v>153</v>
      </c>
      <c r="C52" t="s">
        <v>56</v>
      </c>
      <c r="D52">
        <v>20</v>
      </c>
      <c r="E52" t="b">
        <v>1</v>
      </c>
    </row>
    <row r="53">
      <c r="A53" t="s">
        <v>341</v>
      </c>
      <c r="B53" t="s">
        <v>162</v>
      </c>
      <c r="C53" t="s">
        <v>57</v>
      </c>
      <c r="D53">
        <v>30</v>
      </c>
      <c r="E53" t="b">
        <v>1</v>
      </c>
    </row>
    <row r="54">
      <c r="A54" t="s">
        <v>341</v>
      </c>
      <c r="B54" t="s">
        <v>171</v>
      </c>
      <c r="C54" t="s">
        <v>58</v>
      </c>
      <c r="D54">
        <v>40</v>
      </c>
      <c r="E54" t="b">
        <v>1</v>
      </c>
    </row>
    <row r="55">
      <c r="A55" t="s">
        <v>341</v>
      </c>
      <c r="B55" t="s">
        <v>133</v>
      </c>
      <c r="C55" t="s">
        <v>53</v>
      </c>
      <c r="D55">
        <v>50</v>
      </c>
      <c r="E55" t="b">
        <v>1</v>
      </c>
    </row>
    <row r="56"/>
    <row r="57"/>
    <row r="58">
      <c r="A58" s="2" t="s">
        <v>344</v>
      </c>
      <c r="B58" s="2" t="s">
        <v>345</v>
      </c>
      <c r="C58" s="2" t="s">
        <v>346</v>
      </c>
      <c r="D58" s="2"/>
      <c r="E58" s="2"/>
    </row>
    <row r="59">
      <c r="A59" s="3" t="s">
        <v>304</v>
      </c>
      <c r="B59" s="3" t="s">
        <v>305</v>
      </c>
      <c r="C59" s="3" t="s">
        <v>306</v>
      </c>
      <c r="D59" s="3" t="s">
        <v>307</v>
      </c>
      <c r="E59" s="3" t="s">
        <v>308</v>
      </c>
    </row>
    <row r="60">
      <c r="A60" t="s">
        <v>344</v>
      </c>
      <c r="B60" t="s">
        <v>130</v>
      </c>
      <c r="C60" t="s">
        <v>347</v>
      </c>
      <c r="D60">
        <v>10</v>
      </c>
      <c r="E60" t="b">
        <v>1</v>
      </c>
    </row>
    <row r="61">
      <c r="A61" t="s">
        <v>344</v>
      </c>
      <c r="B61" t="s">
        <v>269</v>
      </c>
      <c r="C61" t="s">
        <v>348</v>
      </c>
      <c r="D61">
        <v>20</v>
      </c>
      <c r="E61" t="b">
        <v>1</v>
      </c>
    </row>
    <row r="62">
      <c r="A62" t="s">
        <v>344</v>
      </c>
      <c r="B62" t="s">
        <v>93</v>
      </c>
      <c r="C62" t="s">
        <v>349</v>
      </c>
      <c r="D62">
        <v>30</v>
      </c>
      <c r="E62" t="b">
        <v>1</v>
      </c>
    </row>
    <row r="63"/>
    <row r="64"/>
    <row r="65">
      <c r="A65" s="2" t="s">
        <v>350</v>
      </c>
      <c r="B65" s="2" t="s">
        <v>351</v>
      </c>
      <c r="C65" s="2" t="s">
        <v>352</v>
      </c>
      <c r="D65" s="2"/>
      <c r="E65" s="2"/>
    </row>
    <row r="66">
      <c r="A66" s="3" t="s">
        <v>304</v>
      </c>
      <c r="B66" s="3" t="s">
        <v>305</v>
      </c>
      <c r="C66" s="3" t="s">
        <v>306</v>
      </c>
      <c r="D66" s="3" t="s">
        <v>307</v>
      </c>
      <c r="E66" s="3" t="s">
        <v>308</v>
      </c>
    </row>
    <row r="67">
      <c r="A67" t="s">
        <v>350</v>
      </c>
      <c r="B67" t="s">
        <v>103</v>
      </c>
      <c r="C67" t="s">
        <v>353</v>
      </c>
      <c r="D67">
        <v>10</v>
      </c>
      <c r="E67" t="b">
        <v>1</v>
      </c>
    </row>
    <row r="68">
      <c r="A68" t="s">
        <v>350</v>
      </c>
      <c r="B68" t="s">
        <v>354</v>
      </c>
      <c r="C68" t="s">
        <v>355</v>
      </c>
      <c r="D68">
        <v>20</v>
      </c>
      <c r="E68" t="b">
        <v>1</v>
      </c>
    </row>
    <row r="69">
      <c r="A69" t="s">
        <v>350</v>
      </c>
      <c r="B69" t="s">
        <v>356</v>
      </c>
      <c r="C69" t="s">
        <v>357</v>
      </c>
      <c r="D69">
        <v>30</v>
      </c>
      <c r="E69" t="b">
        <v>1</v>
      </c>
    </row>
    <row r="70">
      <c r="A70" t="s">
        <v>350</v>
      </c>
      <c r="B70" t="s">
        <v>277</v>
      </c>
      <c r="C70" t="s">
        <v>311</v>
      </c>
      <c r="D70">
        <v>40</v>
      </c>
      <c r="E70" t="b">
        <v>1</v>
      </c>
    </row>
    <row r="71">
      <c r="A71" t="s">
        <v>350</v>
      </c>
      <c r="B71" t="s">
        <v>358</v>
      </c>
      <c r="C71" t="s">
        <v>359</v>
      </c>
      <c r="D71">
        <v>50</v>
      </c>
      <c r="E71" t="b">
        <v>1</v>
      </c>
    </row>
    <row r="72"/>
    <row r="73"/>
    <row r="74">
      <c r="A74" s="2" t="s">
        <v>360</v>
      </c>
      <c r="B74" s="2" t="s">
        <v>361</v>
      </c>
      <c r="C74" s="2" t="s">
        <v>362</v>
      </c>
      <c r="D74" s="2"/>
      <c r="E74" s="2"/>
    </row>
    <row r="75">
      <c r="A75" s="3" t="s">
        <v>304</v>
      </c>
      <c r="B75" s="3" t="s">
        <v>305</v>
      </c>
      <c r="C75" s="3" t="s">
        <v>306</v>
      </c>
      <c r="D75" s="3" t="s">
        <v>307</v>
      </c>
      <c r="E75" s="3" t="s">
        <v>308</v>
      </c>
    </row>
    <row r="76">
      <c r="A76" t="s">
        <v>360</v>
      </c>
      <c r="B76" t="s">
        <v>82</v>
      </c>
      <c r="C76" t="s">
        <v>69</v>
      </c>
      <c r="D76">
        <v>10</v>
      </c>
      <c r="E76" t="b">
        <v>1</v>
      </c>
    </row>
    <row r="77">
      <c r="A77" t="s">
        <v>360</v>
      </c>
      <c r="B77" t="s">
        <v>92</v>
      </c>
      <c r="C77" t="s">
        <v>363</v>
      </c>
      <c r="D77">
        <v>20</v>
      </c>
      <c r="E77" t="b">
        <v>1</v>
      </c>
    </row>
    <row r="78">
      <c r="A78" t="s">
        <v>360</v>
      </c>
      <c r="B78" t="s">
        <v>138</v>
      </c>
      <c r="C78" t="s">
        <v>364</v>
      </c>
      <c r="D78">
        <v>30</v>
      </c>
      <c r="E78" t="b">
        <v>1</v>
      </c>
    </row>
    <row r="79">
      <c r="A79" t="s">
        <v>360</v>
      </c>
      <c r="B79" t="s">
        <v>102</v>
      </c>
      <c r="C79" t="s">
        <v>365</v>
      </c>
      <c r="D79">
        <v>40</v>
      </c>
      <c r="E79" t="b">
        <v>1</v>
      </c>
    </row>
    <row r="80">
      <c r="A80" t="s">
        <v>360</v>
      </c>
      <c r="B80" t="s">
        <v>320</v>
      </c>
      <c r="C80" t="s">
        <v>321</v>
      </c>
      <c r="D80">
        <v>50</v>
      </c>
      <c r="E80" t="b">
        <v>1</v>
      </c>
    </row>
    <row r="81"/>
    <row r="82"/>
    <row r="83">
      <c r="A83" s="2" t="s">
        <v>366</v>
      </c>
      <c r="B83" s="2" t="s">
        <v>367</v>
      </c>
      <c r="C83" s="2" t="s">
        <v>368</v>
      </c>
      <c r="D83" s="2"/>
      <c r="E83" s="2"/>
    </row>
    <row r="84">
      <c r="A84" s="3" t="s">
        <v>304</v>
      </c>
      <c r="B84" s="3" t="s">
        <v>305</v>
      </c>
      <c r="C84" s="3" t="s">
        <v>306</v>
      </c>
      <c r="D84" s="3" t="s">
        <v>307</v>
      </c>
      <c r="E84" s="3" t="s">
        <v>308</v>
      </c>
    </row>
    <row r="85">
      <c r="A85" t="s">
        <v>366</v>
      </c>
      <c r="B85" t="s">
        <v>130</v>
      </c>
      <c r="C85" t="s">
        <v>347</v>
      </c>
      <c r="D85">
        <v>10</v>
      </c>
      <c r="E85" t="b">
        <v>1</v>
      </c>
    </row>
    <row r="86">
      <c r="A86" t="s">
        <v>366</v>
      </c>
      <c r="B86" t="s">
        <v>103</v>
      </c>
      <c r="C86" t="s">
        <v>369</v>
      </c>
      <c r="D86">
        <v>20</v>
      </c>
      <c r="E86" t="b">
        <v>1</v>
      </c>
    </row>
    <row r="87">
      <c r="A87" t="s">
        <v>366</v>
      </c>
      <c r="B87" t="s">
        <v>93</v>
      </c>
      <c r="C87" t="s">
        <v>349</v>
      </c>
      <c r="D87">
        <v>30</v>
      </c>
      <c r="E87" t="b">
        <v>1</v>
      </c>
    </row>
    <row r="88">
      <c r="A88" t="s">
        <v>366</v>
      </c>
      <c r="B88" t="s">
        <v>83</v>
      </c>
      <c r="C88" t="s">
        <v>370</v>
      </c>
      <c r="D88">
        <v>40</v>
      </c>
      <c r="E88" t="b">
        <v>1</v>
      </c>
    </row>
    <row r="89"/>
    <row r="90"/>
    <row r="91">
      <c r="A91" s="2" t="s">
        <v>371</v>
      </c>
      <c r="B91" s="2" t="s">
        <v>372</v>
      </c>
      <c r="C91" s="2" t="s">
        <v>373</v>
      </c>
      <c r="D91" s="2"/>
      <c r="E91" s="2"/>
    </row>
    <row r="92">
      <c r="A92" s="3" t="s">
        <v>304</v>
      </c>
      <c r="B92" s="3" t="s">
        <v>305</v>
      </c>
      <c r="C92" s="3" t="s">
        <v>306</v>
      </c>
      <c r="D92" s="3" t="s">
        <v>307</v>
      </c>
      <c r="E92" s="3" t="s">
        <v>308</v>
      </c>
    </row>
    <row r="93">
      <c r="A93" t="s">
        <v>371</v>
      </c>
      <c r="B93" t="s">
        <v>31</v>
      </c>
      <c r="C93" t="s">
        <v>374</v>
      </c>
      <c r="D93">
        <v>10</v>
      </c>
      <c r="E93" t="b">
        <v>1</v>
      </c>
    </row>
    <row r="94">
      <c r="A94" t="s">
        <v>371</v>
      </c>
      <c r="B94" t="s">
        <v>33</v>
      </c>
      <c r="C94" t="s">
        <v>42</v>
      </c>
      <c r="D94">
        <v>20</v>
      </c>
      <c r="E94" t="b">
        <v>1</v>
      </c>
    </row>
    <row r="95">
      <c r="A95" t="s">
        <v>371</v>
      </c>
      <c r="B95" t="s">
        <v>34</v>
      </c>
      <c r="C95" t="s">
        <v>327</v>
      </c>
      <c r="D95">
        <v>30</v>
      </c>
      <c r="E95" t="b">
        <v>1</v>
      </c>
    </row>
    <row r="96"/>
    <row r="97"/>
    <row r="98">
      <c r="A98" s="2" t="s">
        <v>375</v>
      </c>
      <c r="B98" s="2" t="s">
        <v>376</v>
      </c>
      <c r="C98" s="2" t="s">
        <v>377</v>
      </c>
      <c r="D98" s="2"/>
      <c r="E98" s="2"/>
    </row>
    <row r="99">
      <c r="A99" s="3" t="s">
        <v>304</v>
      </c>
      <c r="B99" s="3" t="s">
        <v>305</v>
      </c>
      <c r="C99" s="3" t="s">
        <v>306</v>
      </c>
      <c r="D99" s="3" t="s">
        <v>307</v>
      </c>
      <c r="E99" s="3" t="s">
        <v>308</v>
      </c>
    </row>
    <row r="100">
      <c r="A100" t="s">
        <v>375</v>
      </c>
      <c r="B100" t="s">
        <v>106</v>
      </c>
      <c r="C100" t="s">
        <v>50</v>
      </c>
      <c r="D100">
        <v>10</v>
      </c>
      <c r="E100" t="b">
        <v>1</v>
      </c>
    </row>
    <row r="101">
      <c r="A101" t="s">
        <v>375</v>
      </c>
      <c r="B101" t="s">
        <v>76</v>
      </c>
      <c r="C101" t="s">
        <v>41</v>
      </c>
      <c r="D101">
        <v>20</v>
      </c>
      <c r="E101" t="b">
        <v>1</v>
      </c>
    </row>
    <row r="102">
      <c r="A102" t="s">
        <v>375</v>
      </c>
      <c r="B102" t="s">
        <v>86</v>
      </c>
      <c r="C102" t="s">
        <v>51</v>
      </c>
      <c r="D102">
        <v>30</v>
      </c>
      <c r="E102" t="b">
        <v>1</v>
      </c>
    </row>
    <row r="103">
      <c r="A103" t="s">
        <v>375</v>
      </c>
      <c r="B103" t="s">
        <v>96</v>
      </c>
      <c r="C103" t="s">
        <v>52</v>
      </c>
      <c r="D103">
        <v>40</v>
      </c>
      <c r="E103" t="b">
        <v>1</v>
      </c>
    </row>
    <row r="104">
      <c r="A104" t="s">
        <v>375</v>
      </c>
      <c r="B104" t="s">
        <v>133</v>
      </c>
      <c r="C104" t="s">
        <v>53</v>
      </c>
      <c r="D104">
        <v>50</v>
      </c>
      <c r="E104" t="b">
        <v>1</v>
      </c>
    </row>
    <row r="105"/>
    <row r="106"/>
    <row r="107">
      <c r="A107" s="2" t="s">
        <v>378</v>
      </c>
      <c r="B107" s="2" t="s">
        <v>379</v>
      </c>
      <c r="C107" s="2" t="s">
        <v>380</v>
      </c>
      <c r="D107" s="2"/>
      <c r="E107" s="2"/>
    </row>
    <row r="108">
      <c r="A108" s="3" t="s">
        <v>304</v>
      </c>
      <c r="B108" s="3" t="s">
        <v>305</v>
      </c>
      <c r="C108" s="3" t="s">
        <v>306</v>
      </c>
      <c r="D108" s="3" t="s">
        <v>307</v>
      </c>
      <c r="E108" s="3" t="s">
        <v>308</v>
      </c>
    </row>
    <row r="109">
      <c r="A109" t="s">
        <v>378</v>
      </c>
      <c r="B109" t="s">
        <v>381</v>
      </c>
      <c r="C109" t="s">
        <v>382</v>
      </c>
      <c r="D109">
        <v>10</v>
      </c>
      <c r="E109" t="b">
        <v>1</v>
      </c>
    </row>
    <row r="110">
      <c r="A110" t="s">
        <v>378</v>
      </c>
      <c r="B110" t="s">
        <v>383</v>
      </c>
      <c r="C110" t="s">
        <v>384</v>
      </c>
      <c r="D110">
        <v>20</v>
      </c>
      <c r="E110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2" min="1" width="20"/>
    <col customWidth="true" max="3" min="3" width="28"/>
    <col customWidth="true" max="11" min="4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385</v>
      </c>
      <c r="B4" s="2"/>
      <c r="C4" s="2"/>
    </row>
    <row r="5" ht="21" customHeight="true">
      <c r="A5" s="3" t="s">
        <v>28</v>
      </c>
      <c r="B5" s="3" t="s">
        <v>306</v>
      </c>
      <c r="C5" s="3" t="s">
        <v>386</v>
      </c>
    </row>
    <row r="6" ht="21" customHeight="true">
      <c r="A6" t="s">
        <v>31</v>
      </c>
      <c r="B6" t="s">
        <v>3</v>
      </c>
      <c r="C6" t="s">
        <v>387</v>
      </c>
    </row>
    <row r="7" ht="21" customHeight="true">
      <c r="A7" t="s">
        <v>33</v>
      </c>
      <c r="B7" t="s">
        <v>4</v>
      </c>
      <c r="C7" t="s">
        <v>388</v>
      </c>
    </row>
    <row r="8" ht="21" customHeight="true">
      <c r="A8" t="s">
        <v>34</v>
      </c>
      <c r="B8" t="s">
        <v>389</v>
      </c>
      <c r="C8" t="s">
        <v>390</v>
      </c>
    </row>
    <row r="9" ht="21" customHeight="true">
      <c r="A9" t="s">
        <v>35</v>
      </c>
      <c r="B9" t="s">
        <v>6</v>
      </c>
      <c r="C9" t="s">
        <v>391</v>
      </c>
    </row>
    <row r="10" ht="21" customHeight="true"/>
    <row r="11" ht="21" customHeight="true"/>
    <row r="12" ht="21" customHeight="true">
      <c r="A12" s="2" t="s">
        <v>392</v>
      </c>
      <c r="B12" s="2"/>
      <c r="C12" s="2"/>
      <c r="D12" s="2"/>
      <c r="E12" s="2"/>
      <c r="F12" s="2"/>
      <c r="G12" s="2"/>
    </row>
    <row r="13" ht="21" customHeight="true">
      <c r="A13" s="3" t="s">
        <v>28</v>
      </c>
      <c r="B13" s="3" t="s">
        <v>393</v>
      </c>
      <c r="C13" s="3" t="s">
        <v>306</v>
      </c>
      <c r="D13" s="3" t="s">
        <v>394</v>
      </c>
      <c r="E13" s="3" t="s">
        <v>395</v>
      </c>
      <c r="F13" s="3" t="s">
        <v>396</v>
      </c>
      <c r="G13" s="3" t="s">
        <v>397</v>
      </c>
    </row>
    <row r="14" ht="21" customHeight="true">
      <c r="A14" t="s">
        <v>31</v>
      </c>
      <c r="B14" t="s">
        <v>398</v>
      </c>
      <c r="C14" t="s">
        <v>59</v>
      </c>
      <c r="D14" t="s">
        <v>399</v>
      </c>
      <c r="E14" t="s">
        <v>400</v>
      </c>
      <c r="F14" t="s">
        <v>30</v>
      </c>
      <c r="G14" t="b">
        <v>1</v>
      </c>
    </row>
    <row r="15" ht="21" customHeight="true">
      <c r="A15" t="s">
        <v>31</v>
      </c>
      <c r="B15" t="s">
        <v>401</v>
      </c>
      <c r="C15" t="s">
        <v>47</v>
      </c>
      <c r="D15" t="s">
        <v>402</v>
      </c>
      <c r="E15" t="s">
        <v>401</v>
      </c>
      <c r="F15" t="s">
        <v>375</v>
      </c>
      <c r="G15" t="b">
        <v>1</v>
      </c>
    </row>
    <row r="16" ht="21" customHeight="true">
      <c r="A16" t="s">
        <v>31</v>
      </c>
      <c r="B16" t="s">
        <v>403</v>
      </c>
      <c r="C16" t="s">
        <v>60</v>
      </c>
      <c r="D16" t="s">
        <v>399</v>
      </c>
      <c r="E16" t="s">
        <v>403</v>
      </c>
      <c r="F16" t="s">
        <v>30</v>
      </c>
      <c r="G16" t="b">
        <v>1</v>
      </c>
    </row>
    <row r="17" ht="21" customHeight="true">
      <c r="A17" t="s">
        <v>31</v>
      </c>
      <c r="B17" t="s">
        <v>404</v>
      </c>
      <c r="C17" t="s">
        <v>61</v>
      </c>
      <c r="D17" t="s">
        <v>405</v>
      </c>
      <c r="E17" t="s">
        <v>406</v>
      </c>
      <c r="F17" t="s">
        <v>30</v>
      </c>
      <c r="G17" t="b">
        <v>1</v>
      </c>
    </row>
    <row r="18" ht="21" customHeight="true">
      <c r="A18" t="s">
        <v>31</v>
      </c>
      <c r="B18" t="s">
        <v>407</v>
      </c>
      <c r="C18" t="s">
        <v>62</v>
      </c>
      <c r="D18" t="s">
        <v>405</v>
      </c>
      <c r="E18" t="s">
        <v>406</v>
      </c>
      <c r="F18" t="s">
        <v>30</v>
      </c>
      <c r="G18" t="b">
        <v>1</v>
      </c>
    </row>
    <row r="19" ht="21" customHeight="true">
      <c r="A19" t="s">
        <v>31</v>
      </c>
      <c r="B19" t="s">
        <v>408</v>
      </c>
      <c r="C19" t="s">
        <v>63</v>
      </c>
      <c r="D19" t="s">
        <v>399</v>
      </c>
      <c r="E19" t="s">
        <v>400</v>
      </c>
      <c r="F19" t="s">
        <v>30</v>
      </c>
      <c r="G19" t="b">
        <v>1</v>
      </c>
    </row>
    <row r="20" ht="21" customHeight="true">
      <c r="A20" t="s">
        <v>31</v>
      </c>
      <c r="B20" t="s">
        <v>409</v>
      </c>
      <c r="C20" t="s">
        <v>64</v>
      </c>
      <c r="D20" t="s">
        <v>405</v>
      </c>
      <c r="E20" t="s">
        <v>410</v>
      </c>
      <c r="F20" t="s">
        <v>30</v>
      </c>
      <c r="G20" t="b">
        <v>1</v>
      </c>
    </row>
    <row r="21" ht="21" customHeight="true">
      <c r="A21" t="s">
        <v>31</v>
      </c>
      <c r="B21" t="s">
        <v>411</v>
      </c>
      <c r="C21" t="s">
        <v>65</v>
      </c>
      <c r="D21" t="s">
        <v>399</v>
      </c>
      <c r="E21" t="s">
        <v>412</v>
      </c>
      <c r="F21" t="s">
        <v>30</v>
      </c>
      <c r="G21" t="b">
        <v>1</v>
      </c>
    </row>
    <row r="22" ht="21" customHeight="true">
      <c r="A22" t="s">
        <v>31</v>
      </c>
      <c r="B22" t="s">
        <v>413</v>
      </c>
      <c r="C22" t="s">
        <v>66</v>
      </c>
      <c r="D22" t="s">
        <v>414</v>
      </c>
      <c r="E22" t="s">
        <v>406</v>
      </c>
      <c r="F22" t="s">
        <v>30</v>
      </c>
      <c r="G22" t="b">
        <v>0</v>
      </c>
    </row>
    <row r="23" ht="21" customHeight="true">
      <c r="A23" t="s">
        <v>31</v>
      </c>
      <c r="B23" t="s">
        <v>415</v>
      </c>
      <c r="C23" t="s">
        <v>67</v>
      </c>
      <c r="D23" t="s">
        <v>414</v>
      </c>
      <c r="E23" t="s">
        <v>406</v>
      </c>
      <c r="F23" t="s">
        <v>30</v>
      </c>
      <c r="G23" t="b">
        <v>1</v>
      </c>
    </row>
    <row r="24" ht="21" customHeight="true">
      <c r="A24" t="s">
        <v>31</v>
      </c>
      <c r="B24" t="s">
        <v>416</v>
      </c>
      <c r="C24" t="s">
        <v>68</v>
      </c>
      <c r="D24" t="s">
        <v>417</v>
      </c>
      <c r="E24" t="s">
        <v>418</v>
      </c>
      <c r="F24" t="s">
        <v>30</v>
      </c>
      <c r="G24" t="b">
        <v>1</v>
      </c>
    </row>
    <row r="25">
      <c r="A25" t="s">
        <v>31</v>
      </c>
      <c r="B25" t="s">
        <v>419</v>
      </c>
      <c r="C25" t="s">
        <v>69</v>
      </c>
      <c r="D25" t="s">
        <v>417</v>
      </c>
      <c r="E25" t="s">
        <v>418</v>
      </c>
      <c r="F25" t="s">
        <v>30</v>
      </c>
      <c r="G25" t="b">
        <v>0</v>
      </c>
    </row>
    <row r="26">
      <c r="A26" t="s">
        <v>31</v>
      </c>
      <c r="B26" t="s">
        <v>360</v>
      </c>
      <c r="C26" t="s">
        <v>70</v>
      </c>
      <c r="D26" t="s">
        <v>402</v>
      </c>
      <c r="E26" t="s">
        <v>406</v>
      </c>
      <c r="F26" t="s">
        <v>360</v>
      </c>
      <c r="G26" t="b">
        <v>1</v>
      </c>
    </row>
    <row r="27">
      <c r="A27" t="s">
        <v>31</v>
      </c>
      <c r="B27" t="s">
        <v>420</v>
      </c>
      <c r="C27" t="s">
        <v>71</v>
      </c>
      <c r="D27" t="s">
        <v>405</v>
      </c>
      <c r="E27" t="s">
        <v>421</v>
      </c>
      <c r="F27" t="s">
        <v>30</v>
      </c>
      <c r="G27" t="b">
        <v>1</v>
      </c>
    </row>
    <row r="28">
      <c r="A28" t="s">
        <v>31</v>
      </c>
      <c r="B28" t="s">
        <v>422</v>
      </c>
      <c r="C28" t="s">
        <v>72</v>
      </c>
      <c r="D28" t="s">
        <v>402</v>
      </c>
      <c r="E28" t="s">
        <v>406</v>
      </c>
      <c r="F28" t="s">
        <v>366</v>
      </c>
      <c r="G28" t="b">
        <v>1</v>
      </c>
    </row>
    <row r="29">
      <c r="A29" t="s">
        <v>31</v>
      </c>
      <c r="B29" t="s">
        <v>299</v>
      </c>
      <c r="C29" t="s">
        <v>73</v>
      </c>
      <c r="D29" t="s">
        <v>414</v>
      </c>
      <c r="E29" t="s">
        <v>406</v>
      </c>
      <c r="F29" t="s">
        <v>30</v>
      </c>
      <c r="G29" t="b">
        <v>0</v>
      </c>
    </row>
    <row r="30">
      <c r="A30" t="s">
        <v>31</v>
      </c>
      <c r="B30" t="s">
        <v>423</v>
      </c>
      <c r="C30" t="s">
        <v>74</v>
      </c>
      <c r="D30" t="s">
        <v>402</v>
      </c>
      <c r="E30" t="s">
        <v>401</v>
      </c>
      <c r="F30" t="s">
        <v>350</v>
      </c>
      <c r="G30" t="b">
        <v>0</v>
      </c>
    </row>
    <row r="31">
      <c r="A31" t="s">
        <v>33</v>
      </c>
      <c r="B31" t="s">
        <v>398</v>
      </c>
      <c r="C31" t="s">
        <v>59</v>
      </c>
      <c r="D31" t="s">
        <v>399</v>
      </c>
      <c r="E31" t="s">
        <v>400</v>
      </c>
      <c r="F31" t="s">
        <v>30</v>
      </c>
      <c r="G31" t="b">
        <v>1</v>
      </c>
    </row>
    <row r="32">
      <c r="A32" t="s">
        <v>33</v>
      </c>
      <c r="B32" t="s">
        <v>401</v>
      </c>
      <c r="C32" t="s">
        <v>47</v>
      </c>
      <c r="D32" t="s">
        <v>402</v>
      </c>
      <c r="E32" t="s">
        <v>401</v>
      </c>
      <c r="F32" t="s">
        <v>341</v>
      </c>
      <c r="G32" t="b">
        <v>1</v>
      </c>
    </row>
    <row r="33">
      <c r="A33" t="s">
        <v>33</v>
      </c>
      <c r="B33" t="s">
        <v>403</v>
      </c>
      <c r="C33" t="s">
        <v>60</v>
      </c>
      <c r="D33" t="s">
        <v>399</v>
      </c>
      <c r="E33" t="s">
        <v>403</v>
      </c>
      <c r="F33" t="s">
        <v>30</v>
      </c>
      <c r="G33" t="b">
        <v>1</v>
      </c>
    </row>
    <row r="34">
      <c r="A34" t="s">
        <v>33</v>
      </c>
      <c r="B34" t="s">
        <v>404</v>
      </c>
      <c r="C34" t="s">
        <v>61</v>
      </c>
      <c r="D34" t="s">
        <v>405</v>
      </c>
      <c r="E34" t="s">
        <v>406</v>
      </c>
      <c r="F34" t="s">
        <v>30</v>
      </c>
      <c r="G34" t="b">
        <v>1</v>
      </c>
    </row>
    <row r="35">
      <c r="A35" t="s">
        <v>33</v>
      </c>
      <c r="B35" t="s">
        <v>407</v>
      </c>
      <c r="C35" t="s">
        <v>62</v>
      </c>
      <c r="D35" t="s">
        <v>405</v>
      </c>
      <c r="E35" t="s">
        <v>406</v>
      </c>
      <c r="F35" t="s">
        <v>30</v>
      </c>
      <c r="G35" t="b">
        <v>1</v>
      </c>
    </row>
    <row r="36">
      <c r="A36" t="s">
        <v>33</v>
      </c>
      <c r="B36" t="s">
        <v>424</v>
      </c>
      <c r="C36" t="s">
        <v>140</v>
      </c>
      <c r="D36" t="s">
        <v>399</v>
      </c>
      <c r="E36" t="s">
        <v>400</v>
      </c>
      <c r="F36" t="s">
        <v>30</v>
      </c>
      <c r="G36" t="b">
        <v>1</v>
      </c>
    </row>
    <row r="37">
      <c r="A37" t="s">
        <v>33</v>
      </c>
      <c r="B37" t="s">
        <v>425</v>
      </c>
      <c r="C37" t="s">
        <v>141</v>
      </c>
      <c r="D37" t="s">
        <v>426</v>
      </c>
      <c r="E37" t="s">
        <v>427</v>
      </c>
      <c r="F37" t="s">
        <v>30</v>
      </c>
      <c r="G37" t="b">
        <v>1</v>
      </c>
    </row>
    <row r="38">
      <c r="A38" t="s">
        <v>33</v>
      </c>
      <c r="B38" t="s">
        <v>428</v>
      </c>
      <c r="C38" t="s">
        <v>142</v>
      </c>
      <c r="D38" t="s">
        <v>405</v>
      </c>
      <c r="E38" t="s">
        <v>410</v>
      </c>
      <c r="F38" t="s">
        <v>30</v>
      </c>
      <c r="G38" t="b">
        <v>1</v>
      </c>
    </row>
    <row r="39">
      <c r="A39" t="s">
        <v>33</v>
      </c>
      <c r="B39" t="s">
        <v>429</v>
      </c>
      <c r="C39" t="s">
        <v>143</v>
      </c>
      <c r="D39" t="s">
        <v>430</v>
      </c>
      <c r="E39" t="s">
        <v>406</v>
      </c>
      <c r="F39" t="s">
        <v>30</v>
      </c>
      <c r="G39" t="b">
        <v>1</v>
      </c>
    </row>
    <row r="40">
      <c r="A40" t="s">
        <v>33</v>
      </c>
      <c r="B40" t="s">
        <v>431</v>
      </c>
      <c r="C40" t="s">
        <v>144</v>
      </c>
      <c r="D40" t="s">
        <v>399</v>
      </c>
      <c r="E40" t="s">
        <v>400</v>
      </c>
      <c r="F40" t="s">
        <v>30</v>
      </c>
      <c r="G40" t="b">
        <v>1</v>
      </c>
    </row>
    <row r="41">
      <c r="A41" t="s">
        <v>33</v>
      </c>
      <c r="B41" t="s">
        <v>432</v>
      </c>
      <c r="C41" t="s">
        <v>145</v>
      </c>
      <c r="D41" t="s">
        <v>399</v>
      </c>
      <c r="E41" t="s">
        <v>412</v>
      </c>
      <c r="F41" t="s">
        <v>30</v>
      </c>
      <c r="G41" t="b">
        <v>1</v>
      </c>
    </row>
    <row r="42">
      <c r="A42" t="s">
        <v>33</v>
      </c>
      <c r="B42" t="s">
        <v>433</v>
      </c>
      <c r="C42" t="s">
        <v>146</v>
      </c>
      <c r="D42" t="s">
        <v>399</v>
      </c>
      <c r="E42" t="s">
        <v>406</v>
      </c>
      <c r="F42" t="s">
        <v>30</v>
      </c>
      <c r="G42" t="b">
        <v>0</v>
      </c>
    </row>
    <row r="43">
      <c r="A43" t="s">
        <v>33</v>
      </c>
      <c r="B43" t="s">
        <v>434</v>
      </c>
      <c r="C43" t="s">
        <v>147</v>
      </c>
      <c r="D43" t="s">
        <v>399</v>
      </c>
      <c r="E43" t="s">
        <v>412</v>
      </c>
      <c r="F43" t="s">
        <v>30</v>
      </c>
      <c r="G43" t="b">
        <v>1</v>
      </c>
    </row>
    <row r="44">
      <c r="A44" t="s">
        <v>33</v>
      </c>
      <c r="B44" t="s">
        <v>435</v>
      </c>
      <c r="C44" t="s">
        <v>148</v>
      </c>
      <c r="D44" t="s">
        <v>399</v>
      </c>
      <c r="E44" t="s">
        <v>406</v>
      </c>
      <c r="F44" t="s">
        <v>30</v>
      </c>
      <c r="G44" t="b">
        <v>0</v>
      </c>
    </row>
    <row r="45">
      <c r="A45" t="s">
        <v>33</v>
      </c>
      <c r="B45" t="s">
        <v>436</v>
      </c>
      <c r="C45" t="s">
        <v>149</v>
      </c>
      <c r="D45" t="s">
        <v>417</v>
      </c>
      <c r="E45" t="s">
        <v>418</v>
      </c>
      <c r="F45" t="s">
        <v>30</v>
      </c>
      <c r="G45" t="b">
        <v>0</v>
      </c>
    </row>
    <row r="46">
      <c r="A46" t="s">
        <v>33</v>
      </c>
      <c r="B46" t="s">
        <v>437</v>
      </c>
      <c r="C46" t="s">
        <v>150</v>
      </c>
      <c r="D46" t="s">
        <v>417</v>
      </c>
      <c r="E46" t="s">
        <v>418</v>
      </c>
      <c r="F46" t="s">
        <v>30</v>
      </c>
      <c r="G46" t="b">
        <v>1</v>
      </c>
    </row>
    <row r="47">
      <c r="A47" t="s">
        <v>33</v>
      </c>
      <c r="B47" t="s">
        <v>422</v>
      </c>
      <c r="C47" t="s">
        <v>72</v>
      </c>
      <c r="D47" t="s">
        <v>402</v>
      </c>
      <c r="E47" t="s">
        <v>406</v>
      </c>
      <c r="F47" t="s">
        <v>366</v>
      </c>
      <c r="G47" t="b">
        <v>1</v>
      </c>
    </row>
    <row r="48">
      <c r="A48" t="s">
        <v>33</v>
      </c>
      <c r="B48" t="s">
        <v>299</v>
      </c>
      <c r="C48" t="s">
        <v>73</v>
      </c>
      <c r="D48" t="s">
        <v>414</v>
      </c>
      <c r="E48" t="s">
        <v>406</v>
      </c>
      <c r="F48" t="s">
        <v>30</v>
      </c>
      <c r="G48" t="b">
        <v>0</v>
      </c>
    </row>
    <row r="49">
      <c r="A49" t="s">
        <v>33</v>
      </c>
      <c r="B49" t="s">
        <v>438</v>
      </c>
      <c r="C49" t="s">
        <v>151</v>
      </c>
      <c r="D49" t="s">
        <v>439</v>
      </c>
      <c r="E49" t="s">
        <v>440</v>
      </c>
      <c r="F49" t="s">
        <v>30</v>
      </c>
      <c r="G49" t="b">
        <v>0</v>
      </c>
    </row>
    <row r="50">
      <c r="A50" t="s">
        <v>34</v>
      </c>
      <c r="B50" t="s">
        <v>398</v>
      </c>
      <c r="C50" t="s">
        <v>59</v>
      </c>
      <c r="D50" t="s">
        <v>399</v>
      </c>
      <c r="E50" t="s">
        <v>400</v>
      </c>
      <c r="F50" t="s">
        <v>30</v>
      </c>
      <c r="G50" t="b">
        <v>1</v>
      </c>
    </row>
    <row r="51">
      <c r="A51" t="s">
        <v>34</v>
      </c>
      <c r="B51" t="s">
        <v>401</v>
      </c>
      <c r="C51" t="s">
        <v>47</v>
      </c>
      <c r="D51" t="s">
        <v>402</v>
      </c>
      <c r="E51" t="s">
        <v>401</v>
      </c>
      <c r="F51" t="s">
        <v>336</v>
      </c>
      <c r="G51" t="b">
        <v>1</v>
      </c>
    </row>
    <row r="52">
      <c r="A52" t="s">
        <v>34</v>
      </c>
      <c r="B52" t="s">
        <v>403</v>
      </c>
      <c r="C52" t="s">
        <v>60</v>
      </c>
      <c r="D52" t="s">
        <v>399</v>
      </c>
      <c r="E52" t="s">
        <v>403</v>
      </c>
      <c r="F52" t="s">
        <v>30</v>
      </c>
      <c r="G52" t="b">
        <v>1</v>
      </c>
    </row>
    <row r="53">
      <c r="A53" t="s">
        <v>34</v>
      </c>
      <c r="B53" t="s">
        <v>404</v>
      </c>
      <c r="C53" t="s">
        <v>61</v>
      </c>
      <c r="D53" t="s">
        <v>405</v>
      </c>
      <c r="E53" t="s">
        <v>406</v>
      </c>
      <c r="F53" t="s">
        <v>30</v>
      </c>
      <c r="G53" t="b">
        <v>1</v>
      </c>
    </row>
    <row r="54">
      <c r="A54" t="s">
        <v>34</v>
      </c>
      <c r="B54" t="s">
        <v>407</v>
      </c>
      <c r="C54" t="s">
        <v>62</v>
      </c>
      <c r="D54" t="s">
        <v>405</v>
      </c>
      <c r="E54" t="s">
        <v>406</v>
      </c>
      <c r="F54" t="s">
        <v>30</v>
      </c>
      <c r="G54" t="b">
        <v>1</v>
      </c>
    </row>
    <row r="55">
      <c r="A55" t="s">
        <v>34</v>
      </c>
      <c r="B55" t="s">
        <v>441</v>
      </c>
      <c r="C55" t="s">
        <v>219</v>
      </c>
      <c r="D55" t="s">
        <v>399</v>
      </c>
      <c r="E55" t="s">
        <v>400</v>
      </c>
      <c r="F55" t="s">
        <v>30</v>
      </c>
      <c r="G55" t="b">
        <v>1</v>
      </c>
    </row>
    <row r="56">
      <c r="A56" t="s">
        <v>34</v>
      </c>
      <c r="B56" t="s">
        <v>425</v>
      </c>
      <c r="C56" t="s">
        <v>141</v>
      </c>
      <c r="D56" t="s">
        <v>426</v>
      </c>
      <c r="E56" t="s">
        <v>427</v>
      </c>
      <c r="F56" t="s">
        <v>30</v>
      </c>
      <c r="G56" t="b">
        <v>1</v>
      </c>
    </row>
    <row r="57">
      <c r="A57" t="s">
        <v>34</v>
      </c>
      <c r="B57" t="s">
        <v>442</v>
      </c>
      <c r="C57" t="s">
        <v>220</v>
      </c>
      <c r="D57" t="s">
        <v>426</v>
      </c>
      <c r="E57" t="s">
        <v>427</v>
      </c>
      <c r="F57" t="s">
        <v>30</v>
      </c>
      <c r="G57" t="b">
        <v>1</v>
      </c>
    </row>
    <row r="58">
      <c r="A58" t="s">
        <v>34</v>
      </c>
      <c r="B58" t="s">
        <v>443</v>
      </c>
      <c r="C58" t="s">
        <v>221</v>
      </c>
      <c r="D58" t="s">
        <v>405</v>
      </c>
      <c r="E58" t="s">
        <v>410</v>
      </c>
      <c r="F58" t="s">
        <v>30</v>
      </c>
      <c r="G58" t="b">
        <v>1</v>
      </c>
    </row>
    <row r="59">
      <c r="A59" t="s">
        <v>34</v>
      </c>
      <c r="B59" t="s">
        <v>420</v>
      </c>
      <c r="C59" t="s">
        <v>71</v>
      </c>
      <c r="D59" t="s">
        <v>405</v>
      </c>
      <c r="E59" t="s">
        <v>421</v>
      </c>
      <c r="F59" t="s">
        <v>30</v>
      </c>
      <c r="G59" t="b">
        <v>1</v>
      </c>
    </row>
    <row r="60">
      <c r="A60" t="s">
        <v>34</v>
      </c>
      <c r="B60" t="s">
        <v>411</v>
      </c>
      <c r="C60" t="s">
        <v>65</v>
      </c>
      <c r="D60" t="s">
        <v>399</v>
      </c>
      <c r="E60" t="s">
        <v>412</v>
      </c>
      <c r="F60" t="s">
        <v>30</v>
      </c>
      <c r="G60" t="b">
        <v>1</v>
      </c>
    </row>
    <row r="61">
      <c r="A61" t="s">
        <v>34</v>
      </c>
      <c r="B61" t="s">
        <v>434</v>
      </c>
      <c r="C61" t="s">
        <v>147</v>
      </c>
      <c r="D61" t="s">
        <v>399</v>
      </c>
      <c r="E61" t="s">
        <v>412</v>
      </c>
      <c r="F61" t="s">
        <v>30</v>
      </c>
      <c r="G61" t="b">
        <v>0</v>
      </c>
    </row>
    <row r="62">
      <c r="A62" t="s">
        <v>34</v>
      </c>
      <c r="B62" t="s">
        <v>280</v>
      </c>
      <c r="C62" t="s">
        <v>222</v>
      </c>
      <c r="D62" t="s">
        <v>402</v>
      </c>
      <c r="E62" t="s">
        <v>406</v>
      </c>
      <c r="F62" t="s">
        <v>280</v>
      </c>
      <c r="G62" t="b">
        <v>1</v>
      </c>
    </row>
    <row r="63">
      <c r="A63" t="s">
        <v>34</v>
      </c>
      <c r="B63" t="s">
        <v>444</v>
      </c>
      <c r="C63" t="s">
        <v>223</v>
      </c>
      <c r="D63" t="s">
        <v>405</v>
      </c>
      <c r="E63" t="s">
        <v>410</v>
      </c>
      <c r="F63" t="s">
        <v>30</v>
      </c>
      <c r="G63" t="b">
        <v>0</v>
      </c>
    </row>
    <row r="64">
      <c r="A64" t="s">
        <v>34</v>
      </c>
      <c r="B64" t="s">
        <v>445</v>
      </c>
      <c r="C64" t="s">
        <v>224</v>
      </c>
      <c r="D64" t="s">
        <v>399</v>
      </c>
      <c r="E64" t="s">
        <v>412</v>
      </c>
      <c r="F64" t="s">
        <v>30</v>
      </c>
      <c r="G64" t="b">
        <v>0</v>
      </c>
    </row>
    <row r="65">
      <c r="A65" t="s">
        <v>34</v>
      </c>
      <c r="B65" t="s">
        <v>299</v>
      </c>
      <c r="C65" t="s">
        <v>73</v>
      </c>
      <c r="D65" t="s">
        <v>414</v>
      </c>
      <c r="E65" t="s">
        <v>406</v>
      </c>
      <c r="F65" t="s">
        <v>30</v>
      </c>
      <c r="G65" t="b">
        <v>0</v>
      </c>
    </row>
    <row r="66">
      <c r="A66" t="s">
        <v>34</v>
      </c>
      <c r="B66" t="s">
        <v>423</v>
      </c>
      <c r="C66" t="s">
        <v>74</v>
      </c>
      <c r="D66" t="s">
        <v>402</v>
      </c>
      <c r="E66" t="s">
        <v>401</v>
      </c>
      <c r="F66" t="s">
        <v>350</v>
      </c>
      <c r="G66" t="b">
        <v>0</v>
      </c>
    </row>
    <row r="67">
      <c r="A67" t="s">
        <v>35</v>
      </c>
      <c r="B67" t="s">
        <v>398</v>
      </c>
      <c r="C67" t="s">
        <v>59</v>
      </c>
      <c r="D67" t="s">
        <v>399</v>
      </c>
      <c r="E67" t="s">
        <v>400</v>
      </c>
      <c r="F67" t="s">
        <v>30</v>
      </c>
      <c r="G67" t="b">
        <v>1</v>
      </c>
    </row>
    <row r="68">
      <c r="A68" t="s">
        <v>35</v>
      </c>
      <c r="B68" t="s">
        <v>401</v>
      </c>
      <c r="C68" t="s">
        <v>47</v>
      </c>
      <c r="D68" t="s">
        <v>402</v>
      </c>
      <c r="E68" t="s">
        <v>401</v>
      </c>
      <c r="F68" t="s">
        <v>301</v>
      </c>
      <c r="G68" t="b">
        <v>1</v>
      </c>
    </row>
    <row r="69">
      <c r="A69" t="s">
        <v>35</v>
      </c>
      <c r="B69" t="s">
        <v>403</v>
      </c>
      <c r="C69" t="s">
        <v>60</v>
      </c>
      <c r="D69" t="s">
        <v>399</v>
      </c>
      <c r="E69" t="s">
        <v>403</v>
      </c>
      <c r="F69" t="s">
        <v>30</v>
      </c>
      <c r="G69" t="b">
        <v>1</v>
      </c>
    </row>
    <row r="70">
      <c r="A70" t="s">
        <v>35</v>
      </c>
      <c r="B70" t="s">
        <v>404</v>
      </c>
      <c r="C70" t="s">
        <v>61</v>
      </c>
      <c r="D70" t="s">
        <v>405</v>
      </c>
      <c r="E70" t="s">
        <v>406</v>
      </c>
      <c r="F70" t="s">
        <v>30</v>
      </c>
      <c r="G70" t="b">
        <v>1</v>
      </c>
    </row>
    <row r="71">
      <c r="A71" t="s">
        <v>35</v>
      </c>
      <c r="B71" t="s">
        <v>407</v>
      </c>
      <c r="C71" t="s">
        <v>62</v>
      </c>
      <c r="D71" t="s">
        <v>405</v>
      </c>
      <c r="E71" t="s">
        <v>406</v>
      </c>
      <c r="F71" t="s">
        <v>30</v>
      </c>
      <c r="G71" t="b">
        <v>1</v>
      </c>
    </row>
    <row r="72">
      <c r="A72" t="s">
        <v>35</v>
      </c>
      <c r="B72" t="s">
        <v>446</v>
      </c>
      <c r="C72" t="s">
        <v>256</v>
      </c>
      <c r="D72" t="s">
        <v>399</v>
      </c>
      <c r="E72" t="s">
        <v>400</v>
      </c>
      <c r="F72" t="s">
        <v>30</v>
      </c>
      <c r="G72" t="b">
        <v>1</v>
      </c>
    </row>
    <row r="73">
      <c r="A73" t="s">
        <v>35</v>
      </c>
      <c r="B73" t="s">
        <v>371</v>
      </c>
      <c r="C73" t="s">
        <v>257</v>
      </c>
      <c r="D73" t="s">
        <v>402</v>
      </c>
      <c r="E73" t="s">
        <v>406</v>
      </c>
      <c r="F73" t="s">
        <v>371</v>
      </c>
      <c r="G73" t="b">
        <v>1</v>
      </c>
    </row>
    <row r="74">
      <c r="A74" t="s">
        <v>35</v>
      </c>
      <c r="B74" t="s">
        <v>447</v>
      </c>
      <c r="C74" t="s">
        <v>258</v>
      </c>
      <c r="D74" t="s">
        <v>399</v>
      </c>
      <c r="E74" t="s">
        <v>406</v>
      </c>
      <c r="F74" t="s">
        <v>30</v>
      </c>
      <c r="G74" t="b">
        <v>1</v>
      </c>
    </row>
    <row r="75">
      <c r="A75" t="s">
        <v>35</v>
      </c>
      <c r="B75" t="s">
        <v>448</v>
      </c>
      <c r="C75" t="s">
        <v>259</v>
      </c>
      <c r="D75" t="s">
        <v>405</v>
      </c>
      <c r="E75" t="s">
        <v>410</v>
      </c>
      <c r="F75" t="s">
        <v>30</v>
      </c>
      <c r="G75" t="b">
        <v>1</v>
      </c>
    </row>
    <row r="76">
      <c r="A76" t="s">
        <v>35</v>
      </c>
      <c r="B76" t="s">
        <v>312</v>
      </c>
      <c r="C76" t="s">
        <v>260</v>
      </c>
      <c r="D76" t="s">
        <v>402</v>
      </c>
      <c r="E76" t="s">
        <v>406</v>
      </c>
      <c r="F76" t="s">
        <v>312</v>
      </c>
      <c r="G76" t="b">
        <v>1</v>
      </c>
    </row>
    <row r="77">
      <c r="A77" t="s">
        <v>35</v>
      </c>
      <c r="B77" t="s">
        <v>322</v>
      </c>
      <c r="C77" t="s">
        <v>261</v>
      </c>
      <c r="D77" t="s">
        <v>402</v>
      </c>
      <c r="E77" t="s">
        <v>406</v>
      </c>
      <c r="F77" t="s">
        <v>322</v>
      </c>
      <c r="G77" t="b">
        <v>1</v>
      </c>
    </row>
    <row r="78">
      <c r="A78" t="s">
        <v>35</v>
      </c>
      <c r="B78" t="s">
        <v>344</v>
      </c>
      <c r="C78" t="s">
        <v>262</v>
      </c>
      <c r="D78" t="s">
        <v>402</v>
      </c>
      <c r="E78" t="s">
        <v>401</v>
      </c>
      <c r="F78" t="s">
        <v>344</v>
      </c>
      <c r="G78" t="b">
        <v>1</v>
      </c>
    </row>
    <row r="79">
      <c r="A79" t="s">
        <v>35</v>
      </c>
      <c r="B79" t="s">
        <v>449</v>
      </c>
      <c r="C79" t="s">
        <v>263</v>
      </c>
      <c r="D79" t="s">
        <v>414</v>
      </c>
      <c r="E79" t="s">
        <v>406</v>
      </c>
      <c r="F79" t="s">
        <v>30</v>
      </c>
      <c r="G79" t="b">
        <v>1</v>
      </c>
    </row>
    <row r="80"/>
    <row r="81"/>
    <row r="82">
      <c r="A82" s="2" t="s">
        <v>450</v>
      </c>
      <c r="B82" s="2"/>
      <c r="C82" s="2"/>
      <c r="D82" s="2"/>
      <c r="E82" s="2"/>
    </row>
    <row r="83">
      <c r="A83" s="3" t="s">
        <v>396</v>
      </c>
      <c r="B83" s="3" t="s">
        <v>305</v>
      </c>
      <c r="C83" s="3" t="s">
        <v>306</v>
      </c>
      <c r="D83" s="3" t="s">
        <v>307</v>
      </c>
      <c r="E83" s="3" t="s">
        <v>451</v>
      </c>
    </row>
    <row r="84">
      <c r="A84" t="s">
        <v>301</v>
      </c>
      <c r="B84" t="s">
        <v>265</v>
      </c>
      <c r="C84" t="s">
        <v>309</v>
      </c>
      <c r="D84">
        <v>10</v>
      </c>
      <c r="E84" t="s">
        <v>452</v>
      </c>
    </row>
    <row r="85">
      <c r="A85" t="s">
        <v>301</v>
      </c>
      <c r="B85" t="s">
        <v>272</v>
      </c>
      <c r="C85" t="s">
        <v>310</v>
      </c>
      <c r="D85">
        <v>20</v>
      </c>
      <c r="E85" t="s">
        <v>452</v>
      </c>
    </row>
    <row r="86">
      <c r="A86" t="s">
        <v>301</v>
      </c>
      <c r="B86" t="s">
        <v>277</v>
      </c>
      <c r="C86" t="s">
        <v>311</v>
      </c>
      <c r="D86">
        <v>30</v>
      </c>
      <c r="E86" t="s">
        <v>453</v>
      </c>
    </row>
    <row r="87">
      <c r="A87" t="s">
        <v>312</v>
      </c>
      <c r="B87" t="s">
        <v>284</v>
      </c>
      <c r="C87" t="s">
        <v>315</v>
      </c>
      <c r="D87">
        <v>10</v>
      </c>
      <c r="E87" t="s">
        <v>452</v>
      </c>
    </row>
    <row r="88">
      <c r="A88" t="s">
        <v>312</v>
      </c>
      <c r="B88" t="s">
        <v>267</v>
      </c>
      <c r="C88" t="s">
        <v>316</v>
      </c>
      <c r="D88">
        <v>20</v>
      </c>
      <c r="E88" t="s">
        <v>452</v>
      </c>
    </row>
    <row r="89">
      <c r="A89" t="s">
        <v>312</v>
      </c>
      <c r="B89" t="s">
        <v>288</v>
      </c>
      <c r="C89" t="s">
        <v>317</v>
      </c>
      <c r="D89">
        <v>30</v>
      </c>
      <c r="E89" t="s">
        <v>454</v>
      </c>
    </row>
    <row r="90">
      <c r="A90" t="s">
        <v>312</v>
      </c>
      <c r="B90" t="s">
        <v>274</v>
      </c>
      <c r="C90" t="s">
        <v>318</v>
      </c>
      <c r="D90">
        <v>40</v>
      </c>
      <c r="E90" t="s">
        <v>454</v>
      </c>
    </row>
    <row r="91">
      <c r="A91" t="s">
        <v>312</v>
      </c>
      <c r="B91" t="s">
        <v>279</v>
      </c>
      <c r="C91" t="s">
        <v>319</v>
      </c>
      <c r="D91">
        <v>50</v>
      </c>
      <c r="E91" t="s">
        <v>452</v>
      </c>
    </row>
    <row r="92">
      <c r="A92" t="s">
        <v>312</v>
      </c>
      <c r="B92" t="s">
        <v>320</v>
      </c>
      <c r="C92" t="s">
        <v>321</v>
      </c>
      <c r="D92">
        <v>60</v>
      </c>
      <c r="E92" t="s">
        <v>452</v>
      </c>
    </row>
    <row r="93">
      <c r="A93" t="s">
        <v>322</v>
      </c>
      <c r="B93" t="s">
        <v>268</v>
      </c>
      <c r="C93" t="s">
        <v>325</v>
      </c>
      <c r="D93">
        <v>10</v>
      </c>
      <c r="E93" t="s">
        <v>452</v>
      </c>
    </row>
    <row r="94">
      <c r="A94" t="s">
        <v>322</v>
      </c>
      <c r="B94" t="s">
        <v>289</v>
      </c>
      <c r="C94" t="s">
        <v>326</v>
      </c>
      <c r="D94">
        <v>20</v>
      </c>
      <c r="E94" t="s">
        <v>452</v>
      </c>
    </row>
    <row r="95">
      <c r="A95" t="s">
        <v>322</v>
      </c>
      <c r="B95" t="s">
        <v>34</v>
      </c>
      <c r="C95" t="s">
        <v>327</v>
      </c>
      <c r="D95">
        <v>30</v>
      </c>
      <c r="E95" t="s">
        <v>454</v>
      </c>
    </row>
    <row r="96">
      <c r="A96" t="s">
        <v>322</v>
      </c>
      <c r="B96" t="s">
        <v>280</v>
      </c>
      <c r="C96" t="s">
        <v>222</v>
      </c>
      <c r="D96">
        <v>40</v>
      </c>
      <c r="E96" t="s">
        <v>452</v>
      </c>
    </row>
    <row r="97">
      <c r="A97" t="s">
        <v>322</v>
      </c>
      <c r="B97" t="s">
        <v>299</v>
      </c>
      <c r="C97" t="s">
        <v>73</v>
      </c>
      <c r="D97">
        <v>50</v>
      </c>
      <c r="E97" t="s">
        <v>452</v>
      </c>
    </row>
    <row r="98">
      <c r="A98" t="s">
        <v>280</v>
      </c>
      <c r="B98" t="s">
        <v>228</v>
      </c>
      <c r="C98" t="s">
        <v>330</v>
      </c>
      <c r="D98">
        <v>10</v>
      </c>
      <c r="E98" t="s">
        <v>452</v>
      </c>
    </row>
    <row r="99">
      <c r="A99" t="s">
        <v>280</v>
      </c>
      <c r="B99" t="s">
        <v>233</v>
      </c>
      <c r="C99" t="s">
        <v>331</v>
      </c>
      <c r="D99">
        <v>20</v>
      </c>
      <c r="E99" t="s">
        <v>452</v>
      </c>
    </row>
    <row r="100">
      <c r="A100" t="s">
        <v>280</v>
      </c>
      <c r="B100" t="s">
        <v>237</v>
      </c>
      <c r="C100" t="s">
        <v>332</v>
      </c>
      <c r="D100">
        <v>30</v>
      </c>
      <c r="E100" t="s">
        <v>453</v>
      </c>
    </row>
    <row r="101">
      <c r="A101" t="s">
        <v>280</v>
      </c>
      <c r="B101" t="s">
        <v>333</v>
      </c>
      <c r="C101" t="s">
        <v>334</v>
      </c>
      <c r="D101">
        <v>40</v>
      </c>
      <c r="E101" t="s">
        <v>455</v>
      </c>
    </row>
    <row r="102">
      <c r="A102" t="s">
        <v>280</v>
      </c>
      <c r="B102" t="s">
        <v>255</v>
      </c>
      <c r="C102" t="s">
        <v>335</v>
      </c>
      <c r="D102">
        <v>50</v>
      </c>
      <c r="E102" t="s">
        <v>454</v>
      </c>
    </row>
    <row r="103">
      <c r="A103" t="s">
        <v>336</v>
      </c>
      <c r="B103" t="s">
        <v>180</v>
      </c>
      <c r="C103" t="s">
        <v>339</v>
      </c>
      <c r="D103">
        <v>10</v>
      </c>
      <c r="E103" t="s">
        <v>452</v>
      </c>
    </row>
    <row r="104">
      <c r="A104" t="s">
        <v>336</v>
      </c>
      <c r="B104" t="s">
        <v>226</v>
      </c>
      <c r="C104" t="s">
        <v>340</v>
      </c>
      <c r="D104">
        <v>20</v>
      </c>
      <c r="E104" t="s">
        <v>452</v>
      </c>
    </row>
    <row r="105">
      <c r="A105" t="s">
        <v>336</v>
      </c>
      <c r="B105" t="s">
        <v>162</v>
      </c>
      <c r="C105" t="s">
        <v>57</v>
      </c>
      <c r="D105">
        <v>30</v>
      </c>
      <c r="E105" t="s">
        <v>454</v>
      </c>
    </row>
    <row r="106">
      <c r="A106" t="s">
        <v>336</v>
      </c>
      <c r="B106" t="s">
        <v>233</v>
      </c>
      <c r="C106" t="s">
        <v>331</v>
      </c>
      <c r="D106">
        <v>40</v>
      </c>
      <c r="E106" t="s">
        <v>452</v>
      </c>
    </row>
    <row r="107">
      <c r="A107" t="s">
        <v>336</v>
      </c>
      <c r="B107" t="s">
        <v>171</v>
      </c>
      <c r="C107" t="s">
        <v>58</v>
      </c>
      <c r="D107">
        <v>50</v>
      </c>
      <c r="E107" t="s">
        <v>453</v>
      </c>
    </row>
    <row r="108">
      <c r="A108" t="s">
        <v>336</v>
      </c>
      <c r="B108" t="s">
        <v>133</v>
      </c>
      <c r="C108" t="s">
        <v>53</v>
      </c>
      <c r="D108">
        <v>60</v>
      </c>
      <c r="E108" t="s">
        <v>452</v>
      </c>
    </row>
    <row r="109">
      <c r="A109" t="s">
        <v>341</v>
      </c>
      <c r="B109" t="s">
        <v>180</v>
      </c>
      <c r="C109" t="s">
        <v>55</v>
      </c>
      <c r="D109">
        <v>10</v>
      </c>
      <c r="E109" t="s">
        <v>452</v>
      </c>
    </row>
    <row r="110">
      <c r="A110" t="s">
        <v>341</v>
      </c>
      <c r="B110" t="s">
        <v>153</v>
      </c>
      <c r="C110" t="s">
        <v>56</v>
      </c>
      <c r="D110">
        <v>20</v>
      </c>
      <c r="E110" t="s">
        <v>452</v>
      </c>
    </row>
    <row r="111">
      <c r="A111" t="s">
        <v>341</v>
      </c>
      <c r="B111" t="s">
        <v>162</v>
      </c>
      <c r="C111" t="s">
        <v>57</v>
      </c>
      <c r="D111">
        <v>30</v>
      </c>
      <c r="E111" t="s">
        <v>454</v>
      </c>
    </row>
    <row r="112">
      <c r="A112" t="s">
        <v>341</v>
      </c>
      <c r="B112" t="s">
        <v>171</v>
      </c>
      <c r="C112" t="s">
        <v>58</v>
      </c>
      <c r="D112">
        <v>40</v>
      </c>
      <c r="E112" t="s">
        <v>453</v>
      </c>
    </row>
    <row r="113">
      <c r="A113" t="s">
        <v>341</v>
      </c>
      <c r="B113" t="s">
        <v>133</v>
      </c>
      <c r="C113" t="s">
        <v>53</v>
      </c>
      <c r="D113">
        <v>50</v>
      </c>
      <c r="E113" t="s">
        <v>452</v>
      </c>
    </row>
    <row r="114">
      <c r="A114" t="s">
        <v>344</v>
      </c>
      <c r="B114" t="s">
        <v>130</v>
      </c>
      <c r="C114" t="s">
        <v>347</v>
      </c>
      <c r="D114">
        <v>10</v>
      </c>
      <c r="E114" t="s">
        <v>452</v>
      </c>
    </row>
    <row r="115">
      <c r="A115" t="s">
        <v>344</v>
      </c>
      <c r="B115" t="s">
        <v>269</v>
      </c>
      <c r="C115" t="s">
        <v>348</v>
      </c>
      <c r="D115">
        <v>20</v>
      </c>
      <c r="E115" t="s">
        <v>454</v>
      </c>
    </row>
    <row r="116">
      <c r="A116" t="s">
        <v>344</v>
      </c>
      <c r="B116" t="s">
        <v>93</v>
      </c>
      <c r="C116" t="s">
        <v>349</v>
      </c>
      <c r="D116">
        <v>30</v>
      </c>
      <c r="E116" t="s">
        <v>455</v>
      </c>
    </row>
    <row r="117">
      <c r="A117" t="s">
        <v>350</v>
      </c>
      <c r="B117" t="s">
        <v>103</v>
      </c>
      <c r="C117" t="s">
        <v>353</v>
      </c>
      <c r="D117">
        <v>10</v>
      </c>
      <c r="E117" t="s">
        <v>453</v>
      </c>
    </row>
    <row r="118">
      <c r="A118" t="s">
        <v>350</v>
      </c>
      <c r="B118" t="s">
        <v>354</v>
      </c>
      <c r="C118" t="s">
        <v>355</v>
      </c>
      <c r="D118">
        <v>20</v>
      </c>
      <c r="E118" t="s">
        <v>454</v>
      </c>
    </row>
    <row r="119">
      <c r="A119" t="s">
        <v>350</v>
      </c>
      <c r="B119" t="s">
        <v>356</v>
      </c>
      <c r="C119" t="s">
        <v>357</v>
      </c>
      <c r="D119">
        <v>30</v>
      </c>
      <c r="E119" t="s">
        <v>455</v>
      </c>
    </row>
    <row r="120">
      <c r="A120" t="s">
        <v>350</v>
      </c>
      <c r="B120" t="s">
        <v>277</v>
      </c>
      <c r="C120" t="s">
        <v>311</v>
      </c>
      <c r="D120">
        <v>40</v>
      </c>
      <c r="E120" t="s">
        <v>453</v>
      </c>
    </row>
    <row r="121">
      <c r="A121" t="s">
        <v>350</v>
      </c>
      <c r="B121" t="s">
        <v>358</v>
      </c>
      <c r="C121" t="s">
        <v>359</v>
      </c>
      <c r="D121">
        <v>50</v>
      </c>
      <c r="E121" t="s">
        <v>454</v>
      </c>
    </row>
    <row r="122">
      <c r="A122" t="s">
        <v>360</v>
      </c>
      <c r="B122" t="s">
        <v>82</v>
      </c>
      <c r="C122" t="s">
        <v>69</v>
      </c>
      <c r="D122">
        <v>10</v>
      </c>
      <c r="E122" t="s">
        <v>452</v>
      </c>
    </row>
    <row r="123">
      <c r="A123" t="s">
        <v>360</v>
      </c>
      <c r="B123" t="s">
        <v>92</v>
      </c>
      <c r="C123" t="s">
        <v>363</v>
      </c>
      <c r="D123">
        <v>20</v>
      </c>
      <c r="E123" t="s">
        <v>452</v>
      </c>
    </row>
    <row r="124">
      <c r="A124" t="s">
        <v>360</v>
      </c>
      <c r="B124" t="s">
        <v>138</v>
      </c>
      <c r="C124" t="s">
        <v>364</v>
      </c>
      <c r="D124">
        <v>30</v>
      </c>
      <c r="E124" t="s">
        <v>452</v>
      </c>
    </row>
    <row r="125">
      <c r="A125" t="s">
        <v>360</v>
      </c>
      <c r="B125" t="s">
        <v>102</v>
      </c>
      <c r="C125" t="s">
        <v>365</v>
      </c>
      <c r="D125">
        <v>40</v>
      </c>
      <c r="E125" t="s">
        <v>454</v>
      </c>
    </row>
    <row r="126">
      <c r="A126" t="s">
        <v>360</v>
      </c>
      <c r="B126" t="s">
        <v>320</v>
      </c>
      <c r="C126" t="s">
        <v>321</v>
      </c>
      <c r="D126">
        <v>50</v>
      </c>
      <c r="E126" t="s">
        <v>452</v>
      </c>
    </row>
    <row r="127">
      <c r="A127" t="s">
        <v>366</v>
      </c>
      <c r="B127" t="s">
        <v>130</v>
      </c>
      <c r="C127" t="s">
        <v>347</v>
      </c>
      <c r="D127">
        <v>10</v>
      </c>
      <c r="E127" t="s">
        <v>452</v>
      </c>
    </row>
    <row r="128">
      <c r="A128" t="s">
        <v>366</v>
      </c>
      <c r="B128" t="s">
        <v>103</v>
      </c>
      <c r="C128" t="s">
        <v>369</v>
      </c>
      <c r="D128">
        <v>20</v>
      </c>
      <c r="E128" t="s">
        <v>452</v>
      </c>
    </row>
    <row r="129">
      <c r="A129" t="s">
        <v>366</v>
      </c>
      <c r="B129" t="s">
        <v>93</v>
      </c>
      <c r="C129" t="s">
        <v>349</v>
      </c>
      <c r="D129">
        <v>30</v>
      </c>
      <c r="E129" t="s">
        <v>454</v>
      </c>
    </row>
    <row r="130">
      <c r="A130" t="s">
        <v>366</v>
      </c>
      <c r="B130" t="s">
        <v>83</v>
      </c>
      <c r="C130" t="s">
        <v>370</v>
      </c>
      <c r="D130">
        <v>40</v>
      </c>
      <c r="E130" t="s">
        <v>455</v>
      </c>
    </row>
    <row r="131">
      <c r="A131" t="s">
        <v>371</v>
      </c>
      <c r="B131" t="s">
        <v>31</v>
      </c>
      <c r="C131" t="s">
        <v>374</v>
      </c>
      <c r="D131">
        <v>10</v>
      </c>
      <c r="E131" t="s">
        <v>452</v>
      </c>
    </row>
    <row r="132">
      <c r="A132" t="s">
        <v>371</v>
      </c>
      <c r="B132" t="s">
        <v>33</v>
      </c>
      <c r="C132" t="s">
        <v>42</v>
      </c>
      <c r="D132">
        <v>20</v>
      </c>
      <c r="E132" t="s">
        <v>452</v>
      </c>
    </row>
    <row r="133">
      <c r="A133" t="s">
        <v>371</v>
      </c>
      <c r="B133" t="s">
        <v>34</v>
      </c>
      <c r="C133" t="s">
        <v>327</v>
      </c>
      <c r="D133">
        <v>30</v>
      </c>
      <c r="E133" t="s">
        <v>454</v>
      </c>
    </row>
    <row r="134">
      <c r="A134" t="s">
        <v>375</v>
      </c>
      <c r="B134" t="s">
        <v>106</v>
      </c>
      <c r="C134" t="s">
        <v>50</v>
      </c>
      <c r="D134">
        <v>10</v>
      </c>
      <c r="E134" t="s">
        <v>452</v>
      </c>
    </row>
    <row r="135">
      <c r="A135" t="s">
        <v>375</v>
      </c>
      <c r="B135" t="s">
        <v>76</v>
      </c>
      <c r="C135" t="s">
        <v>41</v>
      </c>
      <c r="D135">
        <v>20</v>
      </c>
      <c r="E135" t="s">
        <v>452</v>
      </c>
    </row>
    <row r="136">
      <c r="A136" t="s">
        <v>375</v>
      </c>
      <c r="B136" t="s">
        <v>86</v>
      </c>
      <c r="C136" t="s">
        <v>51</v>
      </c>
      <c r="D136">
        <v>30</v>
      </c>
      <c r="E136" t="s">
        <v>454</v>
      </c>
    </row>
    <row r="137">
      <c r="A137" t="s">
        <v>375</v>
      </c>
      <c r="B137" t="s">
        <v>96</v>
      </c>
      <c r="C137" t="s">
        <v>52</v>
      </c>
      <c r="D137">
        <v>40</v>
      </c>
      <c r="E137" t="s">
        <v>453</v>
      </c>
    </row>
    <row r="138">
      <c r="A138" t="s">
        <v>375</v>
      </c>
      <c r="B138" t="s">
        <v>133</v>
      </c>
      <c r="C138" t="s">
        <v>53</v>
      </c>
      <c r="D138">
        <v>50</v>
      </c>
      <c r="E138" t="s">
        <v>452</v>
      </c>
    </row>
    <row r="139"/>
    <row r="140"/>
    <row r="141">
      <c r="A141" s="2" t="s">
        <v>456</v>
      </c>
      <c r="B141" s="2"/>
      <c r="C141" s="2"/>
      <c r="D141" s="2"/>
      <c r="E141" s="2"/>
      <c r="F141" s="2"/>
    </row>
    <row r="142">
      <c r="A142" s="3" t="s">
        <v>457</v>
      </c>
      <c r="B142" s="3" t="s">
        <v>458</v>
      </c>
      <c r="C142" s="3" t="s">
        <v>459</v>
      </c>
      <c r="D142" s="3" t="s">
        <v>460</v>
      </c>
      <c r="E142" s="3" t="s">
        <v>461</v>
      </c>
      <c r="F142" s="3" t="s">
        <v>462</v>
      </c>
    </row>
    <row r="143">
      <c r="A143" t="s">
        <v>463</v>
      </c>
      <c r="B143" t="s">
        <v>33</v>
      </c>
      <c r="C143" t="s">
        <v>425</v>
      </c>
      <c r="D143" t="s">
        <v>31</v>
      </c>
      <c r="E143" t="s">
        <v>398</v>
      </c>
      <c r="F143" t="s">
        <v>464</v>
      </c>
    </row>
    <row r="144">
      <c r="A144" t="s">
        <v>465</v>
      </c>
      <c r="B144" t="s">
        <v>34</v>
      </c>
      <c r="C144" t="s">
        <v>425</v>
      </c>
      <c r="D144" t="s">
        <v>31</v>
      </c>
      <c r="E144" t="s">
        <v>398</v>
      </c>
      <c r="F144" t="s">
        <v>464</v>
      </c>
    </row>
    <row r="145">
      <c r="A145" t="s">
        <v>466</v>
      </c>
      <c r="B145" t="s">
        <v>34</v>
      </c>
      <c r="C145" t="s">
        <v>442</v>
      </c>
      <c r="D145" t="s">
        <v>33</v>
      </c>
      <c r="E145" t="s">
        <v>398</v>
      </c>
      <c r="F145" t="s">
        <v>464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general de planificación de despacho logístico</dc:title>
  <dc:creator>Finite Field</dc:creator>
  <dc:description>La página de referencia enfatiza mantener los planes de despacho, listas de envío y planes de entrega en un solo libro de trabajo, y organizar la ejecución logística a través del flujo de “preparación del envío → confirmación de la recogida → proceso de embalaje → confirmación de la entrega”. Esta plantilla extiende esa idea con datos maestros de vehículos/conductores, coordinación de excepciones, resúmenes semanales/mensuales y un panel de gestión.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Logistics</category>
</coreProperties>
</file>