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tables/table1.xml" ContentType="application/vnd.openxmlformats-officedocument.spreadsheetml.table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bookViews>
    <workbookView/>
  </bookViews>
  <sheets>
    <sheet name="Instruktioner" sheetId="1" r:id="rId1" state="visible"/>
    <sheet name="Indstillinger" sheetId="2" r:id="rId2" state="visible"/>
    <sheet name="Ikke-driftsmæssige udgifter" sheetId="3" r:id="rId3" state="visible"/>
    <sheet name="Resultatopgørelse" sheetId="4" r:id="rId4" state="visible"/>
    <sheet name="Endelig rentabilitet" sheetId="5" r:id="rId5" state="visible"/>
    <sheet name="Business Line Detail" sheetId="6" r:id="rId6" state="visible"/>
    <sheet name="Sources and Options" sheetId="7" r:id="rId7" state="visible"/>
  </sheets>
</workbook>
</file>

<file path=xl/sharedStrings.xml><?xml version="1.0" encoding="utf-8"?>
<sst xmlns="http://schemas.openxmlformats.org/spreadsheetml/2006/main" count="225" uniqueCount="225">
  <si>
    <t>Sådan bruges den</t>
  </si>
  <si>
    <t>Noter</t>
  </si>
  <si>
    <t>1. Angiv virksomhed og regnskabsår</t>
  </si>
  <si>
    <t>Skift virksomhedsnavn og regnskabsår øverst i arket "Resultatopgørelse".</t>
  </si>
  <si>
    <t>Vedligehold omsætnings-, omkostnings-, udgifts- og skattekonti i arket "Kontoopsætning".</t>
  </si>
  <si>
    <t>I "Månedlig indtastning" indtastes beløb efter måned, afdeling, forretningslinje, projekt og konto.</t>
  </si>
  <si>
    <t>Omsætning, vareforbrug, bruttofortjeneste, driftsresultat, nettoresultat og mere genereres automatisk.</t>
  </si>
  <si>
    <t>Årsoversigten og dashboardet viser automatisk de vigtigste driftsmålinger.</t>
  </si>
  <si>
    <t>Tilføj afdelinger, forretningslinjer, kunder/projekter og konti, så de passer til forskellige virksomheder.</t>
  </si>
  <si>
    <t>Kontoopsætning</t>
  </si>
  <si>
    <t>Kontokode</t>
  </si>
  <si>
    <t>Kontonavn</t>
  </si>
  <si>
    <t>P&amp;L-kategori</t>
  </si>
  <si>
    <t>Retning</t>
  </si>
  <si>
    <t>Kernekonto?</t>
  </si>
  <si>
    <t>Relevante forretningsscenarier</t>
  </si>
  <si>
    <t>Aktiveret</t>
  </si>
  <si>
    <t>REV-001</t>
  </si>
  <si>
    <t>Primær forretningsomsætning</t>
  </si>
  <si>
    <t>Omsætning</t>
  </si>
  <si>
    <t>Læg til</t>
  </si>
  <si>
    <t>Ja</t>
  </si>
  <si>
    <t>Primært salg eller serviceomsætning</t>
  </si>
  <si>
    <t>REV-002</t>
  </si>
  <si>
    <t>Anden forretningsomsætning</t>
  </si>
  <si>
    <t>Nej</t>
  </si>
  <si>
    <t>Flere forretningslinjer</t>
  </si>
  <si>
    <t>Ikke-kerne, men tilbagevendende omsætning</t>
  </si>
  <si>
    <t>COGS-001</t>
  </si>
  <si>
    <t>Vare- / materialeomkostning</t>
  </si>
  <si>
    <t>Vareforbrug</t>
  </si>
  <si>
    <t>Træk fra</t>
  </si>
  <si>
    <t>Detail / e-handel / produktion</t>
  </si>
  <si>
    <t>Omkostning for solgte varer eller produktionsmaterialer</t>
  </si>
  <si>
    <t>COGS-002</t>
  </si>
  <si>
    <t>Omkostning til outsourcede tjenester</t>
  </si>
  <si>
    <t>Service / projektbaseret</t>
  </si>
  <si>
    <t>Projektoutsourcing og implementeringsserviceomkostning</t>
  </si>
  <si>
    <t>OPEX-001</t>
  </si>
  <si>
    <t>Salgsudgifter</t>
  </si>
  <si>
    <t>Generel</t>
  </si>
  <si>
    <t>Annoncering, provisioner og kanalgebyrer</t>
  </si>
  <si>
    <t>OPEX-002</t>
  </si>
  <si>
    <t>Administrative udgifter</t>
  </si>
  <si>
    <t>Kontor, administration, HR og ledelsesudgifter</t>
  </si>
  <si>
    <t>OPEX-003</t>
  </si>
  <si>
    <t>FoU-udgifter</t>
  </si>
  <si>
    <t>Teknologi / produktion</t>
  </si>
  <si>
    <t>FoU-medarbejdere, test, cloudressourcer og mere</t>
  </si>
  <si>
    <t>OPEX-004</t>
  </si>
  <si>
    <t>Finansieringsomkostninger</t>
  </si>
  <si>
    <t>Renter, gebyrer og valutagevinster/-tab</t>
  </si>
  <si>
    <t>OTHER-001</t>
  </si>
  <si>
    <t>Andre indtægter</t>
  </si>
  <si>
    <t>Subsidier, offentlige tilskud osv.</t>
  </si>
  <si>
    <t>OTHER-002</t>
  </si>
  <si>
    <t>Ikke-driftsmæssige indtægter</t>
  </si>
  <si>
    <t>Ikke-driftsmæssige poster</t>
  </si>
  <si>
    <t>OTHER-003</t>
  </si>
  <si>
    <t>Bøder, donationer, tab osv.</t>
  </si>
  <si>
    <t>TAX-001</t>
  </si>
  <si>
    <t>Indkomstskat</t>
  </si>
  <si>
    <t>Selskabsskat</t>
  </si>
  <si>
    <t>Månedlig indtastning af resultatdata</t>
  </si>
  <si>
    <t>Dato</t>
  </si>
  <si>
    <t>År</t>
  </si>
  <si>
    <t>Måned</t>
  </si>
  <si>
    <t>Afdeling</t>
  </si>
  <si>
    <t>Forretningslinje</t>
  </si>
  <si>
    <t>Kunde / projekt</t>
  </si>
  <si>
    <t>Beløb</t>
  </si>
  <si>
    <t>Indtastet af</t>
  </si>
  <si>
    <t>2026-01-31</t>
  </si>
  <si>
    <t>Salgsafdeling</t>
  </si>
  <si>
    <t>Onlineforretning</t>
  </si>
  <si>
    <t>Markedspladssalg</t>
  </si>
  <si>
    <t>Eksempelomsætning</t>
  </si>
  <si>
    <t>Økonomi</t>
  </si>
  <si>
    <t>Offlineforretning</t>
  </si>
  <si>
    <t>Butikssalg</t>
  </si>
  <si>
    <t>Driftsafdeling</t>
  </si>
  <si>
    <t>Indkøb</t>
  </si>
  <si>
    <t>Eksempelomkostning</t>
  </si>
  <si>
    <t>Annonceforbrug</t>
  </si>
  <si>
    <t>Eksempeludgift</t>
  </si>
  <si>
    <t>Administrationsafdeling</t>
  </si>
  <si>
    <t>Hovedkontor</t>
  </si>
  <si>
    <t>Administrativt kontor</t>
  </si>
  <si>
    <t>FoU-afdeling</t>
  </si>
  <si>
    <t>Produktlinje A</t>
  </si>
  <si>
    <t>FoU-investering</t>
  </si>
  <si>
    <t>Økonomiafdeling</t>
  </si>
  <si>
    <t>Bankgebyrer</t>
  </si>
  <si>
    <t>Eksempelskat</t>
  </si>
  <si>
    <t>2026-02-28</t>
  </si>
  <si>
    <t>2026-03-28</t>
  </si>
  <si>
    <t>2026-04-28</t>
  </si>
  <si>
    <t>2026-05-28</t>
  </si>
  <si>
    <t>2026-06-28</t>
  </si>
  <si>
    <t>2026-07-28</t>
  </si>
  <si>
    <t>2026-08-28</t>
  </si>
  <si>
    <t>2026-09-28</t>
  </si>
  <si>
    <t>2026-10-28</t>
  </si>
  <si>
    <t>2026-11-28</t>
  </si>
  <si>
    <t>2026-12-28</t>
  </si>
  <si>
    <t>Resultatopgørelse (månedlig)</t>
  </si>
  <si>
    <t>Virksomhedsnavn</t>
  </si>
  <si>
    <t>Eksempelvirksomhed</t>
  </si>
  <si>
    <t>Regnskabsår</t>
  </si>
  <si>
    <t>Post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</si>
  <si>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</si>
  <si>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</si>
  <si>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</si>
  <si>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</si>
  <si>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</si>
  <si>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</si>
  <si>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</si>
  <si>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</si>
  <si>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</si>
  <si>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</si>
  <si>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</si>
  <si>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Helår i alt</t>
  </si>
  <si>
    <t>Bruttofortjeneste</t>
  </si>
  <si>
    <t>Bruttomargin</t>
  </si>
  <si>
    <t>Driftsresultat</t>
  </si>
  <si>
    <t>Driftsmargin</t>
  </si>
  <si>
    <t>Resultat før skat</t>
  </si>
  <si>
    <t>Nettoresultat</t>
  </si>
  <si>
    <t>Nettomargin</t>
  </si>
  <si>
    <t>Analyse af årsoversigt</t>
  </si>
  <si>
    <t>Måling</t>
  </si>
  <si>
    <t>Beløb / forhold</t>
  </si>
  <si>
    <t>Beregningslogik</t>
  </si>
  <si>
    <t>Samlet helårsomsætning</t>
  </si>
  <si>
    <t>Måler virksomhedsstørrelse og vækstgrundlag</t>
  </si>
  <si>
    <t>Samlede helårsomkostninger</t>
  </si>
  <si>
    <t>Bruges til at beregne bruttofortjeneste</t>
  </si>
  <si>
    <t>Omsætning - omkostning</t>
  </si>
  <si>
    <t>Kerneoperativt råderum</t>
  </si>
  <si>
    <t>Bruttofortjeneste / omsætning</t>
  </si>
  <si>
    <t>Rentabilitet for produkter eller tjenester</t>
  </si>
  <si>
    <t>Bruttofortjeneste - driftsudgifter</t>
  </si>
  <si>
    <t>Kerneoperativt resultat</t>
  </si>
  <si>
    <t>Driftsresultat / omsætning</t>
  </si>
  <si>
    <t>Driftseffektivitet</t>
  </si>
  <si>
    <t>Resultat før skat - indkomstskat</t>
  </si>
  <si>
    <t>Endeligt resultat</t>
  </si>
  <si>
    <t>Nettoresultat / omsætning</t>
  </si>
  <si>
    <t>P&amp;L-dashboard</t>
  </si>
  <si>
    <t>Nøgletal</t>
  </si>
  <si>
    <t>Indeværende år</t>
  </si>
  <si>
    <t>Ledelsesnoter</t>
  </si>
  <si>
    <t>1. Sammenlign løbende omsætning, bruttomargin og nettomargin for hurtigt at se, om omsætningsvæksten faktisk skaber resultat.</t>
  </si>
  <si>
    <t>2. Hvis omkostninger eller salgsudgifter stiger usædvanligt, skal du spore dem tilbage efter forretningslinje, afdeling og kunde/projekt.</t>
  </si>
  <si>
    <t>3. For projektbaserede, detail-, e-handels- eller produktionsvirksomheder kan du tilføje en forretningslinjedimension i månedlig indtastning.</t>
  </si>
  <si>
    <t>4. Efter hver månedsafslutning bør månedens data låses for at undgå gentagne ændringer i historiske definitioner.</t>
  </si>
  <si>
    <t>5. Denne skabelon er en generel ledelsesmodel og kan opdeles yderligere efter regnskabsstandarder.</t>
  </si>
  <si>
    <t>Quarterly summary</t>
  </si>
  <si>
    <t>Målepunkt</t>
  </si>
  <si>
    <t>Full year</t>
  </si>
  <si>
    <t>Operating revenue</t>
  </si>
  <si>
    <t>Net profit</t>
  </si>
  <si>
    <t>Expense structure</t>
  </si>
  <si>
    <t>Full-year amount</t>
  </si>
  <si>
    <t>Sales and marketing</t>
  </si>
  <si>
    <t>Labor cost</t>
  </si>
  <si>
    <t>R&amp;D and product</t>
  </si>
  <si>
    <t>Business Line, Department, and Project Detail</t>
  </si>
  <si>
    <t>Purpose: enter revenue, direct cost, and allocated operating expenses by business line, product, customer, project, or department to evaluate contribution profit.</t>
  </si>
  <si>
    <t>Business line, customer, or project</t>
  </si>
  <si>
    <t>Business model</t>
  </si>
  <si>
    <t>Direkte omkostning</t>
  </si>
  <si>
    <t>Allocated operating expenses</t>
  </si>
  <si>
    <t>EBIT contribution</t>
  </si>
  <si>
    <t>Contribution margin</t>
  </si>
  <si>
    <t>Product Line A (E-commerce)</t>
  </si>
  <si>
    <t>Product and retail</t>
  </si>
  <si>
    <t>Example: product and retail</t>
  </si>
  <si>
    <t>Professional services team</t>
  </si>
  <si>
    <t>Services</t>
  </si>
  <si>
    <t>Example: consulting, outsourcing, and services</t>
  </si>
  <si>
    <t>SaaS subscription business</t>
  </si>
  <si>
    <t>Subscription and SaaS</t>
  </si>
  <si>
    <t>Example: subscription revenue</t>
  </si>
  <si>
    <t>Project implementation line</t>
  </si>
  <si>
    <t>Project-based</t>
  </si>
  <si>
    <t>Example: contract and project-based</t>
  </si>
  <si>
    <t>Platform transaction revenue</t>
  </si>
  <si>
    <t>Platform transaction matching</t>
  </si>
  <si>
    <t>Example: platform fees</t>
  </si>
  <si>
    <t>I alt</t>
  </si>
  <si>
    <t>Sources, Dropdown Options, and Formula Definitions</t>
  </si>
  <si>
    <t>Scenario options</t>
  </si>
  <si>
    <t>Faktisk</t>
  </si>
  <si>
    <t>Produktion</t>
  </si>
  <si>
    <t>Blandet</t>
  </si>
  <si>
    <t>Nonprofit and internal department</t>
  </si>
  <si>
    <t>Plan</t>
  </si>
  <si>
    <t>Source or reference</t>
  </si>
  <si>
    <t>User-provided page</t>
  </si>
  <si>
    <t>http://localhost:2020/en/excel-templates/finance/profit-and-loss-statement/</t>
  </si>
  <si>
    <t>Original request source</t>
  </si>
  <si>
    <t>The current environment cannot access the local page; the template keeps the link and uses a general income statement structure.</t>
  </si>
  <si>
    <t>NetSuite: Income Statement and P&amp;L</t>
  </si>
  <si>
    <t>Period statement structure for revenue, expenses, profit, and loss</t>
  </si>
  <si>
    <t>Income statement structure reference</t>
  </si>
  <si>
    <t>Gross profit, operating profit, and net profit hierarchy and formulas</t>
  </si>
  <si>
    <t>Profit metric reference</t>
  </si>
  <si>
    <t>Xero: Gross Profit vs Net Profit</t>
  </si>
  <si>
    <t>Gross profit and net profit definitions</t>
  </si>
  <si>
    <t>SMB usage notes</t>
  </si>
  <si>
    <t>Template formula definitions</t>
  </si>
  <si>
    <t>Formel</t>
  </si>
  <si>
    <t>Anvendelige scenarier</t>
  </si>
  <si>
    <t>Operating revenue - cost of sales and fulfillment cost</t>
  </si>
  <si>
    <t>Measures profit after product and service delivery</t>
  </si>
  <si>
    <t>Product, service, manufacturing, SaaS</t>
  </si>
  <si>
    <t>Gross profit - operating expenses + depreciation and amortization</t>
  </si>
  <si>
    <t>Approximate operating cash profitability</t>
  </si>
  <si>
    <t>Financing, valuation, and operating analysis</t>
  </si>
  <si>
    <t>Gross profit - operating expenses</t>
  </si>
  <si>
    <t>Measures core operating profit</t>
  </si>
  <si>
    <t>All companies</t>
  </si>
  <si>
    <t>Profit before tax - income tax expense</t>
  </si>
  <si>
    <t>Final profit or loss</t>
  </si>
</sst>
</file>

<file path=xl/styles.xml><?xml version="1.0" encoding="utf-8"?>
<styleSheet xmlns="http://schemas.openxmlformats.org/spreadsheetml/2006/main">
  <numFmts count="4">
    <numFmt numFmtId="164" formatCode="0.0%"/>
    <numFmt numFmtId="165" formatCode="#,##0;[Red](#,##0);-"/>
    <numFmt numFmtId="166" formatCode="yyyy-mm-dd"/>
    <numFmt numFmtId="167" formatCode="0.0%;[Red](0.0%);-"/>
  </numFmts>
  <fonts count="22">
    <font>
      <sz val="11"/>
      <name val="Carlito"/>
    </font>
    <font>
      <b val="1"/>
      <sz val="16"/>
      <color rgb="00FFFFFF"/>
      <name val="Carlito"/>
    </font>
    <font>
      <b val="1"/>
      <sz val="11"/>
      <color rgb="00FFFFFF"/>
      <name val="Carlito"/>
    </font>
    <font>
      <b val="1"/>
      <sz val="10"/>
      <color rgb="00FFFFFF"/>
      <name val="Carlito"/>
    </font>
    <font>
      <sz val="10"/>
      <name val="Carlito"/>
    </font>
    <font>
      <b val="1"/>
      <sz val="11"/>
      <color rgb="000000FF"/>
      <name val="Carlito"/>
    </font>
    <font>
      <b val="1"/>
      <sz val="11"/>
      <color rgb="00000000"/>
      <name val="Carlito"/>
    </font>
    <font>
      <b val="1"/>
      <sz val="11"/>
      <color rgb="00008000"/>
      <name val="Carlito"/>
    </font>
    <font>
      <b val="1"/>
      <sz val="11"/>
      <color rgb="00FF0000"/>
      <name val="Carlito"/>
    </font>
    <font>
      <b val="1"/>
      <sz val="10"/>
      <color rgb="000000FF"/>
      <name val="Carlito"/>
    </font>
    <font>
      <b val="1"/>
      <sz val="10"/>
      <color rgb="00000000"/>
      <name val="Carlito"/>
    </font>
    <font>
      <b val="1"/>
      <sz val="10"/>
      <color rgb="00008000"/>
      <name val="Carlito"/>
    </font>
    <font>
      <b val="1"/>
      <sz val="10"/>
      <color rgb="00FF0000"/>
      <name val="Carlito"/>
    </font>
    <font>
      <b val="1"/>
      <sz val="11"/>
      <name val="Carlito"/>
    </font>
    <font>
      <sz val="11"/>
      <color rgb="000000FF"/>
      <name val="Carlito"/>
    </font>
    <font>
      <b val="1"/>
      <sz val="10"/>
      <name val="Carlito"/>
    </font>
    <font>
      <sz val="10"/>
      <color rgb="000000FF"/>
      <name val="Carlito"/>
    </font>
    <font>
      <i val="1"/>
      <sz val="11"/>
      <name val="Carlito"/>
    </font>
    <font>
      <sz val="11"/>
      <color rgb="00008000"/>
      <name val="Carlito"/>
    </font>
    <font>
      <sz val="10"/>
      <color rgb="00008000"/>
      <name val="Carlito"/>
    </font>
    <font>
      <sz val="11"/>
      <color rgb="00000000"/>
      <name val="Carlito"/>
    </font>
    <font>
      <sz val="10"/>
      <color rgb="00000000"/>
      <name val="Carlito"/>
    </font>
  </fonts>
  <fills count="10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17365D"/>
      </patternFill>
    </fill>
    <fill>
      <patternFill patternType="solid">
        <fgColor rgb="00FFF2CC"/>
      </patternFill>
    </fill>
    <fill>
      <patternFill patternType="solid">
        <fgColor rgb="00FFFFFF"/>
      </patternFill>
    </fill>
    <fill>
      <patternFill patternType="solid">
        <fgColor rgb="00E2F0D9"/>
      </patternFill>
    </fill>
    <fill>
      <patternFill patternType="solid">
        <fgColor rgb="00FCE4D6"/>
      </patternFill>
    </fill>
    <fill>
      <patternFill patternType="solid">
        <fgColor rgb="00F3F4F6"/>
      </patternFill>
    </fill>
    <fill>
      <patternFill patternType="solid">
        <fgColor rgb="00D9EAF7"/>
      </patternFill>
    </fill>
  </fills>
  <borders count="14">
    <border/>
    <border/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808080"/>
      </left>
      <top style="thin">
        <color rgb="00808080"/>
      </top>
      <bottom style="thin">
        <color rgb="00808080"/>
      </bottom>
    </border>
    <border>
      <top style="thin">
        <color rgb="00808080"/>
      </top>
      <bottom style="thin">
        <color rgb="00808080"/>
      </bottom>
    </border>
    <border>
      <right style="thin">
        <color rgb="00808080"/>
      </right>
      <top style="thin">
        <color rgb="00808080"/>
      </top>
      <bottom style="thin">
        <color rgb="00808080"/>
      </bottom>
    </border>
    <border>
      <left style="thin">
        <color rgb="00808080"/>
      </left>
      <top style="thin">
        <color rgb="00808080"/>
      </top>
      <bottom style="thin">
        <color rgb="00808080"/>
      </bottom>
    </border>
    <border>
      <top style="thin">
        <color rgb="00808080"/>
      </top>
      <bottom style="thin">
        <color rgb="00808080"/>
      </bottom>
    </border>
    <border>
      <right style="thin">
        <color rgb="00808080"/>
      </right>
      <top style="thin">
        <color rgb="00808080"/>
      </top>
      <bottom style="thin">
        <color rgb="00808080"/>
      </bottom>
    </border>
    <border>
      <top style="thin">
        <color rgb="00E5E7EB"/>
      </top>
    </border>
    <border>
      <right style="thin">
        <color rgb="00E5E7EB"/>
      </right>
      <top style="thin">
        <color rgb="00E5E7EB"/>
      </top>
    </border>
    <border>
      <top style="thin">
        <color rgb="00E5E7EB"/>
      </top>
      <bottom style="thin">
        <color rgb="00E5E7EB"/>
      </bottom>
    </border>
    <border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1"/>
  </cellStyleXfs>
  <cellXfs count="368">
    <xf numFmtId="0" fontId="0" fillId="0" borderId="0" xfId="0" quotePrefix="false" pivotButton="false"/>
    <xf numFmtId="0" fontId="0" fillId="0" borderId="1" xfId="0" quotePrefix="false" pivotButton="false"/>
    <xf numFmtId="0" fontId="0" fillId="2" borderId="0" xfId="0" quotePrefix="false" pivotButton="false"/>
    <xf numFmtId="0" fontId="1" fillId="2" borderId="0" xfId="0" quotePrefix="false" pivotButton="false"/>
    <xf numFmtId="0" fontId="1" fillId="2" borderId="0" xfId="0" quotePrefix="false" pivotButton="false" applyAlignment="true">
      <alignment horizontal="left"/>
    </xf>
    <xf numFmtId="0" fontId="1" fillId="2" borderId="0" xfId="0" quotePrefix="false" pivotButton="false" applyAlignment="true">
      <alignment horizontal="left" vertical="center"/>
    </xf>
    <xf numFmtId="0" fontId="0" fillId="2" borderId="1" xfId="0" quotePrefix="false" pivotButton="false"/>
    <xf numFmtId="0" fontId="1" fillId="2" borderId="1" xfId="0" quotePrefix="false" pivotButton="false"/>
    <xf numFmtId="0" fontId="1" fillId="2" borderId="1" xfId="0" quotePrefix="false" pivotButton="false" applyAlignment="true">
      <alignment horizontal="left"/>
    </xf>
    <xf numFmtId="0" fontId="1" fillId="2" borderId="1" xfId="0" quotePrefix="false" pivotButton="false" applyAlignment="true">
      <alignment horizontal="left" vertical="center"/>
    </xf>
    <xf numFmtId="0" fontId="2" fillId="2" borderId="0" xfId="0" quotePrefix="false" pivotButton="false"/>
    <xf numFmtId="0" fontId="2" fillId="2" borderId="0" xfId="0" quotePrefix="false" pivotButton="false" applyAlignment="true">
      <alignment wrapText="true"/>
    </xf>
    <xf numFmtId="0" fontId="2" fillId="2" borderId="0" xfId="0" quotePrefix="false" pivotButton="false" applyAlignment="true">
      <alignment horizontal="center" wrapText="true"/>
    </xf>
    <xf numFmtId="0" fontId="2" fillId="2" borderId="0" xfId="0" quotePrefix="false" pivotButton="false" applyAlignment="true">
      <alignment horizontal="center" vertical="center" wrapText="true"/>
    </xf>
    <xf numFmtId="0" fontId="2" fillId="2" borderId="1" xfId="0" quotePrefix="false" pivotButton="false"/>
    <xf numFmtId="0" fontId="2" fillId="2" borderId="1" xfId="0" quotePrefix="false" pivotButton="false" applyAlignment="true">
      <alignment wrapText="true"/>
    </xf>
    <xf numFmtId="0" fontId="2" fillId="2" borderId="1" xfId="0" quotePrefix="false" pivotButton="false" applyAlignment="true">
      <alignment horizontal="center" wrapText="true"/>
    </xf>
    <xf numFmtId="0" fontId="2" fillId="2" borderId="1" xfId="0" quotePrefix="false" pivotButton="false" applyAlignment="true">
      <alignment horizontal="center" vertical="center" wrapText="true"/>
    </xf>
    <xf numFmtId="0" fontId="3" fillId="2" borderId="0" xfId="0" quotePrefix="false" pivotButton="false" applyAlignment="true">
      <alignment horizontal="center" vertical="center" wrapText="true"/>
    </xf>
    <xf numFmtId="0" fontId="4" fillId="0" borderId="0" xfId="0" quotePrefix="false" pivotButton="false"/>
    <xf numFmtId="0" fontId="3" fillId="2" borderId="1" xfId="0" quotePrefix="false" pivotButton="false" applyAlignment="true">
      <alignment horizontal="center" vertical="center" wrapText="true"/>
    </xf>
    <xf numFmtId="0" fontId="4" fillId="0" borderId="1" xfId="0" quotePrefix="false" pivotButton="false"/>
    <xf numFmtId="0" fontId="4" fillId="0" borderId="0" xfId="0" quotePrefix="false" pivotButton="false" applyAlignment="true">
      <alignment vertical="center"/>
    </xf>
    <xf numFmtId="0" fontId="4" fillId="0" borderId="1" xfId="0" quotePrefix="false" pivotButton="false" applyAlignment="true">
      <alignment vertical="center"/>
    </xf>
    <xf numFmtId="0" fontId="3" fillId="2" borderId="2" xfId="0" quotePrefix="false" pivotButton="false" applyAlignment="true">
      <alignment horizontal="center" vertical="center" wrapText="true"/>
    </xf>
    <xf numFmtId="0" fontId="4" fillId="0" borderId="2" xfId="0" quotePrefix="false" pivotButton="false" applyAlignment="true">
      <alignment vertical="center"/>
    </xf>
    <xf numFmtId="0" fontId="3" fillId="2" borderId="3" xfId="0" quotePrefix="false" pivotButton="false" applyAlignment="true">
      <alignment horizontal="center" vertical="center" wrapText="true"/>
    </xf>
    <xf numFmtId="0" fontId="4" fillId="0" borderId="3" xfId="0" quotePrefix="false" pivotButton="false" applyAlignment="true">
      <alignment vertical="center"/>
    </xf>
    <xf numFmtId="0" fontId="4" fillId="0" borderId="2" xfId="0" quotePrefix="false" pivotButton="false" applyAlignment="true">
      <alignment vertical="center" wrapText="true"/>
    </xf>
    <xf numFmtId="0" fontId="4" fillId="0" borderId="3" xfId="0" quotePrefix="false" pivotButton="false" applyAlignment="true">
      <alignment vertical="center" wrapText="true"/>
    </xf>
    <xf numFmtId="0" fontId="0" fillId="3" borderId="0" xfId="0" quotePrefix="false" pivotButton="false"/>
    <xf numFmtId="0" fontId="2" fillId="3" borderId="0" xfId="0" quotePrefix="false" pivotButton="false"/>
    <xf numFmtId="0" fontId="0" fillId="3" borderId="1" xfId="0" quotePrefix="false" pivotButton="false"/>
    <xf numFmtId="0" fontId="2" fillId="3" borderId="1" xfId="0" quotePrefix="false" pivotButton="false"/>
    <xf numFmtId="0" fontId="0" fillId="0" borderId="0" xfId="0" quotePrefix="false" pivotButton="false" applyAlignment="true">
      <alignment wrapText="true"/>
    </xf>
    <xf numFmtId="0" fontId="2" fillId="3" borderId="0" xfId="0" quotePrefix="false" pivotButton="false" applyAlignment="true">
      <alignment wrapText="true"/>
    </xf>
    <xf numFmtId="0" fontId="0" fillId="0" borderId="1" xfId="0" quotePrefix="false" pivotButton="false" applyAlignment="true">
      <alignment wrapText="true"/>
    </xf>
    <xf numFmtId="0" fontId="2" fillId="3" borderId="1" xfId="0" quotePrefix="false" pivotButton="false" applyAlignment="true">
      <alignment wrapText="true"/>
    </xf>
    <xf numFmtId="0" fontId="0" fillId="4" borderId="0" xfId="0" quotePrefix="false" pivotButton="false" applyAlignment="true">
      <alignment wrapText="true"/>
    </xf>
    <xf numFmtId="0" fontId="5" fillId="4" borderId="0" xfId="0" quotePrefix="false" pivotButton="false" applyAlignment="true">
      <alignment wrapText="true"/>
    </xf>
    <xf numFmtId="0" fontId="0" fillId="4" borderId="1" xfId="0" quotePrefix="false" pivotButton="false" applyAlignment="true">
      <alignment wrapText="true"/>
    </xf>
    <xf numFmtId="0" fontId="5" fillId="4" borderId="1" xfId="0" quotePrefix="false" pivotButton="false" applyAlignment="true">
      <alignment wrapText="true"/>
    </xf>
    <xf numFmtId="0" fontId="0" fillId="5" borderId="0" xfId="0" quotePrefix="false" pivotButton="false" applyAlignment="true">
      <alignment wrapText="true"/>
    </xf>
    <xf numFmtId="0" fontId="6" fillId="5" borderId="0" xfId="0" quotePrefix="false" pivotButton="false" applyAlignment="true">
      <alignment wrapText="true"/>
    </xf>
    <xf numFmtId="0" fontId="0" fillId="5" borderId="1" xfId="0" quotePrefix="false" pivotButton="false" applyAlignment="true">
      <alignment wrapText="true"/>
    </xf>
    <xf numFmtId="0" fontId="6" fillId="5" borderId="1" xfId="0" quotePrefix="false" pivotButton="false" applyAlignment="true">
      <alignment wrapText="true"/>
    </xf>
    <xf numFmtId="0" fontId="0" fillId="6" borderId="0" xfId="0" quotePrefix="false" pivotButton="false" applyAlignment="true">
      <alignment wrapText="true"/>
    </xf>
    <xf numFmtId="0" fontId="7" fillId="6" borderId="0" xfId="0" quotePrefix="false" pivotButton="false" applyAlignment="true">
      <alignment wrapText="true"/>
    </xf>
    <xf numFmtId="0" fontId="0" fillId="6" borderId="1" xfId="0" quotePrefix="false" pivotButton="false" applyAlignment="true">
      <alignment wrapText="true"/>
    </xf>
    <xf numFmtId="0" fontId="7" fillId="6" borderId="1" xfId="0" quotePrefix="false" pivotButton="false" applyAlignment="true">
      <alignment wrapText="true"/>
    </xf>
    <xf numFmtId="0" fontId="0" fillId="7" borderId="0" xfId="0" quotePrefix="false" pivotButton="false" applyAlignment="true">
      <alignment wrapText="true"/>
    </xf>
    <xf numFmtId="0" fontId="8" fillId="7" borderId="0" xfId="0" quotePrefix="false" pivotButton="false" applyAlignment="true">
      <alignment wrapText="true"/>
    </xf>
    <xf numFmtId="0" fontId="0" fillId="7" borderId="1" xfId="0" quotePrefix="false" pivotButton="false" applyAlignment="true">
      <alignment wrapText="true"/>
    </xf>
    <xf numFmtId="0" fontId="8" fillId="7" borderId="1" xfId="0" quotePrefix="false" pivotButton="false" applyAlignment="true">
      <alignment wrapText="true"/>
    </xf>
    <xf numFmtId="0" fontId="3" fillId="3" borderId="0" xfId="0" quotePrefix="false" pivotButton="false"/>
    <xf numFmtId="0" fontId="4" fillId="0" borderId="0" xfId="0" quotePrefix="false" pivotButton="false" applyAlignment="true">
      <alignment wrapText="true"/>
    </xf>
    <xf numFmtId="0" fontId="3" fillId="3" borderId="0" xfId="0" quotePrefix="false" pivotButton="false" applyAlignment="true">
      <alignment wrapText="true"/>
    </xf>
    <xf numFmtId="0" fontId="9" fillId="4" borderId="0" xfId="0" quotePrefix="false" pivotButton="false" applyAlignment="true">
      <alignment wrapText="true"/>
    </xf>
    <xf numFmtId="0" fontId="10" fillId="5" borderId="0" xfId="0" quotePrefix="false" pivotButton="false" applyAlignment="true">
      <alignment wrapText="true"/>
    </xf>
    <xf numFmtId="0" fontId="11" fillId="6" borderId="0" xfId="0" quotePrefix="false" pivotButton="false" applyAlignment="true">
      <alignment wrapText="true"/>
    </xf>
    <xf numFmtId="0" fontId="12" fillId="7" borderId="0" xfId="0" quotePrefix="false" pivotButton="false" applyAlignment="true">
      <alignment wrapText="true"/>
    </xf>
    <xf numFmtId="0" fontId="3" fillId="3" borderId="1" xfId="0" quotePrefix="false" pivotButton="false"/>
    <xf numFmtId="0" fontId="4" fillId="0" borderId="1" xfId="0" quotePrefix="false" pivotButton="false" applyAlignment="true">
      <alignment wrapText="true"/>
    </xf>
    <xf numFmtId="0" fontId="3" fillId="3" borderId="1" xfId="0" quotePrefix="false" pivotButton="false" applyAlignment="true">
      <alignment wrapText="true"/>
    </xf>
    <xf numFmtId="0" fontId="9" fillId="4" borderId="1" xfId="0" quotePrefix="false" pivotButton="false" applyAlignment="true">
      <alignment wrapText="true"/>
    </xf>
    <xf numFmtId="0" fontId="10" fillId="5" borderId="1" xfId="0" quotePrefix="false" pivotButton="false" applyAlignment="true">
      <alignment wrapText="true"/>
    </xf>
    <xf numFmtId="0" fontId="11" fillId="6" borderId="1" xfId="0" quotePrefix="false" pivotButton="false" applyAlignment="true">
      <alignment wrapText="true"/>
    </xf>
    <xf numFmtId="0" fontId="12" fillId="7" borderId="1" xfId="0" quotePrefix="false" pivotButton="false" applyAlignment="true">
      <alignment wrapText="true"/>
    </xf>
    <xf numFmtId="0" fontId="3" fillId="3" borderId="0" xfId="0" quotePrefix="false" pivotButton="false" applyAlignment="true">
      <alignment vertical="center"/>
    </xf>
    <xf numFmtId="0" fontId="4" fillId="0" borderId="0" xfId="0" quotePrefix="false" pivotButton="false" applyAlignment="true">
      <alignment vertical="center" wrapText="true"/>
    </xf>
    <xf numFmtId="0" fontId="3" fillId="3" borderId="0" xfId="0" quotePrefix="false" pivotButton="false" applyAlignment="true">
      <alignment vertical="center" wrapText="true"/>
    </xf>
    <xf numFmtId="0" fontId="9" fillId="4" borderId="0" xfId="0" quotePrefix="false" pivotButton="false" applyAlignment="true">
      <alignment vertical="center" wrapText="true"/>
    </xf>
    <xf numFmtId="0" fontId="10" fillId="5" borderId="0" xfId="0" quotePrefix="false" pivotButton="false" applyAlignment="true">
      <alignment vertical="center" wrapText="true"/>
    </xf>
    <xf numFmtId="0" fontId="11" fillId="6" borderId="0" xfId="0" quotePrefix="false" pivotButton="false" applyAlignment="true">
      <alignment vertical="center" wrapText="true"/>
    </xf>
    <xf numFmtId="0" fontId="12" fillId="7" borderId="0" xfId="0" quotePrefix="false" pivotButton="false" applyAlignment="true">
      <alignment vertical="center" wrapText="true"/>
    </xf>
    <xf numFmtId="0" fontId="3" fillId="3" borderId="1" xfId="0" quotePrefix="false" pivotButton="false" applyAlignment="true">
      <alignment vertical="center"/>
    </xf>
    <xf numFmtId="0" fontId="4" fillId="0" borderId="1" xfId="0" quotePrefix="false" pivotButton="false" applyAlignment="true">
      <alignment vertical="center" wrapText="true"/>
    </xf>
    <xf numFmtId="0" fontId="3" fillId="3" borderId="1" xfId="0" quotePrefix="false" pivotButton="false" applyAlignment="true">
      <alignment vertical="center" wrapText="true"/>
    </xf>
    <xf numFmtId="0" fontId="9" fillId="4" borderId="1" xfId="0" quotePrefix="false" pivotButton="false" applyAlignment="true">
      <alignment vertical="center" wrapText="true"/>
    </xf>
    <xf numFmtId="0" fontId="10" fillId="5" borderId="1" xfId="0" quotePrefix="false" pivotButton="false" applyAlignment="true">
      <alignment vertical="center" wrapText="true"/>
    </xf>
    <xf numFmtId="0" fontId="11" fillId="6" borderId="1" xfId="0" quotePrefix="false" pivotButton="false" applyAlignment="true">
      <alignment vertical="center" wrapText="true"/>
    </xf>
    <xf numFmtId="0" fontId="12" fillId="7" borderId="1" xfId="0" quotePrefix="false" pivotButton="false" applyAlignment="true">
      <alignment vertical="center" wrapText="true"/>
    </xf>
    <xf numFmtId="0" fontId="3" fillId="3" borderId="2" xfId="0" quotePrefix="false" pivotButton="false" applyAlignment="true">
      <alignment vertical="center"/>
    </xf>
    <xf numFmtId="0" fontId="3" fillId="3" borderId="2" xfId="0" quotePrefix="false" pivotButton="false" applyAlignment="true">
      <alignment vertical="center" wrapText="true"/>
    </xf>
    <xf numFmtId="0" fontId="9" fillId="4" borderId="2" xfId="0" quotePrefix="false" pivotButton="false" applyAlignment="true">
      <alignment vertical="center" wrapText="true"/>
    </xf>
    <xf numFmtId="0" fontId="10" fillId="5" borderId="2" xfId="0" quotePrefix="false" pivotButton="false" applyAlignment="true">
      <alignment vertical="center" wrapText="true"/>
    </xf>
    <xf numFmtId="0" fontId="11" fillId="6" borderId="2" xfId="0" quotePrefix="false" pivotButton="false" applyAlignment="true">
      <alignment vertical="center" wrapText="true"/>
    </xf>
    <xf numFmtId="0" fontId="12" fillId="7" borderId="2" xfId="0" quotePrefix="false" pivotButton="false" applyAlignment="true">
      <alignment vertical="center" wrapText="true"/>
    </xf>
    <xf numFmtId="0" fontId="3" fillId="3" borderId="3" xfId="0" quotePrefix="false" pivotButton="false" applyAlignment="true">
      <alignment vertical="center"/>
    </xf>
    <xf numFmtId="0" fontId="3" fillId="3" borderId="3" xfId="0" quotePrefix="false" pivotButton="false" applyAlignment="true">
      <alignment vertical="center" wrapText="true"/>
    </xf>
    <xf numFmtId="0" fontId="9" fillId="4" borderId="3" xfId="0" quotePrefix="false" pivotButton="false" applyAlignment="true">
      <alignment vertical="center" wrapText="true"/>
    </xf>
    <xf numFmtId="0" fontId="10" fillId="5" borderId="3" xfId="0" quotePrefix="false" pivotButton="false" applyAlignment="true">
      <alignment vertical="center" wrapText="true"/>
    </xf>
    <xf numFmtId="0" fontId="11" fillId="6" borderId="3" xfId="0" quotePrefix="false" pivotButton="false" applyAlignment="true">
      <alignment vertical="center" wrapText="true"/>
    </xf>
    <xf numFmtId="0" fontId="12" fillId="7" borderId="3" xfId="0" quotePrefix="false" pivotButton="false" applyAlignment="true">
      <alignment vertical="center" wrapText="true"/>
    </xf>
    <xf numFmtId="0" fontId="0" fillId="8" borderId="0" xfId="0" quotePrefix="false" pivotButton="false"/>
    <xf numFmtId="0" fontId="13" fillId="8" borderId="0" xfId="0" quotePrefix="false" pivotButton="false"/>
    <xf numFmtId="0" fontId="0" fillId="8" borderId="1" xfId="0" quotePrefix="false" pivotButton="false"/>
    <xf numFmtId="0" fontId="13" fillId="8" borderId="1" xfId="0" quotePrefix="false" pivotButton="false"/>
    <xf numFmtId="0" fontId="0" fillId="4" borderId="0" xfId="0" quotePrefix="false" pivotButton="false"/>
    <xf numFmtId="0" fontId="14" fillId="4" borderId="0" xfId="0" quotePrefix="false" pivotButton="false"/>
    <xf numFmtId="0" fontId="0" fillId="4" borderId="1" xfId="0" quotePrefix="false" pivotButton="false"/>
    <xf numFmtId="0" fontId="14" fillId="4" borderId="1" xfId="0" quotePrefix="false" pivotButton="false"/>
    <xf numFmtId="164" fontId="14" fillId="4" borderId="0" xfId="0" quotePrefix="false" pivotButton="false"/>
    <xf numFmtId="164" fontId="14" fillId="4" borderId="1" xfId="0" quotePrefix="false" pivotButton="false"/>
    <xf numFmtId="165" fontId="14" fillId="4" borderId="0" xfId="0" quotePrefix="false" pivotButton="false"/>
    <xf numFmtId="165" fontId="14" fillId="4" borderId="1" xfId="0" quotePrefix="false" pivotButton="false"/>
    <xf numFmtId="166" fontId="14" fillId="4" borderId="0" xfId="0" quotePrefix="false" pivotButton="false"/>
    <xf numFmtId="166" fontId="14" fillId="4" borderId="1" xfId="0" quotePrefix="false" pivotButton="false"/>
    <xf numFmtId="0" fontId="14" fillId="4" borderId="0" xfId="0" quotePrefix="false" pivotButton="false" applyAlignment="true">
      <alignment wrapText="true"/>
    </xf>
    <xf numFmtId="0" fontId="14" fillId="4" borderId="1" xfId="0" quotePrefix="false" pivotButton="false" applyAlignment="true">
      <alignment wrapText="true"/>
    </xf>
    <xf numFmtId="2" fontId="14" fillId="4" borderId="0" xfId="0" quotePrefix="false" pivotButton="false"/>
    <xf numFmtId="2" fontId="14" fillId="4" borderId="1" xfId="0" quotePrefix="false" pivotButton="false"/>
    <xf numFmtId="0" fontId="0" fillId="9" borderId="0" xfId="0" quotePrefix="false" pivotButton="false"/>
    <xf numFmtId="0" fontId="13" fillId="9" borderId="0" xfId="0" quotePrefix="false" pivotButton="false"/>
    <xf numFmtId="0" fontId="13" fillId="9" borderId="0" xfId="0" quotePrefix="false" pivotButton="false" applyAlignment="true">
      <alignment wrapText="true"/>
    </xf>
    <xf numFmtId="0" fontId="0" fillId="9" borderId="1" xfId="0" quotePrefix="false" pivotButton="false"/>
    <xf numFmtId="0" fontId="13" fillId="9" borderId="1" xfId="0" quotePrefix="false" pivotButton="false"/>
    <xf numFmtId="0" fontId="13" fillId="9" borderId="1" xfId="0" quotePrefix="false" pivotButton="false" applyAlignment="true">
      <alignment wrapText="true"/>
    </xf>
    <xf numFmtId="0" fontId="15" fillId="8" borderId="0" xfId="0" quotePrefix="false" pivotButton="false"/>
    <xf numFmtId="0" fontId="16" fillId="4" borderId="0" xfId="0" quotePrefix="false" pivotButton="false"/>
    <xf numFmtId="164" fontId="16" fillId="4" borderId="0" xfId="0" quotePrefix="false" pivotButton="false"/>
    <xf numFmtId="165" fontId="16" fillId="4" borderId="0" xfId="0" quotePrefix="false" pivotButton="false"/>
    <xf numFmtId="166" fontId="16" fillId="4" borderId="0" xfId="0" quotePrefix="false" pivotButton="false"/>
    <xf numFmtId="0" fontId="16" fillId="4" borderId="0" xfId="0" quotePrefix="false" pivotButton="false" applyAlignment="true">
      <alignment wrapText="true"/>
    </xf>
    <xf numFmtId="2" fontId="16" fillId="4" borderId="0" xfId="0" quotePrefix="false" pivotButton="false"/>
    <xf numFmtId="0" fontId="15" fillId="9" borderId="0" xfId="0" quotePrefix="false" pivotButton="false" applyAlignment="true">
      <alignment wrapText="true"/>
    </xf>
    <xf numFmtId="0" fontId="15" fillId="8" borderId="1" xfId="0" quotePrefix="false" pivotButton="false"/>
    <xf numFmtId="0" fontId="16" fillId="4" borderId="1" xfId="0" quotePrefix="false" pivotButton="false"/>
    <xf numFmtId="164" fontId="16" fillId="4" borderId="1" xfId="0" quotePrefix="false" pivotButton="false"/>
    <xf numFmtId="165" fontId="16" fillId="4" borderId="1" xfId="0" quotePrefix="false" pivotButton="false"/>
    <xf numFmtId="166" fontId="16" fillId="4" borderId="1" xfId="0" quotePrefix="false" pivotButton="false"/>
    <xf numFmtId="0" fontId="16" fillId="4" borderId="1" xfId="0" quotePrefix="false" pivotButton="false" applyAlignment="true">
      <alignment wrapText="true"/>
    </xf>
    <xf numFmtId="2" fontId="16" fillId="4" borderId="1" xfId="0" quotePrefix="false" pivotButton="false"/>
    <xf numFmtId="0" fontId="15" fillId="9" borderId="1" xfId="0" quotePrefix="false" pivotButton="false" applyAlignment="true">
      <alignment wrapText="true"/>
    </xf>
    <xf numFmtId="0" fontId="15" fillId="8" borderId="0" xfId="0" quotePrefix="false" pivotButton="false" applyAlignment="true">
      <alignment vertical="center"/>
    </xf>
    <xf numFmtId="0" fontId="16" fillId="4" borderId="0" xfId="0" quotePrefix="false" pivotButton="false" applyAlignment="true">
      <alignment vertical="center"/>
    </xf>
    <xf numFmtId="164" fontId="16" fillId="4" borderId="0" xfId="0" quotePrefix="false" pivotButton="false" applyAlignment="true">
      <alignment vertical="center"/>
    </xf>
    <xf numFmtId="165" fontId="16" fillId="4" borderId="0" xfId="0" quotePrefix="false" pivotButton="false" applyAlignment="true">
      <alignment vertical="center"/>
    </xf>
    <xf numFmtId="166" fontId="16" fillId="4" borderId="0" xfId="0" quotePrefix="false" pivotButton="false" applyAlignment="true">
      <alignment vertical="center"/>
    </xf>
    <xf numFmtId="0" fontId="16" fillId="4" borderId="0" xfId="0" quotePrefix="false" pivotButton="false" applyAlignment="true">
      <alignment vertical="center" wrapText="true"/>
    </xf>
    <xf numFmtId="2" fontId="16" fillId="4" borderId="0" xfId="0" quotePrefix="false" pivotButton="false" applyAlignment="true">
      <alignment vertical="center"/>
    </xf>
    <xf numFmtId="0" fontId="15" fillId="9" borderId="0" xfId="0" quotePrefix="false" pivotButton="false" applyAlignment="true">
      <alignment vertical="center" wrapText="true"/>
    </xf>
    <xf numFmtId="0" fontId="15" fillId="8" borderId="1" xfId="0" quotePrefix="false" pivotButton="false" applyAlignment="true">
      <alignment vertical="center"/>
    </xf>
    <xf numFmtId="0" fontId="16" fillId="4" borderId="1" xfId="0" quotePrefix="false" pivotButton="false" applyAlignment="true">
      <alignment vertical="center"/>
    </xf>
    <xf numFmtId="164" fontId="16" fillId="4" borderId="1" xfId="0" quotePrefix="false" pivotButton="false" applyAlignment="true">
      <alignment vertical="center"/>
    </xf>
    <xf numFmtId="165" fontId="16" fillId="4" borderId="1" xfId="0" quotePrefix="false" pivotButton="false" applyAlignment="true">
      <alignment vertical="center"/>
    </xf>
    <xf numFmtId="166" fontId="16" fillId="4" borderId="1" xfId="0" quotePrefix="false" pivotButton="false" applyAlignment="true">
      <alignment vertical="center"/>
    </xf>
    <xf numFmtId="0" fontId="16" fillId="4" borderId="1" xfId="0" quotePrefix="false" pivotButton="false" applyAlignment="true">
      <alignment vertical="center" wrapText="true"/>
    </xf>
    <xf numFmtId="2" fontId="16" fillId="4" borderId="1" xfId="0" quotePrefix="false" pivotButton="false" applyAlignment="true">
      <alignment vertical="center"/>
    </xf>
    <xf numFmtId="0" fontId="15" fillId="9" borderId="1" xfId="0" quotePrefix="false" pivotButton="false" applyAlignment="true">
      <alignment vertical="center" wrapText="true"/>
    </xf>
    <xf numFmtId="0" fontId="15" fillId="8" borderId="2" xfId="0" quotePrefix="false" pivotButton="false" applyAlignment="true">
      <alignment vertical="center"/>
    </xf>
    <xf numFmtId="0" fontId="16" fillId="4" borderId="2" xfId="0" quotePrefix="false" pivotButton="false" applyAlignment="true">
      <alignment vertical="center"/>
    </xf>
    <xf numFmtId="164" fontId="16" fillId="4" borderId="2" xfId="0" quotePrefix="false" pivotButton="false" applyAlignment="true">
      <alignment vertical="center"/>
    </xf>
    <xf numFmtId="165" fontId="16" fillId="4" borderId="2" xfId="0" quotePrefix="false" pivotButton="false" applyAlignment="true">
      <alignment vertical="center"/>
    </xf>
    <xf numFmtId="166" fontId="16" fillId="4" borderId="2" xfId="0" quotePrefix="false" pivotButton="false" applyAlignment="true">
      <alignment vertical="center"/>
    </xf>
    <xf numFmtId="0" fontId="16" fillId="4" borderId="2" xfId="0" quotePrefix="false" pivotButton="false" applyAlignment="true">
      <alignment vertical="center" wrapText="true"/>
    </xf>
    <xf numFmtId="2" fontId="16" fillId="4" borderId="2" xfId="0" quotePrefix="false" pivotButton="false" applyAlignment="true">
      <alignment vertical="center"/>
    </xf>
    <xf numFmtId="0" fontId="15" fillId="9" borderId="2" xfId="0" quotePrefix="false" pivotButton="false" applyAlignment="true">
      <alignment vertical="center" wrapText="true"/>
    </xf>
    <xf numFmtId="0" fontId="15" fillId="8" borderId="3" xfId="0" quotePrefix="false" pivotButton="false" applyAlignment="true">
      <alignment vertical="center"/>
    </xf>
    <xf numFmtId="0" fontId="16" fillId="4" borderId="3" xfId="0" quotePrefix="false" pivotButton="false" applyAlignment="true">
      <alignment vertical="center"/>
    </xf>
    <xf numFmtId="164" fontId="16" fillId="4" borderId="3" xfId="0" quotePrefix="false" pivotButton="false" applyAlignment="true">
      <alignment vertical="center"/>
    </xf>
    <xf numFmtId="165" fontId="16" fillId="4" borderId="3" xfId="0" quotePrefix="false" pivotButton="false" applyAlignment="true">
      <alignment vertical="center"/>
    </xf>
    <xf numFmtId="166" fontId="16" fillId="4" borderId="3" xfId="0" quotePrefix="false" pivotButton="false" applyAlignment="true">
      <alignment vertical="center"/>
    </xf>
    <xf numFmtId="0" fontId="16" fillId="4" borderId="3" xfId="0" quotePrefix="false" pivotButton="false" applyAlignment="true">
      <alignment vertical="center" wrapText="true"/>
    </xf>
    <xf numFmtId="2" fontId="16" fillId="4" borderId="3" xfId="0" quotePrefix="false" pivotButton="false" applyAlignment="true">
      <alignment vertical="center"/>
    </xf>
    <xf numFmtId="0" fontId="15" fillId="9" borderId="3" xfId="0" quotePrefix="false" pivotButton="false" applyAlignment="true">
      <alignment vertical="center" wrapText="true"/>
    </xf>
    <xf numFmtId="0" fontId="17" fillId="9" borderId="0" xfId="0" quotePrefix="false" pivotButton="false"/>
    <xf numFmtId="0" fontId="17" fillId="9" borderId="0" xfId="0" quotePrefix="false" pivotButton="false" applyAlignment="true">
      <alignment wrapText="true"/>
    </xf>
    <xf numFmtId="0" fontId="17" fillId="9" borderId="1" xfId="0" quotePrefix="false" pivotButton="false"/>
    <xf numFmtId="0" fontId="17" fillId="9" borderId="1" xfId="0" quotePrefix="false" pivotButton="false" applyAlignment="true">
      <alignment wrapText="true"/>
    </xf>
    <xf numFmtId="0" fontId="2" fillId="3" borderId="0" xfId="0" quotePrefix="false" pivotButton="false" applyAlignment="true">
      <alignment horizontal="left"/>
    </xf>
    <xf numFmtId="0" fontId="2" fillId="3" borderId="0" xfId="0" quotePrefix="false" pivotButton="false" applyAlignment="true">
      <alignment horizontal="left" vertical="center"/>
    </xf>
    <xf numFmtId="0" fontId="2" fillId="3" borderId="1" xfId="0" quotePrefix="false" pivotButton="false" applyAlignment="true">
      <alignment horizontal="left"/>
    </xf>
    <xf numFmtId="0" fontId="2" fillId="3" borderId="1" xfId="0" quotePrefix="false" pivotButton="false" applyAlignment="true">
      <alignment horizontal="left" vertical="center"/>
    </xf>
    <xf numFmtId="0" fontId="6" fillId="8" borderId="0" xfId="0" quotePrefix="false" pivotButton="false"/>
    <xf numFmtId="0" fontId="6" fillId="8" borderId="1" xfId="0" quotePrefix="false" pivotButton="false"/>
    <xf numFmtId="0" fontId="6" fillId="8" borderId="4" xfId="0" quotePrefix="false" pivotButton="false"/>
    <xf numFmtId="0" fontId="6" fillId="8" borderId="5" xfId="0" quotePrefix="false" pivotButton="false"/>
    <xf numFmtId="0" fontId="6" fillId="8" borderId="6" xfId="0" quotePrefix="false" pivotButton="false"/>
    <xf numFmtId="0" fontId="6" fillId="8" borderId="7" xfId="0" quotePrefix="false" pivotButton="false"/>
    <xf numFmtId="0" fontId="6" fillId="8" borderId="8" xfId="0" quotePrefix="false" pivotButton="false"/>
    <xf numFmtId="0" fontId="6" fillId="8" borderId="9" xfId="0" quotePrefix="false" pivotButton="false"/>
    <xf numFmtId="0" fontId="3" fillId="3" borderId="0" xfId="0" quotePrefix="false" pivotButton="false" applyAlignment="true">
      <alignment horizontal="left" vertical="center"/>
    </xf>
    <xf numFmtId="0" fontId="10" fillId="8" borderId="4" xfId="0" quotePrefix="false" pivotButton="false"/>
    <xf numFmtId="0" fontId="10" fillId="8" borderId="5" xfId="0" quotePrefix="false" pivotButton="false"/>
    <xf numFmtId="0" fontId="10" fillId="8" borderId="6" xfId="0" quotePrefix="false" pivotButton="false"/>
    <xf numFmtId="0" fontId="3" fillId="3" borderId="1" xfId="0" quotePrefix="false" pivotButton="false" applyAlignment="true">
      <alignment horizontal="left" vertical="center"/>
    </xf>
    <xf numFmtId="0" fontId="10" fillId="8" borderId="7" xfId="0" quotePrefix="false" pivotButton="false"/>
    <xf numFmtId="0" fontId="10" fillId="8" borderId="8" xfId="0" quotePrefix="false" pivotButton="false"/>
    <xf numFmtId="0" fontId="10" fillId="8" borderId="9" xfId="0" quotePrefix="false" pivotButton="false"/>
    <xf numFmtId="0" fontId="10" fillId="8" borderId="4" xfId="0" quotePrefix="false" pivotButton="false" applyAlignment="true">
      <alignment vertical="center"/>
    </xf>
    <xf numFmtId="0" fontId="10" fillId="8" borderId="5" xfId="0" quotePrefix="false" pivotButton="false" applyAlignment="true">
      <alignment vertical="center"/>
    </xf>
    <xf numFmtId="0" fontId="10" fillId="8" borderId="6" xfId="0" quotePrefix="false" pivotButton="false" applyAlignment="true">
      <alignment vertical="center"/>
    </xf>
    <xf numFmtId="0" fontId="10" fillId="8" borderId="7" xfId="0" quotePrefix="false" pivotButton="false" applyAlignment="true">
      <alignment vertical="center"/>
    </xf>
    <xf numFmtId="0" fontId="10" fillId="8" borderId="8" xfId="0" quotePrefix="false" pivotButton="false" applyAlignment="true">
      <alignment vertical="center"/>
    </xf>
    <xf numFmtId="0" fontId="10" fillId="8" borderId="9" xfId="0" quotePrefix="false" pivotButton="false" applyAlignment="true">
      <alignment vertical="center"/>
    </xf>
    <xf numFmtId="0" fontId="3" fillId="3" borderId="2" xfId="0" quotePrefix="false" pivotButton="false" applyAlignment="true">
      <alignment horizontal="left" vertical="center"/>
    </xf>
    <xf numFmtId="0" fontId="10" fillId="8" borderId="2" xfId="0" quotePrefix="false" pivotButton="false" applyAlignment="true">
      <alignment vertical="center"/>
    </xf>
    <xf numFmtId="0" fontId="3" fillId="3" borderId="3" xfId="0" quotePrefix="false" pivotButton="false" applyAlignment="true">
      <alignment horizontal="left" vertical="center"/>
    </xf>
    <xf numFmtId="0" fontId="10" fillId="8" borderId="3" xfId="0" quotePrefix="false" pivotButton="false" applyAlignment="true">
      <alignment vertical="center"/>
    </xf>
    <xf numFmtId="165" fontId="4" fillId="0" borderId="2" xfId="0" quotePrefix="false" pivotButton="false" applyAlignment="true">
      <alignment vertical="center"/>
    </xf>
    <xf numFmtId="165" fontId="10" fillId="8" borderId="2" xfId="0" quotePrefix="false" pivotButton="false" applyAlignment="true">
      <alignment vertical="center"/>
    </xf>
    <xf numFmtId="165" fontId="3" fillId="3" borderId="2" xfId="0" quotePrefix="false" pivotButton="false" applyAlignment="true">
      <alignment horizontal="left" vertical="center"/>
    </xf>
    <xf numFmtId="165" fontId="4" fillId="0" borderId="3" xfId="0" quotePrefix="false" pivotButton="false" applyAlignment="true">
      <alignment vertical="center"/>
    </xf>
    <xf numFmtId="165" fontId="10" fillId="8" borderId="3" xfId="0" quotePrefix="false" pivotButton="false" applyAlignment="true">
      <alignment vertical="center"/>
    </xf>
    <xf numFmtId="165" fontId="3" fillId="3" borderId="3" xfId="0" quotePrefix="false" pivotButton="false" applyAlignment="true">
      <alignment horizontal="left" vertical="center"/>
    </xf>
    <xf numFmtId="0" fontId="3" fillId="3" borderId="2" xfId="0" quotePrefix="false" pivotButton="false" applyAlignment="true">
      <alignment horizontal="left" vertical="center" wrapText="true"/>
    </xf>
    <xf numFmtId="0" fontId="10" fillId="8" borderId="2" xfId="0" quotePrefix="false" pivotButton="false" applyAlignment="true">
      <alignment vertical="center" wrapText="true"/>
    </xf>
    <xf numFmtId="0" fontId="3" fillId="3" borderId="3" xfId="0" quotePrefix="false" pivotButton="false" applyAlignment="true">
      <alignment horizontal="left" vertical="center" wrapText="true"/>
    </xf>
    <xf numFmtId="0" fontId="10" fillId="8" borderId="3" xfId="0" quotePrefix="false" pivotButton="false" applyAlignment="true">
      <alignment vertical="center" wrapText="true"/>
    </xf>
    <xf numFmtId="164" fontId="0" fillId="0" borderId="0" xfId="0" quotePrefix="false" pivotButton="false"/>
    <xf numFmtId="164" fontId="0" fillId="0" borderId="1" xfId="0" quotePrefix="false" pivotButton="false"/>
    <xf numFmtId="164" fontId="0" fillId="9" borderId="0" xfId="0" quotePrefix="false" pivotButton="false"/>
    <xf numFmtId="164" fontId="13" fillId="9" borderId="0" xfId="0" quotePrefix="false" pivotButton="false"/>
    <xf numFmtId="164" fontId="13" fillId="9" borderId="0" xfId="0" quotePrefix="false" pivotButton="false" applyAlignment="true">
      <alignment wrapText="true"/>
    </xf>
    <xf numFmtId="164" fontId="0" fillId="9" borderId="1" xfId="0" quotePrefix="false" pivotButton="false"/>
    <xf numFmtId="164" fontId="13" fillId="9" borderId="1" xfId="0" quotePrefix="false" pivotButton="false"/>
    <xf numFmtId="164" fontId="13" fillId="9" borderId="1" xfId="0" quotePrefix="false" pivotButton="false" applyAlignment="true">
      <alignment wrapText="true"/>
    </xf>
    <xf numFmtId="0" fontId="18" fillId="0" borderId="0" xfId="0" quotePrefix="false" pivotButton="false"/>
    <xf numFmtId="0" fontId="18" fillId="0" borderId="1" xfId="0" quotePrefix="false" pivotButton="false"/>
    <xf numFmtId="0" fontId="6" fillId="9" borderId="0" xfId="0" quotePrefix="false" pivotButton="false"/>
    <xf numFmtId="0" fontId="6" fillId="9" borderId="1" xfId="0" quotePrefix="false" pivotButton="false"/>
    <xf numFmtId="0" fontId="6" fillId="9" borderId="4" xfId="0" quotePrefix="false" pivotButton="false"/>
    <xf numFmtId="0" fontId="6" fillId="9" borderId="5" xfId="0" quotePrefix="false" pivotButton="false"/>
    <xf numFmtId="0" fontId="6" fillId="9" borderId="6" xfId="0" quotePrefix="false" pivotButton="false"/>
    <xf numFmtId="0" fontId="6" fillId="9" borderId="7" xfId="0" quotePrefix="false" pivotButton="false"/>
    <xf numFmtId="0" fontId="6" fillId="9" borderId="8" xfId="0" quotePrefix="false" pivotButton="false"/>
    <xf numFmtId="0" fontId="6" fillId="9" borderId="9" xfId="0" quotePrefix="false" pivotButton="false"/>
    <xf numFmtId="0" fontId="19" fillId="0" borderId="0" xfId="0" quotePrefix="false" pivotButton="false"/>
    <xf numFmtId="0" fontId="10" fillId="9" borderId="4" xfId="0" quotePrefix="false" pivotButton="false"/>
    <xf numFmtId="0" fontId="10" fillId="9" borderId="5" xfId="0" quotePrefix="false" pivotButton="false"/>
    <xf numFmtId="0" fontId="10" fillId="9" borderId="6" xfId="0" quotePrefix="false" pivotButton="false"/>
    <xf numFmtId="0" fontId="19" fillId="0" borderId="1" xfId="0" quotePrefix="false" pivotButton="false"/>
    <xf numFmtId="0" fontId="10" fillId="9" borderId="7" xfId="0" quotePrefix="false" pivotButton="false"/>
    <xf numFmtId="0" fontId="10" fillId="9" borderId="8" xfId="0" quotePrefix="false" pivotButton="false"/>
    <xf numFmtId="0" fontId="10" fillId="9" borderId="9" xfId="0" quotePrefix="false" pivotButton="false"/>
    <xf numFmtId="0" fontId="19" fillId="0" borderId="0" xfId="0" quotePrefix="false" pivotButton="false" applyAlignment="true">
      <alignment vertical="center"/>
    </xf>
    <xf numFmtId="0" fontId="10" fillId="9" borderId="4" xfId="0" quotePrefix="false" pivotButton="false" applyAlignment="true">
      <alignment vertical="center"/>
    </xf>
    <xf numFmtId="0" fontId="10" fillId="9" borderId="5" xfId="0" quotePrefix="false" pivotButton="false" applyAlignment="true">
      <alignment vertical="center"/>
    </xf>
    <xf numFmtId="0" fontId="10" fillId="9" borderId="6" xfId="0" quotePrefix="false" pivotButton="false" applyAlignment="true">
      <alignment vertical="center"/>
    </xf>
    <xf numFmtId="0" fontId="19" fillId="0" borderId="1" xfId="0" quotePrefix="false" pivotButton="false" applyAlignment="true">
      <alignment vertical="center"/>
    </xf>
    <xf numFmtId="0" fontId="10" fillId="9" borderId="7" xfId="0" quotePrefix="false" pivotButton="false" applyAlignment="true">
      <alignment vertical="center"/>
    </xf>
    <xf numFmtId="0" fontId="10" fillId="9" borderId="8" xfId="0" quotePrefix="false" pivotButton="false" applyAlignment="true">
      <alignment vertical="center"/>
    </xf>
    <xf numFmtId="0" fontId="10" fillId="9" borderId="9" xfId="0" quotePrefix="false" pivotButton="false" applyAlignment="true">
      <alignment vertical="center"/>
    </xf>
    <xf numFmtId="0" fontId="19" fillId="0" borderId="2" xfId="0" quotePrefix="false" pivotButton="false" applyAlignment="true">
      <alignment vertical="center"/>
    </xf>
    <xf numFmtId="0" fontId="10" fillId="9" borderId="2" xfId="0" quotePrefix="false" pivotButton="false" applyAlignment="true">
      <alignment vertical="center"/>
    </xf>
    <xf numFmtId="0" fontId="19" fillId="0" borderId="3" xfId="0" quotePrefix="false" pivotButton="false" applyAlignment="true">
      <alignment vertical="center"/>
    </xf>
    <xf numFmtId="0" fontId="10" fillId="9" borderId="3" xfId="0" quotePrefix="false" pivotButton="false" applyAlignment="true">
      <alignment vertical="center"/>
    </xf>
    <xf numFmtId="165" fontId="19" fillId="0" borderId="2" xfId="0" quotePrefix="false" pivotButton="false" applyAlignment="true">
      <alignment vertical="center"/>
    </xf>
    <xf numFmtId="165" fontId="10" fillId="9" borderId="2" xfId="0" quotePrefix="false" pivotButton="false" applyAlignment="true">
      <alignment vertical="center"/>
    </xf>
    <xf numFmtId="165" fontId="19" fillId="0" borderId="3" xfId="0" quotePrefix="false" pivotButton="false" applyAlignment="true">
      <alignment vertical="center"/>
    </xf>
    <xf numFmtId="165" fontId="10" fillId="9" borderId="3" xfId="0" quotePrefix="false" pivotButton="false" applyAlignment="true">
      <alignment vertical="center"/>
    </xf>
    <xf numFmtId="167" fontId="10" fillId="9" borderId="2" xfId="0" quotePrefix="false" pivotButton="false" applyAlignment="true">
      <alignment vertical="center"/>
    </xf>
    <xf numFmtId="167" fontId="10" fillId="9" borderId="3" xfId="0" quotePrefix="false" pivotButton="false" applyAlignment="true">
      <alignment vertical="center"/>
    </xf>
    <xf numFmtId="0" fontId="10" fillId="9" borderId="2" xfId="0" quotePrefix="false" pivotButton="false" applyAlignment="true">
      <alignment vertical="center" wrapText="true"/>
    </xf>
    <xf numFmtId="0" fontId="10" fillId="9" borderId="3" xfId="0" quotePrefix="false" pivotButton="false" applyAlignment="true">
      <alignment vertical="center" wrapText="true"/>
    </xf>
    <xf numFmtId="165" fontId="0" fillId="0" borderId="0" xfId="0" quotePrefix="false" pivotButton="false"/>
    <xf numFmtId="165" fontId="0" fillId="0" borderId="1" xfId="0" quotePrefix="false" pivotButton="false"/>
    <xf numFmtId="167" fontId="0" fillId="0" borderId="0" xfId="0" quotePrefix="false" pivotButton="false"/>
    <xf numFmtId="167" fontId="0" fillId="0" borderId="1" xfId="0" quotePrefix="false" pivotButton="false"/>
    <xf numFmtId="165" fontId="0" fillId="6" borderId="0" xfId="0" quotePrefix="false" pivotButton="false"/>
    <xf numFmtId="167" fontId="0" fillId="6" borderId="0" xfId="0" quotePrefix="false" pivotButton="false"/>
    <xf numFmtId="165" fontId="18" fillId="6" borderId="0" xfId="0" quotePrefix="false" pivotButton="false"/>
    <xf numFmtId="167" fontId="18" fillId="6" borderId="0" xfId="0" quotePrefix="false" pivotButton="false"/>
    <xf numFmtId="165" fontId="0" fillId="6" borderId="1" xfId="0" quotePrefix="false" pivotButton="false"/>
    <xf numFmtId="167" fontId="0" fillId="6" borderId="1" xfId="0" quotePrefix="false" pivotButton="false"/>
    <xf numFmtId="165" fontId="18" fillId="6" borderId="1" xfId="0" quotePrefix="false" pivotButton="false"/>
    <xf numFmtId="167" fontId="18" fillId="6" borderId="1" xfId="0" quotePrefix="false" pivotButton="false"/>
    <xf numFmtId="165" fontId="19" fillId="6" borderId="0" xfId="0" quotePrefix="false" pivotButton="false"/>
    <xf numFmtId="167" fontId="19" fillId="6" borderId="0" xfId="0" quotePrefix="false" pivotButton="false"/>
    <xf numFmtId="165" fontId="4" fillId="0" borderId="0" xfId="0" quotePrefix="false" pivotButton="false"/>
    <xf numFmtId="167" fontId="4" fillId="0" borderId="0" xfId="0" quotePrefix="false" pivotButton="false"/>
    <xf numFmtId="165" fontId="19" fillId="6" borderId="1" xfId="0" quotePrefix="false" pivotButton="false"/>
    <xf numFmtId="167" fontId="19" fillId="6" borderId="1" xfId="0" quotePrefix="false" pivotButton="false"/>
    <xf numFmtId="165" fontId="4" fillId="0" borderId="1" xfId="0" quotePrefix="false" pivotButton="false"/>
    <xf numFmtId="167" fontId="4" fillId="0" borderId="1" xfId="0" quotePrefix="false" pivotButton="false"/>
    <xf numFmtId="165" fontId="19" fillId="6" borderId="0" xfId="0" quotePrefix="false" pivotButton="false" applyAlignment="true">
      <alignment vertical="center"/>
    </xf>
    <xf numFmtId="167" fontId="19" fillId="6" borderId="0" xfId="0" quotePrefix="false" pivotButton="false" applyAlignment="true">
      <alignment vertical="center"/>
    </xf>
    <xf numFmtId="165" fontId="4" fillId="0" borderId="0" xfId="0" quotePrefix="false" pivotButton="false" applyAlignment="true">
      <alignment vertical="center"/>
    </xf>
    <xf numFmtId="167" fontId="4" fillId="0" borderId="0" xfId="0" quotePrefix="false" pivotButton="false" applyAlignment="true">
      <alignment vertical="center"/>
    </xf>
    <xf numFmtId="165" fontId="19" fillId="6" borderId="1" xfId="0" quotePrefix="false" pivotButton="false" applyAlignment="true">
      <alignment vertical="center"/>
    </xf>
    <xf numFmtId="167" fontId="19" fillId="6" borderId="1" xfId="0" quotePrefix="false" pivotButton="false" applyAlignment="true">
      <alignment vertical="center"/>
    </xf>
    <xf numFmtId="165" fontId="4" fillId="0" borderId="1" xfId="0" quotePrefix="false" pivotButton="false" applyAlignment="true">
      <alignment vertical="center"/>
    </xf>
    <xf numFmtId="167" fontId="4" fillId="0" borderId="1" xfId="0" quotePrefix="false" pivotButton="false" applyAlignment="true">
      <alignment vertical="center"/>
    </xf>
    <xf numFmtId="165" fontId="19" fillId="6" borderId="2" xfId="0" quotePrefix="false" pivotButton="false" applyAlignment="true">
      <alignment vertical="center"/>
    </xf>
    <xf numFmtId="167" fontId="19" fillId="6" borderId="2" xfId="0" quotePrefix="false" pivotButton="false" applyAlignment="true">
      <alignment vertical="center"/>
    </xf>
    <xf numFmtId="167" fontId="4" fillId="0" borderId="2" xfId="0" quotePrefix="false" pivotButton="false" applyAlignment="true">
      <alignment vertical="center"/>
    </xf>
    <xf numFmtId="165" fontId="19" fillId="6" borderId="3" xfId="0" quotePrefix="false" pivotButton="false" applyAlignment="true">
      <alignment vertical="center"/>
    </xf>
    <xf numFmtId="167" fontId="19" fillId="6" borderId="3" xfId="0" quotePrefix="false" pivotButton="false" applyAlignment="true">
      <alignment vertical="center"/>
    </xf>
    <xf numFmtId="167" fontId="4" fillId="0" borderId="3" xfId="0" quotePrefix="false" pivotButton="false" applyAlignment="true">
      <alignment vertical="center"/>
    </xf>
    <xf numFmtId="165" fontId="0" fillId="8" borderId="0" xfId="0" quotePrefix="false" pivotButton="false"/>
    <xf numFmtId="165" fontId="0" fillId="8" borderId="1" xfId="0" quotePrefix="false" pivotButton="false"/>
    <xf numFmtId="0" fontId="4" fillId="8" borderId="0" xfId="0" quotePrefix="false" pivotButton="false"/>
    <xf numFmtId="165" fontId="4" fillId="8" borderId="0" xfId="0" quotePrefix="false" pivotButton="false"/>
    <xf numFmtId="0" fontId="4" fillId="8" borderId="1" xfId="0" quotePrefix="false" pivotButton="false"/>
    <xf numFmtId="165" fontId="4" fillId="8" borderId="1" xfId="0" quotePrefix="false" pivotButton="false"/>
    <xf numFmtId="0" fontId="4" fillId="8" borderId="0" xfId="0" quotePrefix="false" pivotButton="false" applyAlignment="true">
      <alignment vertical="center"/>
    </xf>
    <xf numFmtId="165" fontId="4" fillId="8" borderId="0" xfId="0" quotePrefix="false" pivotButton="false" applyAlignment="true">
      <alignment vertical="center"/>
    </xf>
    <xf numFmtId="0" fontId="4" fillId="8" borderId="1" xfId="0" quotePrefix="false" pivotButton="false" applyAlignment="true">
      <alignment vertical="center"/>
    </xf>
    <xf numFmtId="165" fontId="4" fillId="8" borderId="1" xfId="0" quotePrefix="false" pivotButton="false" applyAlignment="true">
      <alignment vertical="center"/>
    </xf>
    <xf numFmtId="0" fontId="4" fillId="8" borderId="2" xfId="0" quotePrefix="false" pivotButton="false" applyAlignment="true">
      <alignment vertical="center"/>
    </xf>
    <xf numFmtId="165" fontId="4" fillId="8" borderId="2" xfId="0" quotePrefix="false" pivotButton="false" applyAlignment="true">
      <alignment vertical="center"/>
    </xf>
    <xf numFmtId="0" fontId="4" fillId="8" borderId="3" xfId="0" quotePrefix="false" pivotButton="false" applyAlignment="true">
      <alignment vertical="center"/>
    </xf>
    <xf numFmtId="165" fontId="4" fillId="8" borderId="3" xfId="0" quotePrefix="false" pivotButton="false" applyAlignment="true">
      <alignment vertical="center"/>
    </xf>
    <xf numFmtId="0" fontId="20" fillId="0" borderId="0" xfId="0" quotePrefix="false" pivotButton="false"/>
    <xf numFmtId="0" fontId="20" fillId="0" borderId="1" xfId="0" quotePrefix="false" pivotButton="false"/>
    <xf numFmtId="165" fontId="20" fillId="0" borderId="0" xfId="0" quotePrefix="false" pivotButton="false"/>
    <xf numFmtId="165" fontId="20" fillId="0" borderId="1" xfId="0" quotePrefix="false" pivotButton="false"/>
    <xf numFmtId="167" fontId="20" fillId="0" borderId="0" xfId="0" quotePrefix="false" pivotButton="false"/>
    <xf numFmtId="167" fontId="20" fillId="0" borderId="1" xfId="0" quotePrefix="false" pivotButton="false"/>
    <xf numFmtId="165" fontId="20" fillId="8" borderId="0" xfId="0" quotePrefix="false" pivotButton="false"/>
    <xf numFmtId="167" fontId="20" fillId="8" borderId="0" xfId="0" quotePrefix="false" pivotButton="false"/>
    <xf numFmtId="165" fontId="20" fillId="8" borderId="1" xfId="0" quotePrefix="false" pivotButton="false"/>
    <xf numFmtId="167" fontId="20" fillId="8" borderId="1" xfId="0" quotePrefix="false" pivotButton="false"/>
    <xf numFmtId="165" fontId="6" fillId="8" borderId="0" xfId="0" quotePrefix="false" pivotButton="false"/>
    <xf numFmtId="167" fontId="6" fillId="8" borderId="0" xfId="0" quotePrefix="false" pivotButton="false"/>
    <xf numFmtId="165" fontId="6" fillId="8" borderId="1" xfId="0" quotePrefix="false" pivotButton="false"/>
    <xf numFmtId="167" fontId="6" fillId="8" borderId="1" xfId="0" quotePrefix="false" pivotButton="false"/>
    <xf numFmtId="165" fontId="6" fillId="8" borderId="5" xfId="0" quotePrefix="false" pivotButton="false"/>
    <xf numFmtId="167" fontId="6" fillId="8" borderId="5" xfId="0" quotePrefix="false" pivotButton="false"/>
    <xf numFmtId="165" fontId="6" fillId="8" borderId="8" xfId="0" quotePrefix="false" pivotButton="false"/>
    <xf numFmtId="167" fontId="6" fillId="8" borderId="8" xfId="0" quotePrefix="false" pivotButton="false"/>
    <xf numFmtId="165" fontId="21" fillId="0" borderId="0" xfId="0" quotePrefix="false" pivotButton="false"/>
    <xf numFmtId="167" fontId="21" fillId="0" borderId="0" xfId="0" quotePrefix="false" pivotButton="false"/>
    <xf numFmtId="165" fontId="10" fillId="8" borderId="5" xfId="0" quotePrefix="false" pivotButton="false"/>
    <xf numFmtId="167" fontId="10" fillId="8" borderId="5" xfId="0" quotePrefix="false" pivotButton="false"/>
    <xf numFmtId="165" fontId="21" fillId="0" borderId="1" xfId="0" quotePrefix="false" pivotButton="false"/>
    <xf numFmtId="167" fontId="21" fillId="0" borderId="1" xfId="0" quotePrefix="false" pivotButton="false"/>
    <xf numFmtId="165" fontId="10" fillId="8" borderId="8" xfId="0" quotePrefix="false" pivotButton="false"/>
    <xf numFmtId="167" fontId="10" fillId="8" borderId="8" xfId="0" quotePrefix="false" pivotButton="false"/>
    <xf numFmtId="165" fontId="21" fillId="0" borderId="0" xfId="0" quotePrefix="false" pivotButton="false" applyAlignment="true">
      <alignment vertical="center"/>
    </xf>
    <xf numFmtId="167" fontId="21" fillId="0" borderId="0" xfId="0" quotePrefix="false" pivotButton="false" applyAlignment="true">
      <alignment vertical="center"/>
    </xf>
    <xf numFmtId="165" fontId="10" fillId="8" borderId="5" xfId="0" quotePrefix="false" pivotButton="false" applyAlignment="true">
      <alignment vertical="center"/>
    </xf>
    <xf numFmtId="167" fontId="10" fillId="8" borderId="5" xfId="0" quotePrefix="false" pivotButton="false" applyAlignment="true">
      <alignment vertical="center"/>
    </xf>
    <xf numFmtId="165" fontId="21" fillId="0" borderId="1" xfId="0" quotePrefix="false" pivotButton="false" applyAlignment="true">
      <alignment vertical="center"/>
    </xf>
    <xf numFmtId="167" fontId="21" fillId="0" borderId="1" xfId="0" quotePrefix="false" pivotButton="false" applyAlignment="true">
      <alignment vertical="center"/>
    </xf>
    <xf numFmtId="165" fontId="10" fillId="8" borderId="8" xfId="0" quotePrefix="false" pivotButton="false" applyAlignment="true">
      <alignment vertical="center"/>
    </xf>
    <xf numFmtId="167" fontId="10" fillId="8" borderId="8" xfId="0" quotePrefix="false" pivotButton="false" applyAlignment="true">
      <alignment vertical="center"/>
    </xf>
    <xf numFmtId="165" fontId="21" fillId="0" borderId="2" xfId="0" quotePrefix="false" pivotButton="false" applyAlignment="true">
      <alignment vertical="center"/>
    </xf>
    <xf numFmtId="167" fontId="21" fillId="0" borderId="2" xfId="0" quotePrefix="false" pivotButton="false" applyAlignment="true">
      <alignment vertical="center"/>
    </xf>
    <xf numFmtId="167" fontId="10" fillId="8" borderId="2" xfId="0" quotePrefix="false" pivotButton="false" applyAlignment="true">
      <alignment vertical="center"/>
    </xf>
    <xf numFmtId="165" fontId="21" fillId="0" borderId="3" xfId="0" quotePrefix="false" pivotButton="false" applyAlignment="true">
      <alignment vertical="center"/>
    </xf>
    <xf numFmtId="167" fontId="21" fillId="0" borderId="3" xfId="0" quotePrefix="false" pivotButton="false" applyAlignment="true">
      <alignment vertical="center"/>
    </xf>
    <xf numFmtId="167" fontId="10" fillId="8" borderId="3" xfId="0" quotePrefix="false" pivotButton="false" applyAlignment="true">
      <alignment vertical="center"/>
    </xf>
    <xf numFmtId="0" fontId="0" fillId="0" borderId="0" xfId="0" quotePrefix="false" pivotButton="false" applyAlignment="true">
      <alignment horizontal="right"/>
    </xf>
    <xf numFmtId="0" fontId="0" fillId="0" borderId="1" xfId="0" quotePrefix="false" pivotButton="false" applyAlignment="true">
      <alignment horizontal="right"/>
    </xf>
    <xf numFmtId="0" fontId="3" fillId="5" borderId="2" xfId="0" quotePrefix="false" pivotButton="false" applyAlignment="true">
      <alignment horizontal="center" vertical="center" wrapText="true"/>
    </xf>
    <xf numFmtId="0" fontId="4" fillId="5" borderId="2" xfId="0" quotePrefix="false" pivotButton="false" applyAlignment="true">
      <alignment vertical="center"/>
    </xf>
    <xf numFmtId="165" fontId="4" fillId="5" borderId="2" xfId="0" quotePrefix="false" pivotButton="false" applyAlignment="true">
      <alignment vertical="center"/>
    </xf>
    <xf numFmtId="0" fontId="0" fillId="0" borderId="12" xfId="0" quotePrefix="false" pivotButton="false"/>
    <xf numFmtId="0" fontId="0" fillId="0" borderId="13" xfId="0" quotePrefix="false" pivotButton="false"/>
    <xf numFmtId="164" fontId="16" fillId="4" borderId="2" xfId="0" quotePrefix="false" pivotButton="false" applyAlignment="true">
      <alignment vertical="center"/>
    </xf>
    <xf numFmtId="165" fontId="16" fillId="4" borderId="2" xfId="0" quotePrefix="false" pivotButton="false" applyAlignment="true">
      <alignment vertical="center"/>
    </xf>
    <xf numFmtId="166" fontId="16" fillId="4" borderId="2" xfId="0" quotePrefix="false" pivotButton="false" applyAlignment="true">
      <alignment vertical="center"/>
    </xf>
    <xf numFmtId="2" fontId="16" fillId="4" borderId="2" xfId="0" quotePrefix="false" pivotButton="false" applyAlignment="true">
      <alignment vertical="center"/>
    </xf>
    <xf numFmtId="165" fontId="4" fillId="0" borderId="2" xfId="0" quotePrefix="false" pivotButton="false" applyAlignment="true">
      <alignment vertical="center"/>
    </xf>
    <xf numFmtId="165" fontId="10" fillId="8" borderId="2" xfId="0" quotePrefix="false" pivotButton="false" applyAlignment="true">
      <alignment vertical="center"/>
    </xf>
    <xf numFmtId="165" fontId="3" fillId="3" borderId="2" xfId="0" quotePrefix="false" pivotButton="false" applyAlignment="true">
      <alignment horizontal="left" vertical="center"/>
    </xf>
    <xf numFmtId="164" fontId="13" fillId="9" borderId="0" xfId="0" quotePrefix="false" pivotButton="false" applyAlignment="true">
      <alignment wrapText="true"/>
    </xf>
    <xf numFmtId="165" fontId="19" fillId="0" borderId="2" xfId="0" quotePrefix="false" pivotButton="false" applyAlignment="true">
      <alignment vertical="center"/>
    </xf>
    <xf numFmtId="167" fontId="10" fillId="9" borderId="2" xfId="0" quotePrefix="false" pivotButton="false" applyAlignment="true">
      <alignment vertical="center"/>
    </xf>
    <xf numFmtId="165" fontId="19" fillId="6" borderId="2" xfId="0" quotePrefix="false" pivotButton="false" applyAlignment="true">
      <alignment vertical="center"/>
    </xf>
    <xf numFmtId="167" fontId="19" fillId="6" borderId="2" xfId="0" quotePrefix="false" pivotButton="false" applyAlignment="true">
      <alignment vertical="center"/>
    </xf>
    <xf numFmtId="167" fontId="4" fillId="0" borderId="2" xfId="0" quotePrefix="false" pivotButton="false" applyAlignment="true">
      <alignment vertical="center"/>
    </xf>
    <xf numFmtId="165" fontId="4" fillId="5" borderId="2" xfId="0" quotePrefix="false" pivotButton="false" applyAlignment="true">
      <alignment vertical="center"/>
    </xf>
    <xf numFmtId="165" fontId="21" fillId="0" borderId="2" xfId="0" quotePrefix="false" pivotButton="false" applyAlignment="true">
      <alignment vertical="center"/>
    </xf>
    <xf numFmtId="167" fontId="21" fillId="0" borderId="2" xfId="0" quotePrefix="false" pivotButton="false" applyAlignment="true">
      <alignment vertical="center"/>
    </xf>
    <xf numFmtId="167" fontId="10" fillId="8" borderId="2" xfId="0" quotePrefix="false" pivotButton="false" applyAlignment="true">
      <alignment vertical="center"/>
    </xf>
  </cellXfs>
  <cellStyles count="1">
    <cellStyle name="Normal" xf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styles.xml" Type="http://schemas.openxmlformats.org/officeDocument/2006/relationships/styles"></Relationship><Relationship Id="rId9" Target="theme/theme1.xml" Type="http://schemas.openxmlformats.org/officeDocument/2006/relationships/theme"></Relationship><Relationship Id="rId10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chart>
    <plotArea>
      <layout/>
      <lineChart>
        <grouping val="standard"/>
        <ser>
          <idx val="0"/>
          <order val="0"/>
          <tx>
            <v>Operating revenue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'Resultatopgørelse'!$C$4:$N$4</f>
              <strCache>
                <ptCount val="0"/>
              </strCache>
            </strRef>
          </cat>
          <val>
            <numRef>
              <f>'Resultatopgørelse'!$C$11:$N$11</f>
              <numCache>
                <ptCount val="0"/>
              </numCache>
            </numRef>
          </val>
          <smooth val="0"/>
        </ser>
        <ser>
          <idx val="1"/>
          <order val="1"/>
          <tx>
            <v>Resultat før skat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'Resultatopgørelse'!$C$4:$N$4</f>
              <strCache>
                <ptCount val="0"/>
              </strCache>
            </strRef>
          </cat>
          <val>
            <numRef>
              <f>'Resultatopgørelse'!$C$21:$N$21</f>
              <numCache>
                <ptCount val="0"/>
              </numCache>
            </numRef>
          </val>
          <smooth val="0"/>
        </ser>
        <ser>
          <idx val="2"/>
          <order val="2"/>
          <tx>
            <v>Net profit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'Resultatopgørelse'!$C$4:$N$4</f>
              <strCache>
                <ptCount val="0"/>
              </strCache>
            </strRef>
          </cat>
          <val>
            <numRef>
              <f>'Resultatopgørelse'!$C$46:$N$46</f>
              <numCache>
                <ptCount val="0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axId val="48650112"/>
        <axId val="48672768"/>
      </line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legend>
      <legendPos val="b"/>
      <overlay val="0"/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2.xml><?xml version="1.0" encoding="utf-8"?>
<chartSpace xmlns="http://schemas.openxmlformats.org/drawingml/2006/chart">
  <chart>
    <plotArea>
      <layout/>
      <barChart>
        <barDir val="col"/>
        <grouping val="clustered"/>
        <varyColors val="0"/>
        <ser>
          <idx val="0"/>
          <order val="0"/>
          <tx>
            <v>Full-year amount</v>
          </tx>
          <spPr>
            <a:ln xmlns:a="http://schemas.openxmlformats.org/drawingml/2006/main">
              <a:prstDash val="solid"/>
            </a:ln>
          </spPr>
          <cat>
            <strRef>
              <f>'Endelig rentabilitet'!$A$33:$A$38</f>
              <strCache>
                <ptCount val="0"/>
              </strCache>
            </strRef>
          </cat>
          <val>
            <numRef>
              <f>'Endelig rentabilitet'!$B$33:$B$38</f>
              <numCach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legend>
      <legendPos val="b"/>
      <overlay val="0"/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twoCellAnchor>
    <from>
      <col>7</col>
      <colOff>0</colOff>
      <row>2</row>
      <rowOff>0</rowOff>
    </from>
    <to>
      <col>16</col>
      <colOff>0</colOff>
      <row>17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7</col>
      <colOff>0</colOff>
      <row>19</row>
      <rowOff>0</rowOff>
    </from>
    <to>
      <col>16</col>
      <colOff>0</colOff>
      <row>37</row>
      <rowOff>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</wsDr>
</file>

<file path=xl/tables/table1.xml><?xml version="1.0" encoding="utf-8"?>
<table xmlns="http://schemas.openxmlformats.org/spreadsheetml/2006/main" id="1" name="SegmentTable" displayName="SegmentTable" ref="A5:K11" headerRowCount="1">
  <tableColumns count="11">
    <tableColumn id="1" name="ID"/>
    <tableColumn id="2" name="Business line, customer, or project"/>
    <tableColumn id="3" name="Business model"/>
    <tableColumn id="4" name="Markedspladssalg"/>
    <tableColumn id="5" name="Direkte omkostning"/>
    <tableColumn id="6" name="Resultat før skat"/>
    <tableColumn id="7" name="Analyse af årsoversigt"/>
    <tableColumn id="8" name="Allocated operating expenses"/>
    <tableColumn id="9" name="EBIT contribution"/>
    <tableColumn id="10" name="Contribution margin"/>
    <tableColumn id="11" name="FoU-udgifter"/>
  </tableColumns>
  <tableStyleInfo name="TableStyleMedium2" showRowStripes="1"/>
</table>
</file>

<file path=xl/theme/theme1.xml><?xml version="1.0" encoding="utf-8"?>
<a:theme xmlns:a="http://schemas.openxmlformats.org/drawingml/2006/main" xmlns:r="http://schemas.openxmlformats.org/officeDocument/2006/relationships" name="FinanceBlue">
  <a:themeElements>
    <a:clrScheme name="FinanceBlue">
      <a:dk1>
        <a:srgbClr val="111827"/>
      </a:dk1>
      <a:lt1>
        <a:srgbClr val="FFFFFF"/>
      </a:lt1>
      <a:dk2>
        <a:srgbClr val="0E2841"/>
      </a:dk2>
      <a:lt2>
        <a:srgbClr val="F3F4F6"/>
      </a:lt2>
      <a:accent1>
        <a:srgbClr val="1F4E78"/>
      </a:accent1>
      <a:accent2>
        <a:srgbClr val="70AD47"/>
      </a:accent2>
      <a:accent3>
        <a:srgbClr val="FFC000"/>
      </a:accent3>
      <a:accent4>
        <a:srgbClr val="5B9BD5"/>
      </a:accent4>
      <a:accent5>
        <a:srgbClr val="A5A5A5"/>
      </a:accent5>
      <a:accent6>
        <a:srgbClr val="ED7D31"/>
      </a:accent6>
      <a:hlink>
        <a:srgbClr val="2563EB"/>
      </a:hlink>
      <a:folHlink>
        <a:srgbClr val="7C3AE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FinanceBlu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_rels/sheet6.xml.rels><Relationships xmlns="http://schemas.openxmlformats.org/package/2006/relationships"><Relationship Type="http://schemas.openxmlformats.org/officeDocument/2006/relationships/table" Target="../tables/table1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H24"/>
  <sheetViews>
    <sheetView tabSelected="true" workbookViewId="0">
      <selection activeCell="A1" sqref="A1"/>
    </sheetView>
  </sheetViews>
  <sheetFormatPr baseColWidth="8" defaultRowHeight="15"/>
  <cols>
    <col customWidth="true" max="1" min="1" width="18"/>
    <col customWidth="true" max="2" min="2" width="28"/>
    <col customWidth="true" max="8" min="3" width="12"/>
  </cols>
  <sheetData>
    <row r="1" ht="30" customHeight="true">
      <c r="A1" s="9" t="inlineStr">
        <is>
          <t>通用Resultatopgørelse（损益表）Excel模板</t>
        </is>
      </c>
      <c r="B1" s="1" t="n"/>
      <c r="C1" s="1" t="n"/>
      <c r="D1" s="1" t="n"/>
      <c r="E1" s="1" t="n"/>
      <c r="F1" s="1" t="n"/>
      <c r="G1" s="1" t="n"/>
      <c r="H1" s="1" t="n"/>
    </row>
    <row r="2"/>
    <row r="3">
      <c r="A3" s="88" t="s">
        <v>0</v>
      </c>
      <c r="B3" s="349" t="n"/>
      <c r="C3" s="349" t="n"/>
      <c r="D3" s="349" t="n"/>
      <c r="E3" s="349" t="n"/>
      <c r="F3" s="349" t="n"/>
      <c r="G3" s="349" t="n"/>
      <c r="H3" s="350" t="n"/>
    </row>
    <row r="4">
      <c r="A4" s="29" t="s">
        <v>1</v>
      </c>
      <c r="B4" s="349" t="n"/>
      <c r="C4" s="349" t="n"/>
      <c r="D4" s="349" t="n"/>
      <c r="E4" s="349" t="n"/>
      <c r="F4" s="349" t="n"/>
      <c r="G4" s="349" t="n"/>
      <c r="H4" s="350" t="n"/>
    </row>
    <row r="5">
      <c r="A5" s="29" t="s">
        <v>2</v>
      </c>
      <c r="B5" s="349" t="n"/>
      <c r="C5" s="349" t="n"/>
      <c r="D5" s="349" t="n"/>
      <c r="E5" s="349" t="n"/>
      <c r="F5" s="349" t="n"/>
      <c r="G5" s="349" t="n"/>
      <c r="H5" s="350" t="n"/>
    </row>
    <row r="6">
      <c r="A6" s="28" t="n"/>
      <c r="B6" s="28" t="n"/>
      <c r="C6" s="28" t="n"/>
      <c r="D6" s="28" t="n"/>
      <c r="E6" s="28" t="n"/>
      <c r="F6" s="28" t="n"/>
      <c r="G6" s="28" t="n"/>
      <c r="H6" s="28" t="n"/>
    </row>
    <row r="7">
      <c r="A7" s="89" t="s">
        <v>3</v>
      </c>
      <c r="B7" s="349" t="n"/>
      <c r="C7" s="349" t="n"/>
      <c r="D7" s="349" t="n"/>
      <c r="E7" s="349" t="n"/>
      <c r="F7" s="349" t="n"/>
      <c r="G7" s="349" t="n"/>
      <c r="H7" s="350" t="n"/>
    </row>
    <row r="8">
      <c r="A8" s="28" t="inlineStr">
        <is>
          <t>1</t>
        </is>
      </c>
      <c r="B8" s="29" t="s">
        <v>4</v>
      </c>
      <c r="C8" s="349" t="n"/>
      <c r="D8" s="349" t="n"/>
      <c r="E8" s="349" t="n"/>
      <c r="F8" s="349" t="n"/>
      <c r="G8" s="349" t="n"/>
      <c r="H8" s="350" t="n"/>
    </row>
    <row r="9">
      <c r="A9" s="28" t="inlineStr">
        <is>
          <t>2</t>
        </is>
      </c>
      <c r="B9" s="29" t="s">
        <v>5</v>
      </c>
      <c r="C9" s="349" t="n"/>
      <c r="D9" s="349" t="n"/>
      <c r="E9" s="349" t="n"/>
      <c r="F9" s="349" t="n"/>
      <c r="G9" s="349" t="n"/>
      <c r="H9" s="350" t="n"/>
    </row>
    <row r="10">
      <c r="A10" s="28" t="inlineStr">
        <is>
          <t>3</t>
        </is>
      </c>
      <c r="B10" s="29" t="s">
        <v>6</v>
      </c>
      <c r="C10" s="349" t="n"/>
      <c r="D10" s="349" t="n"/>
      <c r="E10" s="349" t="n"/>
      <c r="F10" s="349" t="n"/>
      <c r="G10" s="349" t="n"/>
      <c r="H10" s="350" t="n"/>
    </row>
    <row r="11">
      <c r="A11" s="28" t="inlineStr">
        <is>
          <t>4</t>
        </is>
      </c>
      <c r="B11" s="29" t="s">
        <v>7</v>
      </c>
      <c r="C11" s="349" t="n"/>
      <c r="D11" s="349" t="n"/>
      <c r="E11" s="349" t="n"/>
      <c r="F11" s="349" t="n"/>
      <c r="G11" s="349" t="n"/>
      <c r="H11" s="350" t="n"/>
    </row>
    <row r="12">
      <c r="A12" s="28" t="inlineStr">
        <is>
          <t>5</t>
        </is>
      </c>
      <c r="B12" s="29" t="s">
        <v>8</v>
      </c>
      <c r="C12" s="349" t="n"/>
      <c r="D12" s="349" t="n"/>
      <c r="E12" s="349" t="n"/>
      <c r="F12" s="349" t="n"/>
      <c r="G12" s="349" t="n"/>
      <c r="H12" s="350" t="n"/>
    </row>
    <row r="13">
      <c r="A13" s="28" t="inlineStr">
        <is>
          <t>6</t>
        </is>
      </c>
      <c r="B13" s="29" t="s">
        <v>9</v>
      </c>
      <c r="C13" s="349" t="n"/>
      <c r="D13" s="349" t="n"/>
      <c r="E13" s="349" t="n"/>
      <c r="F13" s="349" t="n"/>
      <c r="G13" s="349" t="n"/>
      <c r="H13" s="350" t="n"/>
    </row>
    <row r="14">
      <c r="A14" s="28" t="n"/>
      <c r="B14" s="28" t="n"/>
      <c r="C14" s="28" t="n"/>
      <c r="D14" s="28" t="n"/>
      <c r="E14" s="28" t="n"/>
      <c r="F14" s="28" t="n"/>
      <c r="G14" s="28" t="n"/>
      <c r="H14" s="28" t="n"/>
    </row>
    <row r="15">
      <c r="A15" s="89" t="s">
        <v>10</v>
      </c>
      <c r="B15" s="349" t="n"/>
      <c r="C15" s="349" t="n"/>
      <c r="D15" s="349" t="n"/>
      <c r="E15" s="349" t="n"/>
      <c r="F15" s="349" t="n"/>
      <c r="G15" s="349" t="n"/>
      <c r="H15" s="350" t="n"/>
    </row>
    <row r="16">
      <c r="A16" s="84" t="s">
        <v>11</v>
      </c>
      <c r="B16" s="29" t="s">
        <v>12</v>
      </c>
      <c r="C16" s="349" t="n"/>
      <c r="D16" s="349" t="n"/>
      <c r="E16" s="349" t="n"/>
      <c r="F16" s="349" t="n"/>
      <c r="G16" s="349" t="n"/>
      <c r="H16" s="350" t="n"/>
    </row>
    <row r="17">
      <c r="A17" s="85" t="s">
        <v>13</v>
      </c>
      <c r="B17" s="29" t="s">
        <v>14</v>
      </c>
      <c r="C17" s="349" t="n"/>
      <c r="D17" s="349" t="n"/>
      <c r="E17" s="349" t="n"/>
      <c r="F17" s="349" t="n"/>
      <c r="G17" s="349" t="n"/>
      <c r="H17" s="350" t="n"/>
    </row>
    <row r="18">
      <c r="A18" s="86" t="s">
        <v>15</v>
      </c>
      <c r="B18" s="29" t="s">
        <v>1</v>
      </c>
      <c r="C18" s="349" t="n"/>
      <c r="D18" s="349" t="n"/>
      <c r="E18" s="349" t="n"/>
      <c r="F18" s="349" t="n"/>
      <c r="G18" s="349" t="n"/>
      <c r="H18" s="350" t="n"/>
    </row>
    <row r="19">
      <c r="A19" s="87" t="s">
        <v>16</v>
      </c>
      <c r="B19" s="29" t="s">
        <v>17</v>
      </c>
      <c r="C19" s="349" t="n"/>
      <c r="D19" s="349" t="n"/>
      <c r="E19" s="349" t="n"/>
      <c r="F19" s="349" t="n"/>
      <c r="G19" s="349" t="n"/>
      <c r="H19" s="350" t="n"/>
    </row>
    <row r="20">
      <c r="A20" s="28" t="n"/>
      <c r="B20" s="28" t="n"/>
      <c r="C20" s="28" t="n"/>
      <c r="D20" s="28" t="n"/>
      <c r="E20" s="28" t="n"/>
      <c r="F20" s="28" t="n"/>
      <c r="G20" s="28" t="n"/>
      <c r="H20" s="28" t="n"/>
    </row>
    <row r="21">
      <c r="A21" s="89" t="s">
        <v>18</v>
      </c>
      <c r="B21" s="349" t="n"/>
      <c r="C21" s="349" t="n"/>
      <c r="D21" s="349" t="n"/>
      <c r="E21" s="349" t="n"/>
      <c r="F21" s="349" t="n"/>
      <c r="G21" s="349" t="n"/>
      <c r="H21" s="350" t="n"/>
    </row>
    <row r="22">
      <c r="A22" s="29" t="s">
        <v>19</v>
      </c>
      <c r="B22" s="349" t="n"/>
      <c r="C22" s="349" t="n"/>
      <c r="D22" s="349" t="n"/>
      <c r="E22" s="349" t="n"/>
      <c r="F22" s="349" t="n"/>
      <c r="G22" s="349" t="n"/>
      <c r="H22" s="350" t="n"/>
    </row>
    <row r="23">
      <c r="A23" s="29" t="s">
        <v>20</v>
      </c>
      <c r="B23" s="349" t="n"/>
      <c r="C23" s="349" t="n"/>
      <c r="D23" s="349" t="n"/>
      <c r="E23" s="349" t="n"/>
      <c r="F23" s="349" t="n"/>
      <c r="G23" s="349" t="n"/>
      <c r="H23" s="350" t="n"/>
    </row>
    <row r="24">
      <c r="A24" s="29" t="s">
        <v>21</v>
      </c>
      <c r="B24" s="349" t="n"/>
      <c r="C24" s="349" t="n"/>
      <c r="D24" s="349" t="n"/>
      <c r="E24" s="349" t="n"/>
      <c r="F24" s="349" t="n"/>
      <c r="G24" s="349" t="n"/>
      <c r="H24" s="350" t="n"/>
    </row>
  </sheetData>
  <mergeCells count="20">
    <mergeCell ref="A15:H15"/>
    <mergeCell ref="B9:H9"/>
    <mergeCell ref="A24:H24"/>
    <mergeCell ref="A1:H1"/>
    <mergeCell ref="A7:H7"/>
    <mergeCell ref="B16:H16"/>
    <mergeCell ref="A3:H3"/>
    <mergeCell ref="A21:H21"/>
    <mergeCell ref="B18:H18"/>
    <mergeCell ref="B12:H12"/>
    <mergeCell ref="A5:H5"/>
    <mergeCell ref="B11:H11"/>
    <mergeCell ref="A23:H23"/>
    <mergeCell ref="A22:H22"/>
    <mergeCell ref="A4:H4"/>
    <mergeCell ref="B8:H8"/>
    <mergeCell ref="B17:H17"/>
    <mergeCell ref="B13:H13"/>
    <mergeCell ref="B10:H10"/>
    <mergeCell ref="B19:H19"/>
  </mergeCells>
  <ignoredErrors>
    <ignoredError sqref="A1:XFD1048576" evalError="1" twoDigitTextYear="1" numberStoredAsText="1" formula="1" formulaRange="1" unlockedFormula="1" emptyCellReference="1" listDataValidation="1" calculatedColumn="1"/>
  </ignoredError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F22"/>
  <sheetViews>
    <sheetView workbookViewId="0">
      <selection activeCell="A1" sqref="A1"/>
    </sheetView>
  </sheetViews>
  <sheetFormatPr baseColWidth="8" defaultRowHeight="15"/>
  <cols>
    <col customWidth="true" max="1" min="1" width="22"/>
    <col customWidth="true" max="2" min="2" width="20"/>
    <col customWidth="true" max="5" min="3" width="18"/>
    <col customWidth="true" max="6" min="6" width="48"/>
  </cols>
  <sheetData>
    <row r="1" ht="30" customHeight="true">
      <c r="A1" s="9" t="inlineStr">
        <is>
          <t>Indstillinger</t>
        </is>
      </c>
      <c r="B1" s="1" t="n"/>
      <c r="C1" s="1" t="n"/>
      <c r="D1" s="1" t="n"/>
      <c r="E1" s="1" t="n"/>
      <c r="F1" s="1" t="n"/>
    </row>
    <row r="2"/>
    <row r="3">
      <c r="A3" s="150" t="s">
        <v>22</v>
      </c>
      <c r="B3" s="151" t="s">
        <v>23</v>
      </c>
      <c r="C3" s="25" t="n"/>
      <c r="D3" s="25" t="n"/>
      <c r="E3" s="25" t="n"/>
      <c r="F3" s="25" t="n"/>
    </row>
    <row r="4">
      <c r="A4" s="150" t="s">
        <v>24</v>
      </c>
      <c r="B4" s="151" t="n">
        <v>2026</v>
      </c>
      <c r="C4" s="25" t="n"/>
      <c r="D4" s="25" t="n"/>
      <c r="E4" s="25" t="n"/>
      <c r="F4" s="25" t="n"/>
    </row>
    <row r="5">
      <c r="A5" s="150" t="s">
        <v>25</v>
      </c>
      <c r="B5" s="151" t="s">
        <v>26</v>
      </c>
      <c r="C5" s="25" t="n"/>
      <c r="D5" s="25" t="n"/>
      <c r="E5" s="25" t="n"/>
      <c r="F5" s="25" t="n"/>
    </row>
    <row r="6">
      <c r="A6" s="150" t="s">
        <v>27</v>
      </c>
      <c r="B6" s="151" t="s">
        <v>28</v>
      </c>
      <c r="C6" s="25" t="n"/>
      <c r="D6" s="25" t="n"/>
      <c r="E6" s="25" t="n"/>
      <c r="F6" s="25" t="n"/>
    </row>
    <row r="7">
      <c r="A7" s="150" t="s">
        <v>29</v>
      </c>
      <c r="B7" s="151" t="s">
        <v>30</v>
      </c>
      <c r="C7" s="25" t="n"/>
      <c r="D7" s="25" t="n"/>
      <c r="E7" s="25" t="n"/>
      <c r="F7" s="25" t="n"/>
    </row>
    <row r="8">
      <c r="A8" s="150" t="s">
        <v>31</v>
      </c>
      <c r="B8" s="151" t="s">
        <v>32</v>
      </c>
      <c r="C8" s="25" t="n"/>
      <c r="D8" s="25" t="n"/>
      <c r="E8" s="25" t="n"/>
      <c r="F8" s="25" t="n"/>
    </row>
    <row r="9">
      <c r="A9" s="150" t="s">
        <v>33</v>
      </c>
      <c r="B9" s="151" t="s">
        <v>34</v>
      </c>
      <c r="C9" s="25" t="n"/>
      <c r="D9" s="25" t="n"/>
      <c r="E9" s="25" t="n"/>
      <c r="F9" s="25" t="n"/>
    </row>
    <row r="10">
      <c r="A10" s="150" t="s">
        <v>35</v>
      </c>
      <c r="B10" s="351" t="n">
        <v>0.25</v>
      </c>
      <c r="C10" s="25" t="n"/>
      <c r="D10" s="25" t="n"/>
      <c r="E10" s="25" t="n"/>
      <c r="F10" s="25" t="n"/>
    </row>
    <row r="11">
      <c r="A11" s="150" t="s">
        <v>36</v>
      </c>
      <c r="B11" s="352" t="n">
        <v>0</v>
      </c>
      <c r="C11" s="25" t="n"/>
      <c r="D11" s="25" t="n"/>
      <c r="E11" s="25" t="n"/>
      <c r="F11" s="25" t="n"/>
    </row>
    <row r="12">
      <c r="A12" s="150" t="s">
        <v>37</v>
      </c>
      <c r="B12" s="353" t="n">
        <v>46150</v>
      </c>
      <c r="C12" s="25" t="n"/>
      <c r="D12" s="25" t="n"/>
      <c r="E12" s="25" t="n"/>
      <c r="F12" s="25" t="n"/>
    </row>
    <row r="13">
      <c r="A13" s="150" t="s">
        <v>38</v>
      </c>
      <c r="B13" s="155" t="s">
        <v>39</v>
      </c>
      <c r="C13" s="25" t="n"/>
      <c r="D13" s="25" t="n"/>
      <c r="E13" s="25" t="n"/>
      <c r="F13" s="25" t="n"/>
    </row>
    <row r="14">
      <c r="A14" s="25" t="n"/>
      <c r="B14" s="25" t="n"/>
      <c r="C14" s="25" t="n"/>
      <c r="D14" s="25" t="n"/>
      <c r="E14" s="25" t="n"/>
      <c r="F14" s="25" t="n"/>
    </row>
    <row r="15">
      <c r="A15" s="88" t="s">
        <v>40</v>
      </c>
      <c r="B15" s="349" t="n"/>
      <c r="C15" s="349" t="n"/>
      <c r="D15" s="349" t="n"/>
      <c r="E15" s="349" t="n"/>
      <c r="F15" s="350" t="n"/>
    </row>
    <row r="16" ht="24" customHeight="true">
      <c r="A16" s="24" t="s">
        <v>41</v>
      </c>
      <c r="B16" s="24" t="s">
        <v>42</v>
      </c>
      <c r="C16" s="24" t="s">
        <v>43</v>
      </c>
      <c r="D16" s="24" t="s">
        <v>44</v>
      </c>
      <c r="E16" s="24" t="s">
        <v>45</v>
      </c>
      <c r="F16" s="24" t="s">
        <v>46</v>
      </c>
    </row>
    <row r="17">
      <c r="A17" s="151" t="s">
        <v>34</v>
      </c>
      <c r="B17" s="354" t="n">
        <v>1</v>
      </c>
      <c r="C17" s="354" t="n">
        <v>1</v>
      </c>
      <c r="D17" s="354" t="n">
        <v>1</v>
      </c>
      <c r="E17" s="354" t="n">
        <v>1</v>
      </c>
      <c r="F17" s="151" t="s">
        <v>47</v>
      </c>
    </row>
    <row r="18">
      <c r="A18" s="151" t="s">
        <v>48</v>
      </c>
      <c r="B18" s="354" t="n">
        <v>1.15</v>
      </c>
      <c r="C18" s="354" t="n">
        <v>1.05</v>
      </c>
      <c r="D18" s="354" t="n">
        <v>1.08</v>
      </c>
      <c r="E18" s="354" t="n">
        <v>1</v>
      </c>
      <c r="F18" s="151" t="s">
        <v>49</v>
      </c>
    </row>
    <row r="19">
      <c r="A19" s="151" t="s">
        <v>50</v>
      </c>
      <c r="B19" s="354" t="n">
        <v>0.85</v>
      </c>
      <c r="C19" s="354" t="n">
        <v>0.95</v>
      </c>
      <c r="D19" s="354" t="n">
        <v>0.9</v>
      </c>
      <c r="E19" s="354" t="n">
        <v>0.95</v>
      </c>
      <c r="F19" s="151" t="s">
        <v>51</v>
      </c>
    </row>
    <row r="20">
      <c r="A20" s="151" t="s">
        <v>52</v>
      </c>
      <c r="B20" s="354" t="n">
        <v>1</v>
      </c>
      <c r="C20" s="354" t="n">
        <v>1</v>
      </c>
      <c r="D20" s="354" t="n">
        <v>1</v>
      </c>
      <c r="E20" s="354" t="n">
        <v>1</v>
      </c>
      <c r="F20" s="151" t="s">
        <v>53</v>
      </c>
    </row>
    <row r="21">
      <c r="A21" s="25" t="n"/>
      <c r="B21" s="25" t="n"/>
      <c r="C21" s="25" t="n"/>
      <c r="D21" s="25" t="n"/>
      <c r="E21" s="25" t="n"/>
      <c r="F21" s="25" t="n"/>
    </row>
    <row r="22">
      <c r="A22" s="157" t="s">
        <v>54</v>
      </c>
      <c r="B22" s="157" t="s">
        <v>55</v>
      </c>
      <c r="C22" s="157" t="s">
        <v>56</v>
      </c>
      <c r="D22" s="157" t="s">
        <v>57</v>
      </c>
      <c r="E22" s="157" t="s">
        <v>56</v>
      </c>
      <c r="F22" s="157" t="s">
        <v>58</v>
      </c>
    </row>
  </sheetData>
  <mergeCells count="2">
    <mergeCell ref="A1:F1"/>
    <mergeCell ref="A15:F15"/>
  </mergeCells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allowBlank="false" sqref="B9" type="list">
      <formula1>"COGS-002,FoU-medarbejdere, test, cloudressourcer og mere,Finansieringsomkostninger,OTHER-001"</formula1>
    </dataValidation>
    <dataValidation allowBlank="false" sqref="B8" type="list">
      <formula1>"Detail / e-handel / produktion,Faktisk,Blandet"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P41"/>
  <sheetViews>
    <sheetView workbookViewId="0">
      <selection activeCell="A1" sqref="A1"/>
    </sheetView>
  </sheetViews>
  <sheetFormatPr baseColWidth="8" defaultRowHeight="15"/>
  <cols>
    <col customWidth="true" max="1" min="1" width="18"/>
    <col customWidth="true" max="2" min="2" width="34"/>
    <col customWidth="true" max="14" min="3" width="12"/>
    <col customWidth="true" max="15" min="15" width="14"/>
    <col customWidth="true" max="16" min="16" width="36"/>
  </cols>
  <sheetData>
    <row r="1" ht="30" customHeight="true">
      <c r="A1" s="9" t="s">
        <v>59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</row>
    <row r="2">
      <c r="A2" s="169" t="s">
        <v>60</v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</row>
    <row r="3"/>
    <row r="4"/>
    <row r="5" ht="24" customHeight="true">
      <c r="A5" s="24" t="s">
        <v>61</v>
      </c>
      <c r="B5" s="24" t="s">
        <v>62</v>
      </c>
      <c r="C5" s="24" t="s">
        <v>26</v>
      </c>
      <c r="D5" s="24" t="s">
        <v>63</v>
      </c>
      <c r="E5" s="24" t="s">
        <v>64</v>
      </c>
      <c r="F5" s="24" t="s">
        <v>65</v>
      </c>
      <c r="G5" s="24" t="s">
        <v>66</v>
      </c>
      <c r="H5" s="24" t="s">
        <v>67</v>
      </c>
      <c r="I5" s="24" t="s">
        <v>68</v>
      </c>
      <c r="J5" s="24" t="s">
        <v>69</v>
      </c>
      <c r="K5" s="24" t="s">
        <v>70</v>
      </c>
      <c r="L5" s="24" t="s">
        <v>71</v>
      </c>
      <c r="M5" s="24" t="s">
        <v>72</v>
      </c>
      <c r="N5" s="24" t="s">
        <v>73</v>
      </c>
      <c r="O5" s="24" t="s">
        <v>74</v>
      </c>
      <c r="P5" s="24" t="s">
        <v>38</v>
      </c>
    </row>
    <row r="6" ht="20" customHeight="true">
      <c r="A6" s="206" t="s">
        <v>75</v>
      </c>
      <c r="B6" s="206"/>
      <c r="C6" s="196" t="n"/>
      <c r="D6" s="196" t="n"/>
      <c r="E6" s="196" t="n"/>
      <c r="F6" s="196" t="n"/>
      <c r="G6" s="196" t="n"/>
      <c r="H6" s="196" t="n"/>
      <c r="I6" s="196" t="n"/>
      <c r="J6" s="196" t="n"/>
      <c r="K6" s="196" t="n"/>
      <c r="L6" s="196" t="n"/>
      <c r="M6" s="196" t="n"/>
      <c r="N6" s="196" t="n"/>
      <c r="O6" s="196" t="n"/>
      <c r="P6" s="206" t="n"/>
    </row>
    <row r="7">
      <c r="A7" s="28" t="s">
        <v>75</v>
      </c>
      <c r="B7" s="28" t="s">
        <v>76</v>
      </c>
      <c r="C7" s="352" t="n">
        <v>120000</v>
      </c>
      <c r="D7" s="352" t="n">
        <v>125000</v>
      </c>
      <c r="E7" s="352" t="n">
        <v>130000</v>
      </c>
      <c r="F7" s="352" t="n">
        <v>135000</v>
      </c>
      <c r="G7" s="352" t="n">
        <v>140000</v>
      </c>
      <c r="H7" s="352" t="n">
        <v>145000</v>
      </c>
      <c r="I7" s="352" t="n">
        <v>150000</v>
      </c>
      <c r="J7" s="352" t="n">
        <v>155000</v>
      </c>
      <c r="K7" s="352" t="n">
        <v>160000</v>
      </c>
      <c r="L7" s="352" t="n">
        <v>165000</v>
      </c>
      <c r="M7" s="352" t="n">
        <v>170000</v>
      </c>
      <c r="N7" s="352" t="n">
        <v>175000</v>
      </c>
      <c r="O7" s="355">
        <f>SUM(C7:N7)</f>
      </c>
      <c r="P7" s="28" t="s">
        <v>77</v>
      </c>
    </row>
    <row r="8">
      <c r="A8" s="28" t="s">
        <v>75</v>
      </c>
      <c r="B8" s="28" t="s">
        <v>78</v>
      </c>
      <c r="C8" s="352" t="n">
        <v>70000</v>
      </c>
      <c r="D8" s="352" t="n">
        <v>72000</v>
      </c>
      <c r="E8" s="352" t="n">
        <v>74000</v>
      </c>
      <c r="F8" s="352" t="n">
        <v>76000</v>
      </c>
      <c r="G8" s="352" t="n">
        <v>78000</v>
      </c>
      <c r="H8" s="352" t="n">
        <v>80000</v>
      </c>
      <c r="I8" s="352" t="n">
        <v>82000</v>
      </c>
      <c r="J8" s="352" t="n">
        <v>84000</v>
      </c>
      <c r="K8" s="352" t="n">
        <v>86000</v>
      </c>
      <c r="L8" s="352" t="n">
        <v>88000</v>
      </c>
      <c r="M8" s="352" t="n">
        <v>90000</v>
      </c>
      <c r="N8" s="352" t="n">
        <v>92000</v>
      </c>
      <c r="O8" s="355">
        <f>SUM(C8:N8)</f>
      </c>
      <c r="P8" s="28" t="s">
        <v>79</v>
      </c>
    </row>
    <row r="9">
      <c r="A9" s="28" t="s">
        <v>75</v>
      </c>
      <c r="B9" s="28" t="s">
        <v>80</v>
      </c>
      <c r="C9" s="352" t="n">
        <v>30000</v>
      </c>
      <c r="D9" s="352" t="n">
        <v>33000</v>
      </c>
      <c r="E9" s="352" t="n">
        <v>36000</v>
      </c>
      <c r="F9" s="352" t="n">
        <v>39000</v>
      </c>
      <c r="G9" s="352" t="n">
        <v>42000</v>
      </c>
      <c r="H9" s="352" t="n">
        <v>45000</v>
      </c>
      <c r="I9" s="352" t="n">
        <v>48000</v>
      </c>
      <c r="J9" s="352" t="n">
        <v>51000</v>
      </c>
      <c r="K9" s="352" t="n">
        <v>54000</v>
      </c>
      <c r="L9" s="352" t="n">
        <v>57000</v>
      </c>
      <c r="M9" s="352" t="n">
        <v>60000</v>
      </c>
      <c r="N9" s="352" t="n">
        <v>63000</v>
      </c>
      <c r="O9" s="355">
        <f>SUM(C9:N9)</f>
      </c>
      <c r="P9" s="28" t="s">
        <v>81</v>
      </c>
    </row>
    <row r="10">
      <c r="A10" s="28" t="s">
        <v>75</v>
      </c>
      <c r="B10" s="28" t="s">
        <v>82</v>
      </c>
      <c r="C10" s="352" t="n">
        <v>40000</v>
      </c>
      <c r="D10" s="352" t="n">
        <v>30000</v>
      </c>
      <c r="E10" s="352" t="n">
        <v>50000</v>
      </c>
      <c r="F10" s="352" t="n">
        <v>45000</v>
      </c>
      <c r="G10" s="352" t="n">
        <v>40000</v>
      </c>
      <c r="H10" s="352" t="n">
        <v>55000</v>
      </c>
      <c r="I10" s="352" t="n">
        <v>60000</v>
      </c>
      <c r="J10" s="352" t="n">
        <v>45000</v>
      </c>
      <c r="K10" s="352" t="n">
        <v>50000</v>
      </c>
      <c r="L10" s="352" t="n">
        <v>65000</v>
      </c>
      <c r="M10" s="352" t="n">
        <v>55000</v>
      </c>
      <c r="N10" s="352" t="n">
        <v>70000</v>
      </c>
      <c r="O10" s="355">
        <f>SUM(C10:N10)</f>
      </c>
      <c r="P10" s="28" t="s">
        <v>83</v>
      </c>
    </row>
    <row r="11">
      <c r="A11" s="28" t="s">
        <v>75</v>
      </c>
      <c r="B11" s="28" t="s">
        <v>84</v>
      </c>
      <c r="C11" s="352" t="n">
        <v>5000</v>
      </c>
      <c r="D11" s="352" t="n">
        <v>5000</v>
      </c>
      <c r="E11" s="352" t="n">
        <v>5000</v>
      </c>
      <c r="F11" s="352" t="n">
        <v>5000</v>
      </c>
      <c r="G11" s="352" t="n">
        <v>5000</v>
      </c>
      <c r="H11" s="352" t="n">
        <v>5000</v>
      </c>
      <c r="I11" s="352" t="n">
        <v>5000</v>
      </c>
      <c r="J11" s="352" t="n">
        <v>5000</v>
      </c>
      <c r="K11" s="352" t="n">
        <v>5000</v>
      </c>
      <c r="L11" s="352" t="n">
        <v>5000</v>
      </c>
      <c r="M11" s="352" t="n">
        <v>5000</v>
      </c>
      <c r="N11" s="352" t="n">
        <v>5000</v>
      </c>
      <c r="O11" s="355">
        <f>SUM(C11:N11)</f>
      </c>
      <c r="P11" s="28" t="n"/>
    </row>
    <row r="12">
      <c r="A12" s="207" t="s">
        <v>75</v>
      </c>
      <c r="B12" s="207" t="s">
        <v>85</v>
      </c>
      <c r="C12" s="356">
        <f>SUM(C7:C11)</f>
      </c>
      <c r="D12" s="356">
        <f>SUM(D7:D11)</f>
      </c>
      <c r="E12" s="356">
        <f>SUM(E7:E11)</f>
      </c>
      <c r="F12" s="356">
        <f>SUM(F7:F11)</f>
      </c>
      <c r="G12" s="356">
        <f>SUM(G7:G11)</f>
      </c>
      <c r="H12" s="356">
        <f>SUM(H7:H11)</f>
      </c>
      <c r="I12" s="356">
        <f>SUM(I7:I11)</f>
      </c>
      <c r="J12" s="356">
        <f>SUM(J7:J11)</f>
      </c>
      <c r="K12" s="356">
        <f>SUM(K7:K11)</f>
      </c>
      <c r="L12" s="356">
        <f>SUM(L7:L11)</f>
      </c>
      <c r="M12" s="356">
        <f>SUM(M7:M11)</f>
      </c>
      <c r="N12" s="356">
        <f>SUM(N7:N11)</f>
      </c>
      <c r="O12" s="356">
        <f>SUM(C12:N12)</f>
      </c>
      <c r="P12" s="207" t="n"/>
    </row>
    <row r="13" ht="8" customHeight="true">
      <c r="A13" s="28"/>
      <c r="B13" s="28"/>
      <c r="C13" s="355" t="n"/>
      <c r="D13" s="355" t="n"/>
      <c r="E13" s="355" t="n"/>
      <c r="F13" s="355" t="n"/>
      <c r="G13" s="355" t="n"/>
      <c r="H13" s="355" t="n"/>
      <c r="I13" s="355" t="n"/>
      <c r="J13" s="355" t="n"/>
      <c r="K13" s="355" t="n"/>
      <c r="L13" s="355" t="n"/>
      <c r="M13" s="355" t="n"/>
      <c r="N13" s="355" t="n"/>
      <c r="O13" s="355" t="n"/>
      <c r="P13" s="28" t="n"/>
    </row>
    <row r="14" ht="20" customHeight="true">
      <c r="A14" s="206" t="s">
        <v>86</v>
      </c>
      <c r="B14" s="206"/>
      <c r="C14" s="357" t="n"/>
      <c r="D14" s="357" t="n"/>
      <c r="E14" s="357" t="n"/>
      <c r="F14" s="357" t="n"/>
      <c r="G14" s="357" t="n"/>
      <c r="H14" s="357" t="n"/>
      <c r="I14" s="357" t="n"/>
      <c r="J14" s="357" t="n"/>
      <c r="K14" s="357" t="n"/>
      <c r="L14" s="357" t="n"/>
      <c r="M14" s="357" t="n"/>
      <c r="N14" s="357" t="n"/>
      <c r="O14" s="357" t="n"/>
      <c r="P14" s="206" t="n"/>
    </row>
    <row r="15">
      <c r="A15" s="28" t="s">
        <v>87</v>
      </c>
      <c r="B15" s="28" t="s">
        <v>88</v>
      </c>
      <c r="C15" s="352" t="n">
        <v>50000</v>
      </c>
      <c r="D15" s="352" t="n">
        <v>52500</v>
      </c>
      <c r="E15" s="352" t="n">
        <v>55000</v>
      </c>
      <c r="F15" s="352" t="n">
        <v>57500</v>
      </c>
      <c r="G15" s="352" t="n">
        <v>60000</v>
      </c>
      <c r="H15" s="352" t="n">
        <v>62500</v>
      </c>
      <c r="I15" s="352" t="n">
        <v>65000</v>
      </c>
      <c r="J15" s="352" t="n">
        <v>67500</v>
      </c>
      <c r="K15" s="352" t="n">
        <v>70000</v>
      </c>
      <c r="L15" s="352" t="n">
        <v>72500</v>
      </c>
      <c r="M15" s="352" t="n">
        <v>75000</v>
      </c>
      <c r="N15" s="352" t="n">
        <v>77500</v>
      </c>
      <c r="O15" s="355">
        <f>SUM(C15:N15)</f>
      </c>
      <c r="P15" s="28" t="s">
        <v>89</v>
      </c>
    </row>
    <row r="16">
      <c r="A16" s="28" t="s">
        <v>87</v>
      </c>
      <c r="B16" s="28" t="s">
        <v>90</v>
      </c>
      <c r="C16" s="352" t="n">
        <v>35000</v>
      </c>
      <c r="D16" s="352" t="n">
        <v>36200</v>
      </c>
      <c r="E16" s="352" t="n">
        <v>37400</v>
      </c>
      <c r="F16" s="352" t="n">
        <v>38600</v>
      </c>
      <c r="G16" s="352" t="n">
        <v>39800</v>
      </c>
      <c r="H16" s="352" t="n">
        <v>41000</v>
      </c>
      <c r="I16" s="352" t="n">
        <v>42200</v>
      </c>
      <c r="J16" s="352" t="n">
        <v>43400</v>
      </c>
      <c r="K16" s="352" t="n">
        <v>44600</v>
      </c>
      <c r="L16" s="352" t="n">
        <v>45800</v>
      </c>
      <c r="M16" s="352" t="n">
        <v>47000</v>
      </c>
      <c r="N16" s="352" t="n">
        <v>48200</v>
      </c>
      <c r="O16" s="355">
        <f>SUM(C16:N16)</f>
      </c>
      <c r="P16" s="28" t="s">
        <v>91</v>
      </c>
    </row>
    <row r="17">
      <c r="A17" s="28" t="s">
        <v>87</v>
      </c>
      <c r="B17" s="28" t="s">
        <v>92</v>
      </c>
      <c r="C17" s="352" t="n">
        <v>6000</v>
      </c>
      <c r="D17" s="352" t="n">
        <v>6200</v>
      </c>
      <c r="E17" s="352" t="n">
        <v>6400</v>
      </c>
      <c r="F17" s="352" t="n">
        <v>6600</v>
      </c>
      <c r="G17" s="352" t="n">
        <v>6800</v>
      </c>
      <c r="H17" s="352" t="n">
        <v>7000</v>
      </c>
      <c r="I17" s="352" t="n">
        <v>7200</v>
      </c>
      <c r="J17" s="352" t="n">
        <v>7400</v>
      </c>
      <c r="K17" s="352" t="n">
        <v>7600</v>
      </c>
      <c r="L17" s="352" t="n">
        <v>7800</v>
      </c>
      <c r="M17" s="352" t="n">
        <v>8000</v>
      </c>
      <c r="N17" s="352" t="n">
        <v>8200</v>
      </c>
      <c r="O17" s="355">
        <f>SUM(C17:N17)</f>
      </c>
      <c r="P17" s="28" t="n"/>
    </row>
    <row r="18">
      <c r="A18" s="28" t="s">
        <v>87</v>
      </c>
      <c r="B18" s="28" t="s">
        <v>61</v>
      </c>
      <c r="C18" s="352" t="n">
        <v>4500</v>
      </c>
      <c r="D18" s="352" t="n">
        <v>4680</v>
      </c>
      <c r="E18" s="352" t="n">
        <v>4860</v>
      </c>
      <c r="F18" s="352" t="n">
        <v>5040</v>
      </c>
      <c r="G18" s="352" t="n">
        <v>5220</v>
      </c>
      <c r="H18" s="352" t="n">
        <v>5400</v>
      </c>
      <c r="I18" s="352" t="n">
        <v>5580</v>
      </c>
      <c r="J18" s="352" t="n">
        <v>5760</v>
      </c>
      <c r="K18" s="352" t="n">
        <v>5940</v>
      </c>
      <c r="L18" s="352" t="n">
        <v>6120</v>
      </c>
      <c r="M18" s="352" t="n">
        <v>6300</v>
      </c>
      <c r="N18" s="352" t="n">
        <v>6480</v>
      </c>
      <c r="O18" s="355">
        <f>SUM(C18:N18)</f>
      </c>
      <c r="P18" s="28" t="n"/>
    </row>
    <row r="19">
      <c r="A19" s="28" t="s">
        <v>87</v>
      </c>
      <c r="B19" s="28" t="s">
        <v>93</v>
      </c>
      <c r="C19" s="352" t="n">
        <v>5500</v>
      </c>
      <c r="D19" s="352" t="n">
        <v>5720</v>
      </c>
      <c r="E19" s="352" t="n">
        <v>5940</v>
      </c>
      <c r="F19" s="352" t="n">
        <v>6160</v>
      </c>
      <c r="G19" s="352" t="n">
        <v>6380</v>
      </c>
      <c r="H19" s="352" t="n">
        <v>6600</v>
      </c>
      <c r="I19" s="352" t="n">
        <v>6820</v>
      </c>
      <c r="J19" s="352" t="n">
        <v>7040</v>
      </c>
      <c r="K19" s="352" t="n">
        <v>7260</v>
      </c>
      <c r="L19" s="352" t="n">
        <v>7480</v>
      </c>
      <c r="M19" s="352" t="n">
        <v>7700</v>
      </c>
      <c r="N19" s="352" t="n">
        <v>7920</v>
      </c>
      <c r="O19" s="355">
        <f>SUM(C19:N19)</f>
      </c>
      <c r="P19" s="28" t="s">
        <v>94</v>
      </c>
    </row>
    <row r="20">
      <c r="A20" s="28" t="s">
        <v>87</v>
      </c>
      <c r="B20" s="28" t="s">
        <v>95</v>
      </c>
      <c r="C20" s="352" t="n">
        <v>2000</v>
      </c>
      <c r="D20" s="352" t="n">
        <v>2000</v>
      </c>
      <c r="E20" s="352" t="n">
        <v>2000</v>
      </c>
      <c r="F20" s="352" t="n">
        <v>2000</v>
      </c>
      <c r="G20" s="352" t="n">
        <v>2000</v>
      </c>
      <c r="H20" s="352" t="n">
        <v>2000</v>
      </c>
      <c r="I20" s="352" t="n">
        <v>2000</v>
      </c>
      <c r="J20" s="352" t="n">
        <v>2000</v>
      </c>
      <c r="K20" s="352" t="n">
        <v>2000</v>
      </c>
      <c r="L20" s="352" t="n">
        <v>2000</v>
      </c>
      <c r="M20" s="352" t="n">
        <v>2000</v>
      </c>
      <c r="N20" s="352" t="n">
        <v>2000</v>
      </c>
      <c r="O20" s="355">
        <f>SUM(C20:N20)</f>
      </c>
      <c r="P20" s="28" t="n"/>
    </row>
    <row r="21">
      <c r="A21" s="207" t="s">
        <v>87</v>
      </c>
      <c r="B21" s="207" t="s">
        <v>96</v>
      </c>
      <c r="C21" s="356">
        <f>SUM(C15:C20)</f>
      </c>
      <c r="D21" s="356">
        <f>SUM(D15:D20)</f>
      </c>
      <c r="E21" s="356">
        <f>SUM(E15:E20)</f>
      </c>
      <c r="F21" s="356">
        <f>SUM(F15:F20)</f>
      </c>
      <c r="G21" s="356">
        <f>SUM(G15:G20)</f>
      </c>
      <c r="H21" s="356">
        <f>SUM(H15:H20)</f>
      </c>
      <c r="I21" s="356">
        <f>SUM(I15:I20)</f>
      </c>
      <c r="J21" s="356">
        <f>SUM(J15:J20)</f>
      </c>
      <c r="K21" s="356">
        <f>SUM(K15:K20)</f>
      </c>
      <c r="L21" s="356">
        <f>SUM(L15:L20)</f>
      </c>
      <c r="M21" s="356">
        <f>SUM(M15:M20)</f>
      </c>
      <c r="N21" s="356">
        <f>SUM(N15:N20)</f>
      </c>
      <c r="O21" s="356">
        <f>SUM(C21:N21)</f>
      </c>
      <c r="P21" s="207" t="n"/>
    </row>
    <row r="22" ht="8" customHeight="true">
      <c r="A22" s="28"/>
      <c r="B22" s="28"/>
      <c r="C22" s="355" t="n"/>
      <c r="D22" s="355" t="n"/>
      <c r="E22" s="355" t="n"/>
      <c r="F22" s="355" t="n"/>
      <c r="G22" s="355" t="n"/>
      <c r="H22" s="355" t="n"/>
      <c r="I22" s="355" t="n"/>
      <c r="J22" s="355" t="n"/>
      <c r="K22" s="355" t="n"/>
      <c r="L22" s="355" t="n"/>
      <c r="M22" s="355" t="n"/>
      <c r="N22" s="355" t="n"/>
      <c r="O22" s="355" t="n"/>
      <c r="P22" s="28" t="n"/>
    </row>
    <row r="23" ht="20" customHeight="true">
      <c r="A23" s="206" t="s">
        <v>97</v>
      </c>
      <c r="B23" s="206"/>
      <c r="C23" s="357" t="n"/>
      <c r="D23" s="357" t="n"/>
      <c r="E23" s="357" t="n"/>
      <c r="F23" s="357" t="n"/>
      <c r="G23" s="357" t="n"/>
      <c r="H23" s="357" t="n"/>
      <c r="I23" s="357" t="n"/>
      <c r="J23" s="357" t="n"/>
      <c r="K23" s="357" t="n"/>
      <c r="L23" s="357" t="n"/>
      <c r="M23" s="357" t="n"/>
      <c r="N23" s="357" t="n"/>
      <c r="O23" s="357" t="n"/>
      <c r="P23" s="206" t="n"/>
    </row>
    <row r="24">
      <c r="A24" s="28" t="s">
        <v>97</v>
      </c>
      <c r="B24" s="28" t="s">
        <v>98</v>
      </c>
      <c r="C24" s="352" t="n">
        <v>25000</v>
      </c>
      <c r="D24" s="352" t="n">
        <v>26000</v>
      </c>
      <c r="E24" s="352" t="n">
        <v>27000</v>
      </c>
      <c r="F24" s="352" t="n">
        <v>28000</v>
      </c>
      <c r="G24" s="352" t="n">
        <v>29000</v>
      </c>
      <c r="H24" s="352" t="n">
        <v>30000</v>
      </c>
      <c r="I24" s="352" t="n">
        <v>31000</v>
      </c>
      <c r="J24" s="352" t="n">
        <v>32000</v>
      </c>
      <c r="K24" s="352" t="n">
        <v>33000</v>
      </c>
      <c r="L24" s="352" t="n">
        <v>34000</v>
      </c>
      <c r="M24" s="352" t="n">
        <v>35000</v>
      </c>
      <c r="N24" s="352" t="n">
        <v>36000</v>
      </c>
      <c r="O24" s="355">
        <f>SUM(C24:N24)</f>
      </c>
      <c r="P24" s="28" t="n"/>
    </row>
    <row r="25">
      <c r="A25" s="28" t="s">
        <v>97</v>
      </c>
      <c r="B25" s="28" t="s">
        <v>99</v>
      </c>
      <c r="C25" s="352" t="n">
        <v>65000</v>
      </c>
      <c r="D25" s="352" t="n">
        <v>65000</v>
      </c>
      <c r="E25" s="352" t="n">
        <v>65000</v>
      </c>
      <c r="F25" s="352" t="n">
        <v>65000</v>
      </c>
      <c r="G25" s="352" t="n">
        <v>65000</v>
      </c>
      <c r="H25" s="352" t="n">
        <v>65000</v>
      </c>
      <c r="I25" s="352" t="n">
        <v>65000</v>
      </c>
      <c r="J25" s="352" t="n">
        <v>65000</v>
      </c>
      <c r="K25" s="352" t="n">
        <v>65000</v>
      </c>
      <c r="L25" s="352" t="n">
        <v>65000</v>
      </c>
      <c r="M25" s="352" t="n">
        <v>65000</v>
      </c>
      <c r="N25" s="352" t="n">
        <v>65000</v>
      </c>
      <c r="O25" s="355">
        <f>SUM(C25:N25)</f>
      </c>
      <c r="P25" s="28" t="n"/>
    </row>
    <row r="26">
      <c r="A26" s="28" t="s">
        <v>97</v>
      </c>
      <c r="B26" s="28" t="s">
        <v>100</v>
      </c>
      <c r="C26" s="352" t="n">
        <v>12000</v>
      </c>
      <c r="D26" s="352" t="n">
        <v>12000</v>
      </c>
      <c r="E26" s="352" t="n">
        <v>12000</v>
      </c>
      <c r="F26" s="352" t="n">
        <v>12000</v>
      </c>
      <c r="G26" s="352" t="n">
        <v>12000</v>
      </c>
      <c r="H26" s="352" t="n">
        <v>12000</v>
      </c>
      <c r="I26" s="352" t="n">
        <v>12000</v>
      </c>
      <c r="J26" s="352" t="n">
        <v>12000</v>
      </c>
      <c r="K26" s="352" t="n">
        <v>12000</v>
      </c>
      <c r="L26" s="352" t="n">
        <v>12000</v>
      </c>
      <c r="M26" s="352" t="n">
        <v>12000</v>
      </c>
      <c r="N26" s="352" t="n">
        <v>12000</v>
      </c>
      <c r="O26" s="355">
        <f>SUM(C26:N26)</f>
      </c>
      <c r="P26" s="28" t="n"/>
    </row>
    <row r="27">
      <c r="A27" s="28" t="s">
        <v>97</v>
      </c>
      <c r="B27" s="28" t="s">
        <v>101</v>
      </c>
      <c r="C27" s="352" t="n">
        <v>22000</v>
      </c>
      <c r="D27" s="352" t="n">
        <v>22500</v>
      </c>
      <c r="E27" s="352" t="n">
        <v>23000</v>
      </c>
      <c r="F27" s="352" t="n">
        <v>23500</v>
      </c>
      <c r="G27" s="352" t="n">
        <v>24000</v>
      </c>
      <c r="H27" s="352" t="n">
        <v>24500</v>
      </c>
      <c r="I27" s="352" t="n">
        <v>25000</v>
      </c>
      <c r="J27" s="352" t="n">
        <v>25500</v>
      </c>
      <c r="K27" s="352" t="n">
        <v>26000</v>
      </c>
      <c r="L27" s="352" t="n">
        <v>26500</v>
      </c>
      <c r="M27" s="352" t="n">
        <v>27000</v>
      </c>
      <c r="N27" s="352" t="n">
        <v>27500</v>
      </c>
      <c r="O27" s="355">
        <f>SUM(C27:N27)</f>
      </c>
      <c r="P27" s="28" t="n"/>
    </row>
    <row r="28">
      <c r="A28" s="28" t="s">
        <v>97</v>
      </c>
      <c r="B28" s="28" t="s">
        <v>102</v>
      </c>
      <c r="C28" s="352" t="n">
        <v>15000</v>
      </c>
      <c r="D28" s="352" t="n">
        <v>15000</v>
      </c>
      <c r="E28" s="352" t="n">
        <v>15000</v>
      </c>
      <c r="F28" s="352" t="n">
        <v>15000</v>
      </c>
      <c r="G28" s="352" t="n">
        <v>15000</v>
      </c>
      <c r="H28" s="352" t="n">
        <v>15000</v>
      </c>
      <c r="I28" s="352" t="n">
        <v>15000</v>
      </c>
      <c r="J28" s="352" t="n">
        <v>15000</v>
      </c>
      <c r="K28" s="352" t="n">
        <v>15000</v>
      </c>
      <c r="L28" s="352" t="n">
        <v>15000</v>
      </c>
      <c r="M28" s="352" t="n">
        <v>15000</v>
      </c>
      <c r="N28" s="352" t="n">
        <v>15000</v>
      </c>
      <c r="O28" s="355">
        <f>SUM(C28:N28)</f>
      </c>
      <c r="P28" s="28" t="n"/>
    </row>
    <row r="29">
      <c r="A29" s="28" t="s">
        <v>97</v>
      </c>
      <c r="B29" s="28" t="s">
        <v>103</v>
      </c>
      <c r="C29" s="352" t="n">
        <v>4000</v>
      </c>
      <c r="D29" s="352" t="n">
        <v>4500</v>
      </c>
      <c r="E29" s="352" t="n">
        <v>5000</v>
      </c>
      <c r="F29" s="352" t="n">
        <v>4000</v>
      </c>
      <c r="G29" s="352" t="n">
        <v>4500</v>
      </c>
      <c r="H29" s="352" t="n">
        <v>5000</v>
      </c>
      <c r="I29" s="352" t="n">
        <v>4000</v>
      </c>
      <c r="J29" s="352" t="n">
        <v>4500</v>
      </c>
      <c r="K29" s="352" t="n">
        <v>5000</v>
      </c>
      <c r="L29" s="352" t="n">
        <v>4000</v>
      </c>
      <c r="M29" s="352" t="n">
        <v>4500</v>
      </c>
      <c r="N29" s="352" t="n">
        <v>5000</v>
      </c>
      <c r="O29" s="355">
        <f>SUM(C29:N29)</f>
      </c>
      <c r="P29" s="28" t="n"/>
    </row>
    <row r="30">
      <c r="A30" s="28" t="s">
        <v>97</v>
      </c>
      <c r="B30" s="28" t="s">
        <v>104</v>
      </c>
      <c r="C30" s="352" t="n">
        <v>2000</v>
      </c>
      <c r="D30" s="352" t="n">
        <v>2000</v>
      </c>
      <c r="E30" s="352" t="n">
        <v>2000</v>
      </c>
      <c r="F30" s="352" t="n">
        <v>2000</v>
      </c>
      <c r="G30" s="352" t="n">
        <v>2000</v>
      </c>
      <c r="H30" s="352" t="n">
        <v>2000</v>
      </c>
      <c r="I30" s="352" t="n">
        <v>2000</v>
      </c>
      <c r="J30" s="352" t="n">
        <v>2000</v>
      </c>
      <c r="K30" s="352" t="n">
        <v>2000</v>
      </c>
      <c r="L30" s="352" t="n">
        <v>2000</v>
      </c>
      <c r="M30" s="352" t="n">
        <v>2000</v>
      </c>
      <c r="N30" s="352" t="n">
        <v>2000</v>
      </c>
      <c r="O30" s="355">
        <f>SUM(C30:N30)</f>
      </c>
      <c r="P30" s="28" t="n"/>
    </row>
    <row r="31">
      <c r="A31" s="28" t="s">
        <v>97</v>
      </c>
      <c r="B31" s="28" t="s">
        <v>105</v>
      </c>
      <c r="C31" s="352" t="n">
        <v>8000</v>
      </c>
      <c r="D31" s="352" t="n">
        <v>8000</v>
      </c>
      <c r="E31" s="352" t="n">
        <v>8000</v>
      </c>
      <c r="F31" s="352" t="n">
        <v>8000</v>
      </c>
      <c r="G31" s="352" t="n">
        <v>8000</v>
      </c>
      <c r="H31" s="352" t="n">
        <v>8000</v>
      </c>
      <c r="I31" s="352" t="n">
        <v>8000</v>
      </c>
      <c r="J31" s="352" t="n">
        <v>8000</v>
      </c>
      <c r="K31" s="352" t="n">
        <v>8000</v>
      </c>
      <c r="L31" s="352" t="n">
        <v>8000</v>
      </c>
      <c r="M31" s="352" t="n">
        <v>8000</v>
      </c>
      <c r="N31" s="352" t="n">
        <v>8000</v>
      </c>
      <c r="O31" s="355">
        <f>SUM(C31:N31)</f>
      </c>
      <c r="P31" s="28" t="s">
        <v>106</v>
      </c>
    </row>
    <row r="32">
      <c r="A32" s="28" t="s">
        <v>97</v>
      </c>
      <c r="B32" s="28" t="s">
        <v>107</v>
      </c>
      <c r="C32" s="352" t="n">
        <v>6000</v>
      </c>
      <c r="D32" s="352" t="n">
        <v>6000</v>
      </c>
      <c r="E32" s="352" t="n">
        <v>6000</v>
      </c>
      <c r="F32" s="352" t="n">
        <v>6000</v>
      </c>
      <c r="G32" s="352" t="n">
        <v>6000</v>
      </c>
      <c r="H32" s="352" t="n">
        <v>6000</v>
      </c>
      <c r="I32" s="352" t="n">
        <v>6000</v>
      </c>
      <c r="J32" s="352" t="n">
        <v>6000</v>
      </c>
      <c r="K32" s="352" t="n">
        <v>6000</v>
      </c>
      <c r="L32" s="352" t="n">
        <v>6000</v>
      </c>
      <c r="M32" s="352" t="n">
        <v>6000</v>
      </c>
      <c r="N32" s="352" t="n">
        <v>6000</v>
      </c>
      <c r="O32" s="355">
        <f>SUM(C32:N32)</f>
      </c>
      <c r="P32" s="28" t="n"/>
    </row>
    <row r="33">
      <c r="A33" s="207" t="s">
        <v>97</v>
      </c>
      <c r="B33" s="207" t="s">
        <v>108</v>
      </c>
      <c r="C33" s="356">
        <f>SUM(C24:C32)</f>
      </c>
      <c r="D33" s="356">
        <f>SUM(D24:D32)</f>
      </c>
      <c r="E33" s="356">
        <f>SUM(E24:E32)</f>
      </c>
      <c r="F33" s="356">
        <f>SUM(F24:F32)</f>
      </c>
      <c r="G33" s="356">
        <f>SUM(G24:G32)</f>
      </c>
      <c r="H33" s="356">
        <f>SUM(H24:H32)</f>
      </c>
      <c r="I33" s="356">
        <f>SUM(I24:I32)</f>
      </c>
      <c r="J33" s="356">
        <f>SUM(J24:J32)</f>
      </c>
      <c r="K33" s="356">
        <f>SUM(K24:K32)</f>
      </c>
      <c r="L33" s="356">
        <f>SUM(L24:L32)</f>
      </c>
      <c r="M33" s="356">
        <f>SUM(M24:M32)</f>
      </c>
      <c r="N33" s="356">
        <f>SUM(N24:N32)</f>
      </c>
      <c r="O33" s="356">
        <f>SUM(C33:N33)</f>
      </c>
      <c r="P33" s="207" t="n"/>
    </row>
    <row r="34" ht="8" customHeight="true">
      <c r="A34" s="28"/>
      <c r="B34" s="28"/>
      <c r="C34" s="355" t="n"/>
      <c r="D34" s="355" t="n"/>
      <c r="E34" s="355" t="n"/>
      <c r="F34" s="355" t="n"/>
      <c r="G34" s="355" t="n"/>
      <c r="H34" s="355" t="n"/>
      <c r="I34" s="355" t="n"/>
      <c r="J34" s="355" t="n"/>
      <c r="K34" s="355" t="n"/>
      <c r="L34" s="355" t="n"/>
      <c r="M34" s="355" t="n"/>
      <c r="N34" s="355" t="n"/>
      <c r="O34" s="355" t="n"/>
      <c r="P34" s="28" t="n"/>
    </row>
    <row r="35" ht="20" customHeight="true">
      <c r="A35" s="206" t="s">
        <v>109</v>
      </c>
      <c r="B35" s="206"/>
      <c r="C35" s="357" t="n"/>
      <c r="D35" s="357" t="n"/>
      <c r="E35" s="357" t="n"/>
      <c r="F35" s="357" t="n"/>
      <c r="G35" s="357" t="n"/>
      <c r="H35" s="357" t="n"/>
      <c r="I35" s="357" t="n"/>
      <c r="J35" s="357" t="n"/>
      <c r="K35" s="357" t="n"/>
      <c r="L35" s="357" t="n"/>
      <c r="M35" s="357" t="n"/>
      <c r="N35" s="357" t="n"/>
      <c r="O35" s="357" t="n"/>
      <c r="P35" s="206" t="n"/>
    </row>
    <row r="36">
      <c r="A36" s="28" t="s">
        <v>110</v>
      </c>
      <c r="B36" s="28" t="s">
        <v>111</v>
      </c>
      <c r="C36" s="352" t="n">
        <v>500</v>
      </c>
      <c r="D36" s="352" t="n">
        <v>500</v>
      </c>
      <c r="E36" s="352" t="n">
        <v>500</v>
      </c>
      <c r="F36" s="352" t="n">
        <v>500</v>
      </c>
      <c r="G36" s="352" t="n">
        <v>500</v>
      </c>
      <c r="H36" s="352" t="n">
        <v>500</v>
      </c>
      <c r="I36" s="352" t="n">
        <v>500</v>
      </c>
      <c r="J36" s="352" t="n">
        <v>500</v>
      </c>
      <c r="K36" s="352" t="n">
        <v>500</v>
      </c>
      <c r="L36" s="352" t="n">
        <v>500</v>
      </c>
      <c r="M36" s="352" t="n">
        <v>500</v>
      </c>
      <c r="N36" s="352" t="n">
        <v>500</v>
      </c>
      <c r="O36" s="355">
        <f>SUM(C36:N36)</f>
      </c>
      <c r="P36" s="28" t="n"/>
    </row>
    <row r="37">
      <c r="A37" s="28" t="s">
        <v>110</v>
      </c>
      <c r="B37" s="28" t="s">
        <v>112</v>
      </c>
      <c r="C37" s="352" t="n">
        <v>3000</v>
      </c>
      <c r="D37" s="352" t="n">
        <v>3000</v>
      </c>
      <c r="E37" s="352" t="n">
        <v>3000</v>
      </c>
      <c r="F37" s="352" t="n">
        <v>3000</v>
      </c>
      <c r="G37" s="352" t="n">
        <v>3000</v>
      </c>
      <c r="H37" s="352" t="n">
        <v>3000</v>
      </c>
      <c r="I37" s="352" t="n">
        <v>3000</v>
      </c>
      <c r="J37" s="352" t="n">
        <v>3000</v>
      </c>
      <c r="K37" s="352" t="n">
        <v>3000</v>
      </c>
      <c r="L37" s="352" t="n">
        <v>3000</v>
      </c>
      <c r="M37" s="352" t="n">
        <v>3000</v>
      </c>
      <c r="N37" s="352" t="n">
        <v>3000</v>
      </c>
      <c r="O37" s="355">
        <f>SUM(C37:N37)</f>
      </c>
      <c r="P37" s="28" t="n"/>
    </row>
    <row r="38">
      <c r="A38" s="28" t="s">
        <v>110</v>
      </c>
      <c r="B38" s="28" t="s">
        <v>113</v>
      </c>
      <c r="C38" s="352" t="n">
        <v>0</v>
      </c>
      <c r="D38" s="352" t="n">
        <v>0</v>
      </c>
      <c r="E38" s="352" t="n">
        <v>2000</v>
      </c>
      <c r="F38" s="352" t="n">
        <v>0</v>
      </c>
      <c r="G38" s="352" t="n">
        <v>-1000</v>
      </c>
      <c r="H38" s="352" t="n">
        <v>0</v>
      </c>
      <c r="I38" s="352" t="n">
        <v>0</v>
      </c>
      <c r="J38" s="352" t="n">
        <v>3000</v>
      </c>
      <c r="K38" s="352" t="n">
        <v>0</v>
      </c>
      <c r="L38" s="352" t="n">
        <v>0</v>
      </c>
      <c r="M38" s="352" t="n">
        <v>0</v>
      </c>
      <c r="N38" s="352" t="n">
        <v>5000</v>
      </c>
      <c r="O38" s="355">
        <f>SUM(C38:N38)</f>
      </c>
      <c r="P38" s="28" t="n"/>
    </row>
    <row r="39">
      <c r="A39" s="28" t="s">
        <v>114</v>
      </c>
      <c r="B39" s="28" t="s">
        <v>115</v>
      </c>
      <c r="C39" s="352" t="n">
        <v>0</v>
      </c>
      <c r="D39" s="352" t="n">
        <v>0</v>
      </c>
      <c r="E39" s="352" t="n">
        <v>0</v>
      </c>
      <c r="F39" s="352" t="n">
        <v>0</v>
      </c>
      <c r="G39" s="352" t="n">
        <v>0</v>
      </c>
      <c r="H39" s="352" t="n">
        <v>0</v>
      </c>
      <c r="I39" s="352" t="n">
        <v>0</v>
      </c>
      <c r="J39" s="352" t="n">
        <v>0</v>
      </c>
      <c r="K39" s="352" t="n">
        <v>0</v>
      </c>
      <c r="L39" s="352" t="n">
        <v>0</v>
      </c>
      <c r="M39" s="352" t="n">
        <v>0</v>
      </c>
      <c r="N39" s="352" t="n">
        <v>0</v>
      </c>
      <c r="O39" s="355">
        <f>SUM(C39:N39)</f>
      </c>
      <c r="P39" s="28" t="s">
        <v>116</v>
      </c>
    </row>
    <row r="40">
      <c r="A40" s="28" t="s">
        <v>117</v>
      </c>
      <c r="B40" s="28" t="s">
        <v>118</v>
      </c>
      <c r="C40" s="352" t="n">
        <v>0</v>
      </c>
      <c r="D40" s="352" t="n">
        <v>0</v>
      </c>
      <c r="E40" s="352" t="n">
        <v>0</v>
      </c>
      <c r="F40" s="352" t="n">
        <v>0</v>
      </c>
      <c r="G40" s="352" t="n">
        <v>0</v>
      </c>
      <c r="H40" s="352" t="n">
        <v>0</v>
      </c>
      <c r="I40" s="352" t="n">
        <v>0</v>
      </c>
      <c r="J40" s="352" t="n">
        <v>0</v>
      </c>
      <c r="K40" s="352" t="n">
        <v>0</v>
      </c>
      <c r="L40" s="352" t="n">
        <v>0</v>
      </c>
      <c r="M40" s="352" t="n">
        <v>0</v>
      </c>
      <c r="N40" s="352" t="n">
        <v>0</v>
      </c>
      <c r="O40" s="355">
        <f>SUM(C40:N40)</f>
      </c>
      <c r="P40" s="28" t="s">
        <v>119</v>
      </c>
    </row>
    <row r="41">
      <c r="A41" s="207" t="s">
        <v>110</v>
      </c>
      <c r="B41" s="207" t="s">
        <v>120</v>
      </c>
      <c r="C41" s="356">
        <f>C36-C37+C38</f>
      </c>
      <c r="D41" s="356">
        <f>D36-D37+D38</f>
      </c>
      <c r="E41" s="356">
        <f>E36-E37+E38</f>
      </c>
      <c r="F41" s="356">
        <f>F36-F37+F38</f>
      </c>
      <c r="G41" s="356">
        <f>G36-G37+G38</f>
      </c>
      <c r="H41" s="356">
        <f>H36-H37+H38</f>
      </c>
      <c r="I41" s="356">
        <f>I36-I37+I38</f>
      </c>
      <c r="J41" s="356">
        <f>J36-J37+J38</f>
      </c>
      <c r="K41" s="356">
        <f>K36-K37+K38</f>
      </c>
      <c r="L41" s="356">
        <f>L36-L37+L38</f>
      </c>
      <c r="M41" s="356">
        <f>M36-M37+M38</f>
      </c>
      <c r="N41" s="356">
        <f>N36-N37+N38</f>
      </c>
      <c r="O41" s="356">
        <f>SUM(C41:N41)</f>
      </c>
      <c r="P41" s="207" t="n"/>
    </row>
  </sheetData>
  <mergeCells count="2">
    <mergeCell ref="A1:P1"/>
    <mergeCell ref="A2:P2"/>
  </mergeCells>
  <ignoredErrors>
    <ignoredError sqref="A1:XFD1048576" evalError="1" twoDigitTextYear="1" numberStoredAsText="1" formula="1" formulaRange="1" unlockedFormula="1" emptyCellReference="1" listDataValidation="1" calculatedColumn="1"/>
  </ignoredError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P48"/>
  <sheetViews>
    <sheetView workbookViewId="0">
      <selection activeCell="A1" sqref="A1"/>
    </sheetView>
  </sheetViews>
  <sheetFormatPr baseColWidth="8" defaultRowHeight="15"/>
  <cols>
    <col customWidth="true" max="1" min="1" width="18"/>
    <col customWidth="true" max="2" min="2" width="36"/>
    <col customWidth="true" max="14" min="3" width="12"/>
    <col customWidth="true" max="15" min="15" width="14"/>
    <col customWidth="true" max="16" min="16" width="42"/>
  </cols>
  <sheetData>
    <row r="1" ht="30" customHeight="true">
      <c r="A1" s="9" t="s">
        <v>121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</row>
    <row r="2">
      <c r="A2" s="114" t="s">
        <v>22</v>
      </c>
      <c r="B2" s="114">
        <f>'Indstillinger'!B3</f>
      </c>
      <c r="C2" s="114" t="s">
        <v>24</v>
      </c>
      <c r="D2" s="114">
        <f>'Indstillinger'!B4</f>
      </c>
      <c r="E2" s="114" t="s">
        <v>122</v>
      </c>
      <c r="F2" s="114">
        <f>'Indstillinger'!B6&amp;" / "&amp;'Indstillinger'!B7</f>
      </c>
      <c r="G2" s="114" t="s">
        <v>33</v>
      </c>
      <c r="H2" s="114">
        <f>'Indstillinger'!B9</f>
      </c>
      <c r="I2" s="114" t="s">
        <v>35</v>
      </c>
      <c r="J2" s="358">
        <f>'Indstillinger'!B10</f>
      </c>
    </row>
    <row r="3"/>
    <row r="4" ht="24" customHeight="true">
      <c r="A4" s="24" t="s">
        <v>61</v>
      </c>
      <c r="B4" s="24" t="s">
        <v>62</v>
      </c>
      <c r="C4" s="24" t="s">
        <v>26</v>
      </c>
      <c r="D4" s="24" t="s">
        <v>63</v>
      </c>
      <c r="E4" s="24" t="s">
        <v>64</v>
      </c>
      <c r="F4" s="24" t="s">
        <v>65</v>
      </c>
      <c r="G4" s="24" t="s">
        <v>66</v>
      </c>
      <c r="H4" s="24" t="s">
        <v>67</v>
      </c>
      <c r="I4" s="24" t="s">
        <v>68</v>
      </c>
      <c r="J4" s="24" t="s">
        <v>69</v>
      </c>
      <c r="K4" s="24" t="s">
        <v>70</v>
      </c>
      <c r="L4" s="24" t="s">
        <v>71</v>
      </c>
      <c r="M4" s="24" t="s">
        <v>72</v>
      </c>
      <c r="N4" s="24" t="s">
        <v>73</v>
      </c>
      <c r="O4" s="24" t="s">
        <v>74</v>
      </c>
      <c r="P4" s="24" t="s">
        <v>38</v>
      </c>
    </row>
    <row r="5" ht="20" customHeight="true">
      <c r="A5" s="206" t="s">
        <v>75</v>
      </c>
      <c r="B5" s="206"/>
      <c r="C5" s="196" t="n"/>
      <c r="D5" s="196" t="n"/>
      <c r="E5" s="196" t="n"/>
      <c r="F5" s="196" t="n"/>
      <c r="G5" s="196" t="n"/>
      <c r="H5" s="196" t="n"/>
      <c r="I5" s="196" t="n"/>
      <c r="J5" s="196" t="n"/>
      <c r="K5" s="196" t="n"/>
      <c r="L5" s="196" t="n"/>
      <c r="M5" s="196" t="n"/>
      <c r="N5" s="196" t="n"/>
      <c r="O5" s="196" t="n"/>
      <c r="P5" s="206" t="n"/>
    </row>
    <row r="6">
      <c r="A6" s="28" t="s">
        <v>75</v>
      </c>
      <c r="B6" s="28" t="s">
        <v>76</v>
      </c>
      <c r="C6" s="359">
        <f>'Ikke-driftsmæssige udgifter'!C7*IFERROR(INDEX('Indstillinger'!$B$17:$B$20,MATCH('Indstillinger'!$B$9,'Indstillinger'!$A$17:$A$20,0)),1)</f>
      </c>
      <c r="D6" s="359">
        <f>'Ikke-driftsmæssige udgifter'!D7*IFERROR(INDEX('Indstillinger'!$B$17:$B$20,MATCH('Indstillinger'!$B$9,'Indstillinger'!$A$17:$A$20,0)),1)</f>
      </c>
      <c r="E6" s="359">
        <f>'Ikke-driftsmæssige udgifter'!E7*IFERROR(INDEX('Indstillinger'!$B$17:$B$20,MATCH('Indstillinger'!$B$9,'Indstillinger'!$A$17:$A$20,0)),1)</f>
      </c>
      <c r="F6" s="359">
        <f>'Ikke-driftsmæssige udgifter'!F7*IFERROR(INDEX('Indstillinger'!$B$17:$B$20,MATCH('Indstillinger'!$B$9,'Indstillinger'!$A$17:$A$20,0)),1)</f>
      </c>
      <c r="G6" s="359">
        <f>'Ikke-driftsmæssige udgifter'!G7*IFERROR(INDEX('Indstillinger'!$B$17:$B$20,MATCH('Indstillinger'!$B$9,'Indstillinger'!$A$17:$A$20,0)),1)</f>
      </c>
      <c r="H6" s="359">
        <f>'Ikke-driftsmæssige udgifter'!H7*IFERROR(INDEX('Indstillinger'!$B$17:$B$20,MATCH('Indstillinger'!$B$9,'Indstillinger'!$A$17:$A$20,0)),1)</f>
      </c>
      <c r="I6" s="359">
        <f>'Ikke-driftsmæssige udgifter'!I7*IFERROR(INDEX('Indstillinger'!$B$17:$B$20,MATCH('Indstillinger'!$B$9,'Indstillinger'!$A$17:$A$20,0)),1)</f>
      </c>
      <c r="J6" s="359">
        <f>'Ikke-driftsmæssige udgifter'!J7*IFERROR(INDEX('Indstillinger'!$B$17:$B$20,MATCH('Indstillinger'!$B$9,'Indstillinger'!$A$17:$A$20,0)),1)</f>
      </c>
      <c r="K6" s="359">
        <f>'Ikke-driftsmæssige udgifter'!K7*IFERROR(INDEX('Indstillinger'!$B$17:$B$20,MATCH('Indstillinger'!$B$9,'Indstillinger'!$A$17:$A$20,0)),1)</f>
      </c>
      <c r="L6" s="359">
        <f>'Ikke-driftsmæssige udgifter'!L7*IFERROR(INDEX('Indstillinger'!$B$17:$B$20,MATCH('Indstillinger'!$B$9,'Indstillinger'!$A$17:$A$20,0)),1)</f>
      </c>
      <c r="M6" s="359">
        <f>'Ikke-driftsmæssige udgifter'!M7*IFERROR(INDEX('Indstillinger'!$B$17:$B$20,MATCH('Indstillinger'!$B$9,'Indstillinger'!$A$17:$A$20,0)),1)</f>
      </c>
      <c r="N6" s="359">
        <f>'Ikke-driftsmæssige udgifter'!N7*IFERROR(INDEX('Indstillinger'!$B$17:$B$20,MATCH('Indstillinger'!$B$9,'Indstillinger'!$A$17:$A$20,0)),1)</f>
      </c>
      <c r="O6" s="359">
        <f>SUM(C6:N6)</f>
      </c>
      <c r="P6" s="28" t="n"/>
    </row>
    <row r="7">
      <c r="A7" s="28" t="s">
        <v>75</v>
      </c>
      <c r="B7" s="28" t="s">
        <v>78</v>
      </c>
      <c r="C7" s="359">
        <f>'Ikke-driftsmæssige udgifter'!C8*IFERROR(INDEX('Indstillinger'!$B$17:$B$20,MATCH('Indstillinger'!$B$9,'Indstillinger'!$A$17:$A$20,0)),1)</f>
      </c>
      <c r="D7" s="359">
        <f>'Ikke-driftsmæssige udgifter'!D8*IFERROR(INDEX('Indstillinger'!$B$17:$B$20,MATCH('Indstillinger'!$B$9,'Indstillinger'!$A$17:$A$20,0)),1)</f>
      </c>
      <c r="E7" s="359">
        <f>'Ikke-driftsmæssige udgifter'!E8*IFERROR(INDEX('Indstillinger'!$B$17:$B$20,MATCH('Indstillinger'!$B$9,'Indstillinger'!$A$17:$A$20,0)),1)</f>
      </c>
      <c r="F7" s="359">
        <f>'Ikke-driftsmæssige udgifter'!F8*IFERROR(INDEX('Indstillinger'!$B$17:$B$20,MATCH('Indstillinger'!$B$9,'Indstillinger'!$A$17:$A$20,0)),1)</f>
      </c>
      <c r="G7" s="359">
        <f>'Ikke-driftsmæssige udgifter'!G8*IFERROR(INDEX('Indstillinger'!$B$17:$B$20,MATCH('Indstillinger'!$B$9,'Indstillinger'!$A$17:$A$20,0)),1)</f>
      </c>
      <c r="H7" s="359">
        <f>'Ikke-driftsmæssige udgifter'!H8*IFERROR(INDEX('Indstillinger'!$B$17:$B$20,MATCH('Indstillinger'!$B$9,'Indstillinger'!$A$17:$A$20,0)),1)</f>
      </c>
      <c r="I7" s="359">
        <f>'Ikke-driftsmæssige udgifter'!I8*IFERROR(INDEX('Indstillinger'!$B$17:$B$20,MATCH('Indstillinger'!$B$9,'Indstillinger'!$A$17:$A$20,0)),1)</f>
      </c>
      <c r="J7" s="359">
        <f>'Ikke-driftsmæssige udgifter'!J8*IFERROR(INDEX('Indstillinger'!$B$17:$B$20,MATCH('Indstillinger'!$B$9,'Indstillinger'!$A$17:$A$20,0)),1)</f>
      </c>
      <c r="K7" s="359">
        <f>'Ikke-driftsmæssige udgifter'!K8*IFERROR(INDEX('Indstillinger'!$B$17:$B$20,MATCH('Indstillinger'!$B$9,'Indstillinger'!$A$17:$A$20,0)),1)</f>
      </c>
      <c r="L7" s="359">
        <f>'Ikke-driftsmæssige udgifter'!L8*IFERROR(INDEX('Indstillinger'!$B$17:$B$20,MATCH('Indstillinger'!$B$9,'Indstillinger'!$A$17:$A$20,0)),1)</f>
      </c>
      <c r="M7" s="359">
        <f>'Ikke-driftsmæssige udgifter'!M8*IFERROR(INDEX('Indstillinger'!$B$17:$B$20,MATCH('Indstillinger'!$B$9,'Indstillinger'!$A$17:$A$20,0)),1)</f>
      </c>
      <c r="N7" s="359">
        <f>'Ikke-driftsmæssige udgifter'!N8*IFERROR(INDEX('Indstillinger'!$B$17:$B$20,MATCH('Indstillinger'!$B$9,'Indstillinger'!$A$17:$A$20,0)),1)</f>
      </c>
      <c r="O7" s="359">
        <f>SUM(C7:N7)</f>
      </c>
      <c r="P7" s="28" t="n"/>
    </row>
    <row r="8">
      <c r="A8" s="28" t="s">
        <v>75</v>
      </c>
      <c r="B8" s="28" t="s">
        <v>80</v>
      </c>
      <c r="C8" s="359">
        <f>'Ikke-driftsmæssige udgifter'!C9*IFERROR(INDEX('Indstillinger'!$B$17:$B$20,MATCH('Indstillinger'!$B$9,'Indstillinger'!$A$17:$A$20,0)),1)</f>
      </c>
      <c r="D8" s="359">
        <f>'Ikke-driftsmæssige udgifter'!D9*IFERROR(INDEX('Indstillinger'!$B$17:$B$20,MATCH('Indstillinger'!$B$9,'Indstillinger'!$A$17:$A$20,0)),1)</f>
      </c>
      <c r="E8" s="359">
        <f>'Ikke-driftsmæssige udgifter'!E9*IFERROR(INDEX('Indstillinger'!$B$17:$B$20,MATCH('Indstillinger'!$B$9,'Indstillinger'!$A$17:$A$20,0)),1)</f>
      </c>
      <c r="F8" s="359">
        <f>'Ikke-driftsmæssige udgifter'!F9*IFERROR(INDEX('Indstillinger'!$B$17:$B$20,MATCH('Indstillinger'!$B$9,'Indstillinger'!$A$17:$A$20,0)),1)</f>
      </c>
      <c r="G8" s="359">
        <f>'Ikke-driftsmæssige udgifter'!G9*IFERROR(INDEX('Indstillinger'!$B$17:$B$20,MATCH('Indstillinger'!$B$9,'Indstillinger'!$A$17:$A$20,0)),1)</f>
      </c>
      <c r="H8" s="359">
        <f>'Ikke-driftsmæssige udgifter'!H9*IFERROR(INDEX('Indstillinger'!$B$17:$B$20,MATCH('Indstillinger'!$B$9,'Indstillinger'!$A$17:$A$20,0)),1)</f>
      </c>
      <c r="I8" s="359">
        <f>'Ikke-driftsmæssige udgifter'!I9*IFERROR(INDEX('Indstillinger'!$B$17:$B$20,MATCH('Indstillinger'!$B$9,'Indstillinger'!$A$17:$A$20,0)),1)</f>
      </c>
      <c r="J8" s="359">
        <f>'Ikke-driftsmæssige udgifter'!J9*IFERROR(INDEX('Indstillinger'!$B$17:$B$20,MATCH('Indstillinger'!$B$9,'Indstillinger'!$A$17:$A$20,0)),1)</f>
      </c>
      <c r="K8" s="359">
        <f>'Ikke-driftsmæssige udgifter'!K9*IFERROR(INDEX('Indstillinger'!$B$17:$B$20,MATCH('Indstillinger'!$B$9,'Indstillinger'!$A$17:$A$20,0)),1)</f>
      </c>
      <c r="L8" s="359">
        <f>'Ikke-driftsmæssige udgifter'!L9*IFERROR(INDEX('Indstillinger'!$B$17:$B$20,MATCH('Indstillinger'!$B$9,'Indstillinger'!$A$17:$A$20,0)),1)</f>
      </c>
      <c r="M8" s="359">
        <f>'Ikke-driftsmæssige udgifter'!M9*IFERROR(INDEX('Indstillinger'!$B$17:$B$20,MATCH('Indstillinger'!$B$9,'Indstillinger'!$A$17:$A$20,0)),1)</f>
      </c>
      <c r="N8" s="359">
        <f>'Ikke-driftsmæssige udgifter'!N9*IFERROR(INDEX('Indstillinger'!$B$17:$B$20,MATCH('Indstillinger'!$B$9,'Indstillinger'!$A$17:$A$20,0)),1)</f>
      </c>
      <c r="O8" s="359">
        <f>SUM(C8:N8)</f>
      </c>
      <c r="P8" s="28" t="n"/>
    </row>
    <row r="9">
      <c r="A9" s="28" t="s">
        <v>75</v>
      </c>
      <c r="B9" s="28" t="s">
        <v>82</v>
      </c>
      <c r="C9" s="359">
        <f>'Ikke-driftsmæssige udgifter'!C10*IFERROR(INDEX('Indstillinger'!$B$17:$B$20,MATCH('Indstillinger'!$B$9,'Indstillinger'!$A$17:$A$20,0)),1)</f>
      </c>
      <c r="D9" s="359">
        <f>'Ikke-driftsmæssige udgifter'!D10*IFERROR(INDEX('Indstillinger'!$B$17:$B$20,MATCH('Indstillinger'!$B$9,'Indstillinger'!$A$17:$A$20,0)),1)</f>
      </c>
      <c r="E9" s="359">
        <f>'Ikke-driftsmæssige udgifter'!E10*IFERROR(INDEX('Indstillinger'!$B$17:$B$20,MATCH('Indstillinger'!$B$9,'Indstillinger'!$A$17:$A$20,0)),1)</f>
      </c>
      <c r="F9" s="359">
        <f>'Ikke-driftsmæssige udgifter'!F10*IFERROR(INDEX('Indstillinger'!$B$17:$B$20,MATCH('Indstillinger'!$B$9,'Indstillinger'!$A$17:$A$20,0)),1)</f>
      </c>
      <c r="G9" s="359">
        <f>'Ikke-driftsmæssige udgifter'!G10*IFERROR(INDEX('Indstillinger'!$B$17:$B$20,MATCH('Indstillinger'!$B$9,'Indstillinger'!$A$17:$A$20,0)),1)</f>
      </c>
      <c r="H9" s="359">
        <f>'Ikke-driftsmæssige udgifter'!H10*IFERROR(INDEX('Indstillinger'!$B$17:$B$20,MATCH('Indstillinger'!$B$9,'Indstillinger'!$A$17:$A$20,0)),1)</f>
      </c>
      <c r="I9" s="359">
        <f>'Ikke-driftsmæssige udgifter'!I10*IFERROR(INDEX('Indstillinger'!$B$17:$B$20,MATCH('Indstillinger'!$B$9,'Indstillinger'!$A$17:$A$20,0)),1)</f>
      </c>
      <c r="J9" s="359">
        <f>'Ikke-driftsmæssige udgifter'!J10*IFERROR(INDEX('Indstillinger'!$B$17:$B$20,MATCH('Indstillinger'!$B$9,'Indstillinger'!$A$17:$A$20,0)),1)</f>
      </c>
      <c r="K9" s="359">
        <f>'Ikke-driftsmæssige udgifter'!K10*IFERROR(INDEX('Indstillinger'!$B$17:$B$20,MATCH('Indstillinger'!$B$9,'Indstillinger'!$A$17:$A$20,0)),1)</f>
      </c>
      <c r="L9" s="359">
        <f>'Ikke-driftsmæssige udgifter'!L10*IFERROR(INDEX('Indstillinger'!$B$17:$B$20,MATCH('Indstillinger'!$B$9,'Indstillinger'!$A$17:$A$20,0)),1)</f>
      </c>
      <c r="M9" s="359">
        <f>'Ikke-driftsmæssige udgifter'!M10*IFERROR(INDEX('Indstillinger'!$B$17:$B$20,MATCH('Indstillinger'!$B$9,'Indstillinger'!$A$17:$A$20,0)),1)</f>
      </c>
      <c r="N9" s="359">
        <f>'Ikke-driftsmæssige udgifter'!N10*IFERROR(INDEX('Indstillinger'!$B$17:$B$20,MATCH('Indstillinger'!$B$9,'Indstillinger'!$A$17:$A$20,0)),1)</f>
      </c>
      <c r="O9" s="359">
        <f>SUM(C9:N9)</f>
      </c>
      <c r="P9" s="28" t="n"/>
    </row>
    <row r="10">
      <c r="A10" s="28" t="s">
        <v>75</v>
      </c>
      <c r="B10" s="28" t="s">
        <v>84</v>
      </c>
      <c r="C10" s="359">
        <f>'Ikke-driftsmæssige udgifter'!C11*IFERROR(INDEX('Indstillinger'!$B$17:$B$20,MATCH('Indstillinger'!$B$9,'Indstillinger'!$A$17:$A$20,0)),1)</f>
      </c>
      <c r="D10" s="359">
        <f>'Ikke-driftsmæssige udgifter'!D11*IFERROR(INDEX('Indstillinger'!$B$17:$B$20,MATCH('Indstillinger'!$B$9,'Indstillinger'!$A$17:$A$20,0)),1)</f>
      </c>
      <c r="E10" s="359">
        <f>'Ikke-driftsmæssige udgifter'!E11*IFERROR(INDEX('Indstillinger'!$B$17:$B$20,MATCH('Indstillinger'!$B$9,'Indstillinger'!$A$17:$A$20,0)),1)</f>
      </c>
      <c r="F10" s="359">
        <f>'Ikke-driftsmæssige udgifter'!F11*IFERROR(INDEX('Indstillinger'!$B$17:$B$20,MATCH('Indstillinger'!$B$9,'Indstillinger'!$A$17:$A$20,0)),1)</f>
      </c>
      <c r="G10" s="359">
        <f>'Ikke-driftsmæssige udgifter'!G11*IFERROR(INDEX('Indstillinger'!$B$17:$B$20,MATCH('Indstillinger'!$B$9,'Indstillinger'!$A$17:$A$20,0)),1)</f>
      </c>
      <c r="H10" s="359">
        <f>'Ikke-driftsmæssige udgifter'!H11*IFERROR(INDEX('Indstillinger'!$B$17:$B$20,MATCH('Indstillinger'!$B$9,'Indstillinger'!$A$17:$A$20,0)),1)</f>
      </c>
      <c r="I10" s="359">
        <f>'Ikke-driftsmæssige udgifter'!I11*IFERROR(INDEX('Indstillinger'!$B$17:$B$20,MATCH('Indstillinger'!$B$9,'Indstillinger'!$A$17:$A$20,0)),1)</f>
      </c>
      <c r="J10" s="359">
        <f>'Ikke-driftsmæssige udgifter'!J11*IFERROR(INDEX('Indstillinger'!$B$17:$B$20,MATCH('Indstillinger'!$B$9,'Indstillinger'!$A$17:$A$20,0)),1)</f>
      </c>
      <c r="K10" s="359">
        <f>'Ikke-driftsmæssige udgifter'!K11*IFERROR(INDEX('Indstillinger'!$B$17:$B$20,MATCH('Indstillinger'!$B$9,'Indstillinger'!$A$17:$A$20,0)),1)</f>
      </c>
      <c r="L10" s="359">
        <f>'Ikke-driftsmæssige udgifter'!L11*IFERROR(INDEX('Indstillinger'!$B$17:$B$20,MATCH('Indstillinger'!$B$9,'Indstillinger'!$A$17:$A$20,0)),1)</f>
      </c>
      <c r="M10" s="359">
        <f>'Ikke-driftsmæssige udgifter'!M11*IFERROR(INDEX('Indstillinger'!$B$17:$B$20,MATCH('Indstillinger'!$B$9,'Indstillinger'!$A$17:$A$20,0)),1)</f>
      </c>
      <c r="N10" s="359">
        <f>'Ikke-driftsmæssige udgifter'!N11*IFERROR(INDEX('Indstillinger'!$B$17:$B$20,MATCH('Indstillinger'!$B$9,'Indstillinger'!$A$17:$A$20,0)),1)</f>
      </c>
      <c r="O10" s="359">
        <f>SUM(C10:N10)</f>
      </c>
      <c r="P10" s="28" t="n"/>
    </row>
    <row r="11">
      <c r="A11" s="207" t="s">
        <v>75</v>
      </c>
      <c r="B11" s="207" t="s">
        <v>85</v>
      </c>
      <c r="C11" s="356">
        <f>SUM(C6:C10)</f>
      </c>
      <c r="D11" s="356">
        <f>SUM(D6:D10)</f>
      </c>
      <c r="E11" s="356">
        <f>SUM(E6:E10)</f>
      </c>
      <c r="F11" s="356">
        <f>SUM(F6:F10)</f>
      </c>
      <c r="G11" s="356">
        <f>SUM(G6:G10)</f>
      </c>
      <c r="H11" s="356">
        <f>SUM(H6:H10)</f>
      </c>
      <c r="I11" s="356">
        <f>SUM(I6:I10)</f>
      </c>
      <c r="J11" s="356">
        <f>SUM(J6:J10)</f>
      </c>
      <c r="K11" s="356">
        <f>SUM(K6:K10)</f>
      </c>
      <c r="L11" s="356">
        <f>SUM(L6:L10)</f>
      </c>
      <c r="M11" s="356">
        <f>SUM(M6:M10)</f>
      </c>
      <c r="N11" s="356">
        <f>SUM(N6:N10)</f>
      </c>
      <c r="O11" s="356">
        <f>SUM(C11:N11)</f>
      </c>
      <c r="P11" s="207" t="s">
        <v>123</v>
      </c>
    </row>
    <row r="12" ht="8" customHeight="true">
      <c r="A12" s="28"/>
      <c r="B12" s="28"/>
      <c r="C12" s="355" t="n"/>
      <c r="D12" s="355" t="n"/>
      <c r="E12" s="355" t="n"/>
      <c r="F12" s="355" t="n"/>
      <c r="G12" s="355" t="n"/>
      <c r="H12" s="355" t="n"/>
      <c r="I12" s="355" t="n"/>
      <c r="J12" s="355" t="n"/>
      <c r="K12" s="355" t="n"/>
      <c r="L12" s="355" t="n"/>
      <c r="M12" s="355" t="n"/>
      <c r="N12" s="355" t="n"/>
      <c r="O12" s="355" t="n"/>
      <c r="P12" s="28" t="n"/>
    </row>
    <row r="13" ht="20" customHeight="true">
      <c r="A13" s="206" t="s">
        <v>86</v>
      </c>
      <c r="B13" s="206"/>
      <c r="C13" s="357" t="n"/>
      <c r="D13" s="357" t="n"/>
      <c r="E13" s="357" t="n"/>
      <c r="F13" s="357" t="n"/>
      <c r="G13" s="357" t="n"/>
      <c r="H13" s="357" t="n"/>
      <c r="I13" s="357" t="n"/>
      <c r="J13" s="357" t="n"/>
      <c r="K13" s="357" t="n"/>
      <c r="L13" s="357" t="n"/>
      <c r="M13" s="357" t="n"/>
      <c r="N13" s="357" t="n"/>
      <c r="O13" s="357" t="n"/>
      <c r="P13" s="206" t="n"/>
    </row>
    <row r="14">
      <c r="A14" s="28" t="s">
        <v>87</v>
      </c>
      <c r="B14" s="28" t="s">
        <v>88</v>
      </c>
      <c r="C14" s="359">
        <f>'Ikke-driftsmæssige udgifter'!C15*IFERROR(INDEX('Indstillinger'!$C$17:$C$20,MATCH('Indstillinger'!$B$9,'Indstillinger'!$A$17:$A$20,0)),1)</f>
      </c>
      <c r="D14" s="359">
        <f>'Ikke-driftsmæssige udgifter'!D15*IFERROR(INDEX('Indstillinger'!$C$17:$C$20,MATCH('Indstillinger'!$B$9,'Indstillinger'!$A$17:$A$20,0)),1)</f>
      </c>
      <c r="E14" s="359">
        <f>'Ikke-driftsmæssige udgifter'!E15*IFERROR(INDEX('Indstillinger'!$C$17:$C$20,MATCH('Indstillinger'!$B$9,'Indstillinger'!$A$17:$A$20,0)),1)</f>
      </c>
      <c r="F14" s="359">
        <f>'Ikke-driftsmæssige udgifter'!F15*IFERROR(INDEX('Indstillinger'!$C$17:$C$20,MATCH('Indstillinger'!$B$9,'Indstillinger'!$A$17:$A$20,0)),1)</f>
      </c>
      <c r="G14" s="359">
        <f>'Ikke-driftsmæssige udgifter'!G15*IFERROR(INDEX('Indstillinger'!$C$17:$C$20,MATCH('Indstillinger'!$B$9,'Indstillinger'!$A$17:$A$20,0)),1)</f>
      </c>
      <c r="H14" s="359">
        <f>'Ikke-driftsmæssige udgifter'!H15*IFERROR(INDEX('Indstillinger'!$C$17:$C$20,MATCH('Indstillinger'!$B$9,'Indstillinger'!$A$17:$A$20,0)),1)</f>
      </c>
      <c r="I14" s="359">
        <f>'Ikke-driftsmæssige udgifter'!I15*IFERROR(INDEX('Indstillinger'!$C$17:$C$20,MATCH('Indstillinger'!$B$9,'Indstillinger'!$A$17:$A$20,0)),1)</f>
      </c>
      <c r="J14" s="359">
        <f>'Ikke-driftsmæssige udgifter'!J15*IFERROR(INDEX('Indstillinger'!$C$17:$C$20,MATCH('Indstillinger'!$B$9,'Indstillinger'!$A$17:$A$20,0)),1)</f>
      </c>
      <c r="K14" s="359">
        <f>'Ikke-driftsmæssige udgifter'!K15*IFERROR(INDEX('Indstillinger'!$C$17:$C$20,MATCH('Indstillinger'!$B$9,'Indstillinger'!$A$17:$A$20,0)),1)</f>
      </c>
      <c r="L14" s="359">
        <f>'Ikke-driftsmæssige udgifter'!L15*IFERROR(INDEX('Indstillinger'!$C$17:$C$20,MATCH('Indstillinger'!$B$9,'Indstillinger'!$A$17:$A$20,0)),1)</f>
      </c>
      <c r="M14" s="359">
        <f>'Ikke-driftsmæssige udgifter'!M15*IFERROR(INDEX('Indstillinger'!$C$17:$C$20,MATCH('Indstillinger'!$B$9,'Indstillinger'!$A$17:$A$20,0)),1)</f>
      </c>
      <c r="N14" s="359">
        <f>'Ikke-driftsmæssige udgifter'!N15*IFERROR(INDEX('Indstillinger'!$C$17:$C$20,MATCH('Indstillinger'!$B$9,'Indstillinger'!$A$17:$A$20,0)),1)</f>
      </c>
      <c r="O14" s="359">
        <f>SUM(C14:N14)</f>
      </c>
      <c r="P14" s="28" t="n"/>
    </row>
    <row r="15">
      <c r="A15" s="28" t="s">
        <v>87</v>
      </c>
      <c r="B15" s="28" t="s">
        <v>90</v>
      </c>
      <c r="C15" s="359">
        <f>'Ikke-driftsmæssige udgifter'!C16*IFERROR(INDEX('Indstillinger'!$C$17:$C$20,MATCH('Indstillinger'!$B$9,'Indstillinger'!$A$17:$A$20,0)),1)</f>
      </c>
      <c r="D15" s="359">
        <f>'Ikke-driftsmæssige udgifter'!D16*IFERROR(INDEX('Indstillinger'!$C$17:$C$20,MATCH('Indstillinger'!$B$9,'Indstillinger'!$A$17:$A$20,0)),1)</f>
      </c>
      <c r="E15" s="359">
        <f>'Ikke-driftsmæssige udgifter'!E16*IFERROR(INDEX('Indstillinger'!$C$17:$C$20,MATCH('Indstillinger'!$B$9,'Indstillinger'!$A$17:$A$20,0)),1)</f>
      </c>
      <c r="F15" s="359">
        <f>'Ikke-driftsmæssige udgifter'!F16*IFERROR(INDEX('Indstillinger'!$C$17:$C$20,MATCH('Indstillinger'!$B$9,'Indstillinger'!$A$17:$A$20,0)),1)</f>
      </c>
      <c r="G15" s="359">
        <f>'Ikke-driftsmæssige udgifter'!G16*IFERROR(INDEX('Indstillinger'!$C$17:$C$20,MATCH('Indstillinger'!$B$9,'Indstillinger'!$A$17:$A$20,0)),1)</f>
      </c>
      <c r="H15" s="359">
        <f>'Ikke-driftsmæssige udgifter'!H16*IFERROR(INDEX('Indstillinger'!$C$17:$C$20,MATCH('Indstillinger'!$B$9,'Indstillinger'!$A$17:$A$20,0)),1)</f>
      </c>
      <c r="I15" s="359">
        <f>'Ikke-driftsmæssige udgifter'!I16*IFERROR(INDEX('Indstillinger'!$C$17:$C$20,MATCH('Indstillinger'!$B$9,'Indstillinger'!$A$17:$A$20,0)),1)</f>
      </c>
      <c r="J15" s="359">
        <f>'Ikke-driftsmæssige udgifter'!J16*IFERROR(INDEX('Indstillinger'!$C$17:$C$20,MATCH('Indstillinger'!$B$9,'Indstillinger'!$A$17:$A$20,0)),1)</f>
      </c>
      <c r="K15" s="359">
        <f>'Ikke-driftsmæssige udgifter'!K16*IFERROR(INDEX('Indstillinger'!$C$17:$C$20,MATCH('Indstillinger'!$B$9,'Indstillinger'!$A$17:$A$20,0)),1)</f>
      </c>
      <c r="L15" s="359">
        <f>'Ikke-driftsmæssige udgifter'!L16*IFERROR(INDEX('Indstillinger'!$C$17:$C$20,MATCH('Indstillinger'!$B$9,'Indstillinger'!$A$17:$A$20,0)),1)</f>
      </c>
      <c r="M15" s="359">
        <f>'Ikke-driftsmæssige udgifter'!M16*IFERROR(INDEX('Indstillinger'!$C$17:$C$20,MATCH('Indstillinger'!$B$9,'Indstillinger'!$A$17:$A$20,0)),1)</f>
      </c>
      <c r="N15" s="359">
        <f>'Ikke-driftsmæssige udgifter'!N16*IFERROR(INDEX('Indstillinger'!$C$17:$C$20,MATCH('Indstillinger'!$B$9,'Indstillinger'!$A$17:$A$20,0)),1)</f>
      </c>
      <c r="O15" s="359">
        <f>SUM(C15:N15)</f>
      </c>
      <c r="P15" s="28" t="n"/>
    </row>
    <row r="16">
      <c r="A16" s="28" t="s">
        <v>87</v>
      </c>
      <c r="B16" s="28" t="s">
        <v>92</v>
      </c>
      <c r="C16" s="359">
        <f>'Ikke-driftsmæssige udgifter'!C17*IFERROR(INDEX('Indstillinger'!$C$17:$C$20,MATCH('Indstillinger'!$B$9,'Indstillinger'!$A$17:$A$20,0)),1)</f>
      </c>
      <c r="D16" s="359">
        <f>'Ikke-driftsmæssige udgifter'!D17*IFERROR(INDEX('Indstillinger'!$C$17:$C$20,MATCH('Indstillinger'!$B$9,'Indstillinger'!$A$17:$A$20,0)),1)</f>
      </c>
      <c r="E16" s="359">
        <f>'Ikke-driftsmæssige udgifter'!E17*IFERROR(INDEX('Indstillinger'!$C$17:$C$20,MATCH('Indstillinger'!$B$9,'Indstillinger'!$A$17:$A$20,0)),1)</f>
      </c>
      <c r="F16" s="359">
        <f>'Ikke-driftsmæssige udgifter'!F17*IFERROR(INDEX('Indstillinger'!$C$17:$C$20,MATCH('Indstillinger'!$B$9,'Indstillinger'!$A$17:$A$20,0)),1)</f>
      </c>
      <c r="G16" s="359">
        <f>'Ikke-driftsmæssige udgifter'!G17*IFERROR(INDEX('Indstillinger'!$C$17:$C$20,MATCH('Indstillinger'!$B$9,'Indstillinger'!$A$17:$A$20,0)),1)</f>
      </c>
      <c r="H16" s="359">
        <f>'Ikke-driftsmæssige udgifter'!H17*IFERROR(INDEX('Indstillinger'!$C$17:$C$20,MATCH('Indstillinger'!$B$9,'Indstillinger'!$A$17:$A$20,0)),1)</f>
      </c>
      <c r="I16" s="359">
        <f>'Ikke-driftsmæssige udgifter'!I17*IFERROR(INDEX('Indstillinger'!$C$17:$C$20,MATCH('Indstillinger'!$B$9,'Indstillinger'!$A$17:$A$20,0)),1)</f>
      </c>
      <c r="J16" s="359">
        <f>'Ikke-driftsmæssige udgifter'!J17*IFERROR(INDEX('Indstillinger'!$C$17:$C$20,MATCH('Indstillinger'!$B$9,'Indstillinger'!$A$17:$A$20,0)),1)</f>
      </c>
      <c r="K16" s="359">
        <f>'Ikke-driftsmæssige udgifter'!K17*IFERROR(INDEX('Indstillinger'!$C$17:$C$20,MATCH('Indstillinger'!$B$9,'Indstillinger'!$A$17:$A$20,0)),1)</f>
      </c>
      <c r="L16" s="359">
        <f>'Ikke-driftsmæssige udgifter'!L17*IFERROR(INDEX('Indstillinger'!$C$17:$C$20,MATCH('Indstillinger'!$B$9,'Indstillinger'!$A$17:$A$20,0)),1)</f>
      </c>
      <c r="M16" s="359">
        <f>'Ikke-driftsmæssige udgifter'!M17*IFERROR(INDEX('Indstillinger'!$C$17:$C$20,MATCH('Indstillinger'!$B$9,'Indstillinger'!$A$17:$A$20,0)),1)</f>
      </c>
      <c r="N16" s="359">
        <f>'Ikke-driftsmæssige udgifter'!N17*IFERROR(INDEX('Indstillinger'!$C$17:$C$20,MATCH('Indstillinger'!$B$9,'Indstillinger'!$A$17:$A$20,0)),1)</f>
      </c>
      <c r="O16" s="359">
        <f>SUM(C16:N16)</f>
      </c>
      <c r="P16" s="28" t="n"/>
    </row>
    <row r="17">
      <c r="A17" s="28" t="s">
        <v>87</v>
      </c>
      <c r="B17" s="28" t="s">
        <v>61</v>
      </c>
      <c r="C17" s="359">
        <f>'Ikke-driftsmæssige udgifter'!C18*IFERROR(INDEX('Indstillinger'!$C$17:$C$20,MATCH('Indstillinger'!$B$9,'Indstillinger'!$A$17:$A$20,0)),1)</f>
      </c>
      <c r="D17" s="359">
        <f>'Ikke-driftsmæssige udgifter'!D18*IFERROR(INDEX('Indstillinger'!$C$17:$C$20,MATCH('Indstillinger'!$B$9,'Indstillinger'!$A$17:$A$20,0)),1)</f>
      </c>
      <c r="E17" s="359">
        <f>'Ikke-driftsmæssige udgifter'!E18*IFERROR(INDEX('Indstillinger'!$C$17:$C$20,MATCH('Indstillinger'!$B$9,'Indstillinger'!$A$17:$A$20,0)),1)</f>
      </c>
      <c r="F17" s="359">
        <f>'Ikke-driftsmæssige udgifter'!F18*IFERROR(INDEX('Indstillinger'!$C$17:$C$20,MATCH('Indstillinger'!$B$9,'Indstillinger'!$A$17:$A$20,0)),1)</f>
      </c>
      <c r="G17" s="359">
        <f>'Ikke-driftsmæssige udgifter'!G18*IFERROR(INDEX('Indstillinger'!$C$17:$C$20,MATCH('Indstillinger'!$B$9,'Indstillinger'!$A$17:$A$20,0)),1)</f>
      </c>
      <c r="H17" s="359">
        <f>'Ikke-driftsmæssige udgifter'!H18*IFERROR(INDEX('Indstillinger'!$C$17:$C$20,MATCH('Indstillinger'!$B$9,'Indstillinger'!$A$17:$A$20,0)),1)</f>
      </c>
      <c r="I17" s="359">
        <f>'Ikke-driftsmæssige udgifter'!I18*IFERROR(INDEX('Indstillinger'!$C$17:$C$20,MATCH('Indstillinger'!$B$9,'Indstillinger'!$A$17:$A$20,0)),1)</f>
      </c>
      <c r="J17" s="359">
        <f>'Ikke-driftsmæssige udgifter'!J18*IFERROR(INDEX('Indstillinger'!$C$17:$C$20,MATCH('Indstillinger'!$B$9,'Indstillinger'!$A$17:$A$20,0)),1)</f>
      </c>
      <c r="K17" s="359">
        <f>'Ikke-driftsmæssige udgifter'!K18*IFERROR(INDEX('Indstillinger'!$C$17:$C$20,MATCH('Indstillinger'!$B$9,'Indstillinger'!$A$17:$A$20,0)),1)</f>
      </c>
      <c r="L17" s="359">
        <f>'Ikke-driftsmæssige udgifter'!L18*IFERROR(INDEX('Indstillinger'!$C$17:$C$20,MATCH('Indstillinger'!$B$9,'Indstillinger'!$A$17:$A$20,0)),1)</f>
      </c>
      <c r="M17" s="359">
        <f>'Ikke-driftsmæssige udgifter'!M18*IFERROR(INDEX('Indstillinger'!$C$17:$C$20,MATCH('Indstillinger'!$B$9,'Indstillinger'!$A$17:$A$20,0)),1)</f>
      </c>
      <c r="N17" s="359">
        <f>'Ikke-driftsmæssige udgifter'!N18*IFERROR(INDEX('Indstillinger'!$C$17:$C$20,MATCH('Indstillinger'!$B$9,'Indstillinger'!$A$17:$A$20,0)),1)</f>
      </c>
      <c r="O17" s="359">
        <f>SUM(C17:N17)</f>
      </c>
      <c r="P17" s="28" t="n"/>
    </row>
    <row r="18">
      <c r="A18" s="28" t="s">
        <v>87</v>
      </c>
      <c r="B18" s="28" t="s">
        <v>93</v>
      </c>
      <c r="C18" s="359">
        <f>'Ikke-driftsmæssige udgifter'!C19*IFERROR(INDEX('Indstillinger'!$C$17:$C$20,MATCH('Indstillinger'!$B$9,'Indstillinger'!$A$17:$A$20,0)),1)</f>
      </c>
      <c r="D18" s="359">
        <f>'Ikke-driftsmæssige udgifter'!D19*IFERROR(INDEX('Indstillinger'!$C$17:$C$20,MATCH('Indstillinger'!$B$9,'Indstillinger'!$A$17:$A$20,0)),1)</f>
      </c>
      <c r="E18" s="359">
        <f>'Ikke-driftsmæssige udgifter'!E19*IFERROR(INDEX('Indstillinger'!$C$17:$C$20,MATCH('Indstillinger'!$B$9,'Indstillinger'!$A$17:$A$20,0)),1)</f>
      </c>
      <c r="F18" s="359">
        <f>'Ikke-driftsmæssige udgifter'!F19*IFERROR(INDEX('Indstillinger'!$C$17:$C$20,MATCH('Indstillinger'!$B$9,'Indstillinger'!$A$17:$A$20,0)),1)</f>
      </c>
      <c r="G18" s="359">
        <f>'Ikke-driftsmæssige udgifter'!G19*IFERROR(INDEX('Indstillinger'!$C$17:$C$20,MATCH('Indstillinger'!$B$9,'Indstillinger'!$A$17:$A$20,0)),1)</f>
      </c>
      <c r="H18" s="359">
        <f>'Ikke-driftsmæssige udgifter'!H19*IFERROR(INDEX('Indstillinger'!$C$17:$C$20,MATCH('Indstillinger'!$B$9,'Indstillinger'!$A$17:$A$20,0)),1)</f>
      </c>
      <c r="I18" s="359">
        <f>'Ikke-driftsmæssige udgifter'!I19*IFERROR(INDEX('Indstillinger'!$C$17:$C$20,MATCH('Indstillinger'!$B$9,'Indstillinger'!$A$17:$A$20,0)),1)</f>
      </c>
      <c r="J18" s="359">
        <f>'Ikke-driftsmæssige udgifter'!J19*IFERROR(INDEX('Indstillinger'!$C$17:$C$20,MATCH('Indstillinger'!$B$9,'Indstillinger'!$A$17:$A$20,0)),1)</f>
      </c>
      <c r="K18" s="359">
        <f>'Ikke-driftsmæssige udgifter'!K19*IFERROR(INDEX('Indstillinger'!$C$17:$C$20,MATCH('Indstillinger'!$B$9,'Indstillinger'!$A$17:$A$20,0)),1)</f>
      </c>
      <c r="L18" s="359">
        <f>'Ikke-driftsmæssige udgifter'!L19*IFERROR(INDEX('Indstillinger'!$C$17:$C$20,MATCH('Indstillinger'!$B$9,'Indstillinger'!$A$17:$A$20,0)),1)</f>
      </c>
      <c r="M18" s="359">
        <f>'Ikke-driftsmæssige udgifter'!M19*IFERROR(INDEX('Indstillinger'!$C$17:$C$20,MATCH('Indstillinger'!$B$9,'Indstillinger'!$A$17:$A$20,0)),1)</f>
      </c>
      <c r="N18" s="359">
        <f>'Ikke-driftsmæssige udgifter'!N19*IFERROR(INDEX('Indstillinger'!$C$17:$C$20,MATCH('Indstillinger'!$B$9,'Indstillinger'!$A$17:$A$20,0)),1)</f>
      </c>
      <c r="O18" s="359">
        <f>SUM(C18:N18)</f>
      </c>
      <c r="P18" s="28" t="n"/>
    </row>
    <row r="19">
      <c r="A19" s="28" t="s">
        <v>87</v>
      </c>
      <c r="B19" s="28" t="s">
        <v>95</v>
      </c>
      <c r="C19" s="359">
        <f>'Ikke-driftsmæssige udgifter'!C20*IFERROR(INDEX('Indstillinger'!$C$17:$C$20,MATCH('Indstillinger'!$B$9,'Indstillinger'!$A$17:$A$20,0)),1)</f>
      </c>
      <c r="D19" s="359">
        <f>'Ikke-driftsmæssige udgifter'!D20*IFERROR(INDEX('Indstillinger'!$C$17:$C$20,MATCH('Indstillinger'!$B$9,'Indstillinger'!$A$17:$A$20,0)),1)</f>
      </c>
      <c r="E19" s="359">
        <f>'Ikke-driftsmæssige udgifter'!E20*IFERROR(INDEX('Indstillinger'!$C$17:$C$20,MATCH('Indstillinger'!$B$9,'Indstillinger'!$A$17:$A$20,0)),1)</f>
      </c>
      <c r="F19" s="359">
        <f>'Ikke-driftsmæssige udgifter'!F20*IFERROR(INDEX('Indstillinger'!$C$17:$C$20,MATCH('Indstillinger'!$B$9,'Indstillinger'!$A$17:$A$20,0)),1)</f>
      </c>
      <c r="G19" s="359">
        <f>'Ikke-driftsmæssige udgifter'!G20*IFERROR(INDEX('Indstillinger'!$C$17:$C$20,MATCH('Indstillinger'!$B$9,'Indstillinger'!$A$17:$A$20,0)),1)</f>
      </c>
      <c r="H19" s="359">
        <f>'Ikke-driftsmæssige udgifter'!H20*IFERROR(INDEX('Indstillinger'!$C$17:$C$20,MATCH('Indstillinger'!$B$9,'Indstillinger'!$A$17:$A$20,0)),1)</f>
      </c>
      <c r="I19" s="359">
        <f>'Ikke-driftsmæssige udgifter'!I20*IFERROR(INDEX('Indstillinger'!$C$17:$C$20,MATCH('Indstillinger'!$B$9,'Indstillinger'!$A$17:$A$20,0)),1)</f>
      </c>
      <c r="J19" s="359">
        <f>'Ikke-driftsmæssige udgifter'!J20*IFERROR(INDEX('Indstillinger'!$C$17:$C$20,MATCH('Indstillinger'!$B$9,'Indstillinger'!$A$17:$A$20,0)),1)</f>
      </c>
      <c r="K19" s="359">
        <f>'Ikke-driftsmæssige udgifter'!K20*IFERROR(INDEX('Indstillinger'!$C$17:$C$20,MATCH('Indstillinger'!$B$9,'Indstillinger'!$A$17:$A$20,0)),1)</f>
      </c>
      <c r="L19" s="359">
        <f>'Ikke-driftsmæssige udgifter'!L20*IFERROR(INDEX('Indstillinger'!$C$17:$C$20,MATCH('Indstillinger'!$B$9,'Indstillinger'!$A$17:$A$20,0)),1)</f>
      </c>
      <c r="M19" s="359">
        <f>'Ikke-driftsmæssige udgifter'!M20*IFERROR(INDEX('Indstillinger'!$C$17:$C$20,MATCH('Indstillinger'!$B$9,'Indstillinger'!$A$17:$A$20,0)),1)</f>
      </c>
      <c r="N19" s="359">
        <f>'Ikke-driftsmæssige udgifter'!N20*IFERROR(INDEX('Indstillinger'!$C$17:$C$20,MATCH('Indstillinger'!$B$9,'Indstillinger'!$A$17:$A$20,0)),1)</f>
      </c>
      <c r="O19" s="359">
        <f>SUM(C19:N19)</f>
      </c>
      <c r="P19" s="28" t="n"/>
    </row>
    <row r="20">
      <c r="A20" s="207" t="s">
        <v>87</v>
      </c>
      <c r="B20" s="207" t="s">
        <v>96</v>
      </c>
      <c r="C20" s="356">
        <f>SUM(C14:C19)</f>
      </c>
      <c r="D20" s="356">
        <f>SUM(D14:D19)</f>
      </c>
      <c r="E20" s="356">
        <f>SUM(E14:E19)</f>
      </c>
      <c r="F20" s="356">
        <f>SUM(F14:F19)</f>
      </c>
      <c r="G20" s="356">
        <f>SUM(G14:G19)</f>
      </c>
      <c r="H20" s="356">
        <f>SUM(H14:H19)</f>
      </c>
      <c r="I20" s="356">
        <f>SUM(I14:I19)</f>
      </c>
      <c r="J20" s="356">
        <f>SUM(J14:J19)</f>
      </c>
      <c r="K20" s="356">
        <f>SUM(K14:K19)</f>
      </c>
      <c r="L20" s="356">
        <f>SUM(L14:L19)</f>
      </c>
      <c r="M20" s="356">
        <f>SUM(M14:M19)</f>
      </c>
      <c r="N20" s="356">
        <f>SUM(N14:N19)</f>
      </c>
      <c r="O20" s="356">
        <f>SUM(C20:N20)</f>
      </c>
      <c r="P20" s="207" t="s">
        <v>124</v>
      </c>
    </row>
    <row r="21">
      <c r="A21" s="207" t="s">
        <v>125</v>
      </c>
      <c r="B21" s="207" t="s">
        <v>126</v>
      </c>
      <c r="C21" s="356">
        <f>C11-C20</f>
      </c>
      <c r="D21" s="356">
        <f>D11-D20</f>
      </c>
      <c r="E21" s="356">
        <f>E11-E20</f>
      </c>
      <c r="F21" s="356">
        <f>F11-F20</f>
      </c>
      <c r="G21" s="356">
        <f>G11-G20</f>
      </c>
      <c r="H21" s="356">
        <f>H11-H20</f>
      </c>
      <c r="I21" s="356">
        <f>I11-I20</f>
      </c>
      <c r="J21" s="356">
        <f>J11-J20</f>
      </c>
      <c r="K21" s="356">
        <f>K11-K20</f>
      </c>
      <c r="L21" s="356">
        <f>L11-L20</f>
      </c>
      <c r="M21" s="356">
        <f>M11-M20</f>
      </c>
      <c r="N21" s="356">
        <f>N11-N20</f>
      </c>
      <c r="O21" s="356">
        <f>O11-O20</f>
      </c>
      <c r="P21" s="207" t="s">
        <v>127</v>
      </c>
    </row>
    <row r="22">
      <c r="A22" s="254" t="s">
        <v>128</v>
      </c>
      <c r="B22" s="254" t="s">
        <v>129</v>
      </c>
      <c r="C22" s="360">
        <f>IFERROR(C21/C11,0)</f>
      </c>
      <c r="D22" s="360">
        <f>IFERROR(D21/D11,0)</f>
      </c>
      <c r="E22" s="360">
        <f>IFERROR(E21/E11,0)</f>
      </c>
      <c r="F22" s="360">
        <f>IFERROR(F21/F11,0)</f>
      </c>
      <c r="G22" s="360">
        <f>IFERROR(G21/G11,0)</f>
      </c>
      <c r="H22" s="360">
        <f>IFERROR(H21/H11,0)</f>
      </c>
      <c r="I22" s="360">
        <f>IFERROR(I21/I11,0)</f>
      </c>
      <c r="J22" s="360">
        <f>IFERROR(J21/J11,0)</f>
      </c>
      <c r="K22" s="360">
        <f>IFERROR(K21/K11,0)</f>
      </c>
      <c r="L22" s="360">
        <f>IFERROR(L21/L11,0)</f>
      </c>
      <c r="M22" s="360">
        <f>IFERROR(M21/M11,0)</f>
      </c>
      <c r="N22" s="360">
        <f>IFERROR(N21/N11,0)</f>
      </c>
      <c r="O22" s="360">
        <f>IFERROR(O21/O11,0)</f>
      </c>
      <c r="P22" s="254" t="s">
        <v>130</v>
      </c>
    </row>
    <row r="23" ht="8" customHeight="true">
      <c r="A23" s="28"/>
      <c r="B23" s="28"/>
      <c r="C23" s="355" t="n"/>
      <c r="D23" s="355" t="n"/>
      <c r="E23" s="355" t="n"/>
      <c r="F23" s="355" t="n"/>
      <c r="G23" s="355" t="n"/>
      <c r="H23" s="355" t="n"/>
      <c r="I23" s="355" t="n"/>
      <c r="J23" s="355" t="n"/>
      <c r="K23" s="355" t="n"/>
      <c r="L23" s="355" t="n"/>
      <c r="M23" s="355" t="n"/>
      <c r="N23" s="355" t="n"/>
      <c r="O23" s="355" t="n"/>
      <c r="P23" s="28" t="n"/>
    </row>
    <row r="24" ht="20" customHeight="true">
      <c r="A24" s="206" t="s">
        <v>97</v>
      </c>
      <c r="B24" s="206"/>
      <c r="C24" s="357" t="n"/>
      <c r="D24" s="357" t="n"/>
      <c r="E24" s="357" t="n"/>
      <c r="F24" s="357" t="n"/>
      <c r="G24" s="357" t="n"/>
      <c r="H24" s="357" t="n"/>
      <c r="I24" s="357" t="n"/>
      <c r="J24" s="357" t="n"/>
      <c r="K24" s="357" t="n"/>
      <c r="L24" s="357" t="n"/>
      <c r="M24" s="357" t="n"/>
      <c r="N24" s="357" t="n"/>
      <c r="O24" s="357" t="n"/>
      <c r="P24" s="206" t="n"/>
    </row>
    <row r="25">
      <c r="A25" s="28" t="s">
        <v>97</v>
      </c>
      <c r="B25" s="28" t="s">
        <v>98</v>
      </c>
      <c r="C25" s="359">
        <f>'Ikke-driftsmæssige udgifter'!C24*IFERROR(INDEX('Indstillinger'!$D$17:$D$20,MATCH('Indstillinger'!$B$9,'Indstillinger'!$A$17:$A$20,0)),1)</f>
      </c>
      <c r="D25" s="359">
        <f>'Ikke-driftsmæssige udgifter'!D24*IFERROR(INDEX('Indstillinger'!$D$17:$D$20,MATCH('Indstillinger'!$B$9,'Indstillinger'!$A$17:$A$20,0)),1)</f>
      </c>
      <c r="E25" s="359">
        <f>'Ikke-driftsmæssige udgifter'!E24*IFERROR(INDEX('Indstillinger'!$D$17:$D$20,MATCH('Indstillinger'!$B$9,'Indstillinger'!$A$17:$A$20,0)),1)</f>
      </c>
      <c r="F25" s="359">
        <f>'Ikke-driftsmæssige udgifter'!F24*IFERROR(INDEX('Indstillinger'!$D$17:$D$20,MATCH('Indstillinger'!$B$9,'Indstillinger'!$A$17:$A$20,0)),1)</f>
      </c>
      <c r="G25" s="359">
        <f>'Ikke-driftsmæssige udgifter'!G24*IFERROR(INDEX('Indstillinger'!$D$17:$D$20,MATCH('Indstillinger'!$B$9,'Indstillinger'!$A$17:$A$20,0)),1)</f>
      </c>
      <c r="H25" s="359">
        <f>'Ikke-driftsmæssige udgifter'!H24*IFERROR(INDEX('Indstillinger'!$D$17:$D$20,MATCH('Indstillinger'!$B$9,'Indstillinger'!$A$17:$A$20,0)),1)</f>
      </c>
      <c r="I25" s="359">
        <f>'Ikke-driftsmæssige udgifter'!I24*IFERROR(INDEX('Indstillinger'!$D$17:$D$20,MATCH('Indstillinger'!$B$9,'Indstillinger'!$A$17:$A$20,0)),1)</f>
      </c>
      <c r="J25" s="359">
        <f>'Ikke-driftsmæssige udgifter'!J24*IFERROR(INDEX('Indstillinger'!$D$17:$D$20,MATCH('Indstillinger'!$B$9,'Indstillinger'!$A$17:$A$20,0)),1)</f>
      </c>
      <c r="K25" s="359">
        <f>'Ikke-driftsmæssige udgifter'!K24*IFERROR(INDEX('Indstillinger'!$D$17:$D$20,MATCH('Indstillinger'!$B$9,'Indstillinger'!$A$17:$A$20,0)),1)</f>
      </c>
      <c r="L25" s="359">
        <f>'Ikke-driftsmæssige udgifter'!L24*IFERROR(INDEX('Indstillinger'!$D$17:$D$20,MATCH('Indstillinger'!$B$9,'Indstillinger'!$A$17:$A$20,0)),1)</f>
      </c>
      <c r="M25" s="359">
        <f>'Ikke-driftsmæssige udgifter'!M24*IFERROR(INDEX('Indstillinger'!$D$17:$D$20,MATCH('Indstillinger'!$B$9,'Indstillinger'!$A$17:$A$20,0)),1)</f>
      </c>
      <c r="N25" s="359">
        <f>'Ikke-driftsmæssige udgifter'!N24*IFERROR(INDEX('Indstillinger'!$D$17:$D$20,MATCH('Indstillinger'!$B$9,'Indstillinger'!$A$17:$A$20,0)),1)</f>
      </c>
      <c r="O25" s="359">
        <f>SUM(C25:N25)</f>
      </c>
      <c r="P25" s="28" t="n"/>
    </row>
    <row r="26">
      <c r="A26" s="28" t="s">
        <v>97</v>
      </c>
      <c r="B26" s="28" t="s">
        <v>99</v>
      </c>
      <c r="C26" s="359">
        <f>'Ikke-driftsmæssige udgifter'!C25*IFERROR(INDEX('Indstillinger'!$D$17:$D$20,MATCH('Indstillinger'!$B$9,'Indstillinger'!$A$17:$A$20,0)),1)</f>
      </c>
      <c r="D26" s="359">
        <f>'Ikke-driftsmæssige udgifter'!D25*IFERROR(INDEX('Indstillinger'!$D$17:$D$20,MATCH('Indstillinger'!$B$9,'Indstillinger'!$A$17:$A$20,0)),1)</f>
      </c>
      <c r="E26" s="359">
        <f>'Ikke-driftsmæssige udgifter'!E25*IFERROR(INDEX('Indstillinger'!$D$17:$D$20,MATCH('Indstillinger'!$B$9,'Indstillinger'!$A$17:$A$20,0)),1)</f>
      </c>
      <c r="F26" s="359">
        <f>'Ikke-driftsmæssige udgifter'!F25*IFERROR(INDEX('Indstillinger'!$D$17:$D$20,MATCH('Indstillinger'!$B$9,'Indstillinger'!$A$17:$A$20,0)),1)</f>
      </c>
      <c r="G26" s="359">
        <f>'Ikke-driftsmæssige udgifter'!G25*IFERROR(INDEX('Indstillinger'!$D$17:$D$20,MATCH('Indstillinger'!$B$9,'Indstillinger'!$A$17:$A$20,0)),1)</f>
      </c>
      <c r="H26" s="359">
        <f>'Ikke-driftsmæssige udgifter'!H25*IFERROR(INDEX('Indstillinger'!$D$17:$D$20,MATCH('Indstillinger'!$B$9,'Indstillinger'!$A$17:$A$20,0)),1)</f>
      </c>
      <c r="I26" s="359">
        <f>'Ikke-driftsmæssige udgifter'!I25*IFERROR(INDEX('Indstillinger'!$D$17:$D$20,MATCH('Indstillinger'!$B$9,'Indstillinger'!$A$17:$A$20,0)),1)</f>
      </c>
      <c r="J26" s="359">
        <f>'Ikke-driftsmæssige udgifter'!J25*IFERROR(INDEX('Indstillinger'!$D$17:$D$20,MATCH('Indstillinger'!$B$9,'Indstillinger'!$A$17:$A$20,0)),1)</f>
      </c>
      <c r="K26" s="359">
        <f>'Ikke-driftsmæssige udgifter'!K25*IFERROR(INDEX('Indstillinger'!$D$17:$D$20,MATCH('Indstillinger'!$B$9,'Indstillinger'!$A$17:$A$20,0)),1)</f>
      </c>
      <c r="L26" s="359">
        <f>'Ikke-driftsmæssige udgifter'!L25*IFERROR(INDEX('Indstillinger'!$D$17:$D$20,MATCH('Indstillinger'!$B$9,'Indstillinger'!$A$17:$A$20,0)),1)</f>
      </c>
      <c r="M26" s="359">
        <f>'Ikke-driftsmæssige udgifter'!M25*IFERROR(INDEX('Indstillinger'!$D$17:$D$20,MATCH('Indstillinger'!$B$9,'Indstillinger'!$A$17:$A$20,0)),1)</f>
      </c>
      <c r="N26" s="359">
        <f>'Ikke-driftsmæssige udgifter'!N25*IFERROR(INDEX('Indstillinger'!$D$17:$D$20,MATCH('Indstillinger'!$B$9,'Indstillinger'!$A$17:$A$20,0)),1)</f>
      </c>
      <c r="O26" s="359">
        <f>SUM(C26:N26)</f>
      </c>
      <c r="P26" s="28" t="n"/>
    </row>
    <row r="27">
      <c r="A27" s="28" t="s">
        <v>97</v>
      </c>
      <c r="B27" s="28" t="s">
        <v>100</v>
      </c>
      <c r="C27" s="359">
        <f>'Ikke-driftsmæssige udgifter'!C26*IFERROR(INDEX('Indstillinger'!$D$17:$D$20,MATCH('Indstillinger'!$B$9,'Indstillinger'!$A$17:$A$20,0)),1)</f>
      </c>
      <c r="D27" s="359">
        <f>'Ikke-driftsmæssige udgifter'!D26*IFERROR(INDEX('Indstillinger'!$D$17:$D$20,MATCH('Indstillinger'!$B$9,'Indstillinger'!$A$17:$A$20,0)),1)</f>
      </c>
      <c r="E27" s="359">
        <f>'Ikke-driftsmæssige udgifter'!E26*IFERROR(INDEX('Indstillinger'!$D$17:$D$20,MATCH('Indstillinger'!$B$9,'Indstillinger'!$A$17:$A$20,0)),1)</f>
      </c>
      <c r="F27" s="359">
        <f>'Ikke-driftsmæssige udgifter'!F26*IFERROR(INDEX('Indstillinger'!$D$17:$D$20,MATCH('Indstillinger'!$B$9,'Indstillinger'!$A$17:$A$20,0)),1)</f>
      </c>
      <c r="G27" s="359">
        <f>'Ikke-driftsmæssige udgifter'!G26*IFERROR(INDEX('Indstillinger'!$D$17:$D$20,MATCH('Indstillinger'!$B$9,'Indstillinger'!$A$17:$A$20,0)),1)</f>
      </c>
      <c r="H27" s="359">
        <f>'Ikke-driftsmæssige udgifter'!H26*IFERROR(INDEX('Indstillinger'!$D$17:$D$20,MATCH('Indstillinger'!$B$9,'Indstillinger'!$A$17:$A$20,0)),1)</f>
      </c>
      <c r="I27" s="359">
        <f>'Ikke-driftsmæssige udgifter'!I26*IFERROR(INDEX('Indstillinger'!$D$17:$D$20,MATCH('Indstillinger'!$B$9,'Indstillinger'!$A$17:$A$20,0)),1)</f>
      </c>
      <c r="J27" s="359">
        <f>'Ikke-driftsmæssige udgifter'!J26*IFERROR(INDEX('Indstillinger'!$D$17:$D$20,MATCH('Indstillinger'!$B$9,'Indstillinger'!$A$17:$A$20,0)),1)</f>
      </c>
      <c r="K27" s="359">
        <f>'Ikke-driftsmæssige udgifter'!K26*IFERROR(INDEX('Indstillinger'!$D$17:$D$20,MATCH('Indstillinger'!$B$9,'Indstillinger'!$A$17:$A$20,0)),1)</f>
      </c>
      <c r="L27" s="359">
        <f>'Ikke-driftsmæssige udgifter'!L26*IFERROR(INDEX('Indstillinger'!$D$17:$D$20,MATCH('Indstillinger'!$B$9,'Indstillinger'!$A$17:$A$20,0)),1)</f>
      </c>
      <c r="M27" s="359">
        <f>'Ikke-driftsmæssige udgifter'!M26*IFERROR(INDEX('Indstillinger'!$D$17:$D$20,MATCH('Indstillinger'!$B$9,'Indstillinger'!$A$17:$A$20,0)),1)</f>
      </c>
      <c r="N27" s="359">
        <f>'Ikke-driftsmæssige udgifter'!N26*IFERROR(INDEX('Indstillinger'!$D$17:$D$20,MATCH('Indstillinger'!$B$9,'Indstillinger'!$A$17:$A$20,0)),1)</f>
      </c>
      <c r="O27" s="359">
        <f>SUM(C27:N27)</f>
      </c>
      <c r="P27" s="28" t="n"/>
    </row>
    <row r="28">
      <c r="A28" s="28" t="s">
        <v>97</v>
      </c>
      <c r="B28" s="28" t="s">
        <v>101</v>
      </c>
      <c r="C28" s="359">
        <f>'Ikke-driftsmæssige udgifter'!C27*IFERROR(INDEX('Indstillinger'!$D$17:$D$20,MATCH('Indstillinger'!$B$9,'Indstillinger'!$A$17:$A$20,0)),1)</f>
      </c>
      <c r="D28" s="359">
        <f>'Ikke-driftsmæssige udgifter'!D27*IFERROR(INDEX('Indstillinger'!$D$17:$D$20,MATCH('Indstillinger'!$B$9,'Indstillinger'!$A$17:$A$20,0)),1)</f>
      </c>
      <c r="E28" s="359">
        <f>'Ikke-driftsmæssige udgifter'!E27*IFERROR(INDEX('Indstillinger'!$D$17:$D$20,MATCH('Indstillinger'!$B$9,'Indstillinger'!$A$17:$A$20,0)),1)</f>
      </c>
      <c r="F28" s="359">
        <f>'Ikke-driftsmæssige udgifter'!F27*IFERROR(INDEX('Indstillinger'!$D$17:$D$20,MATCH('Indstillinger'!$B$9,'Indstillinger'!$A$17:$A$20,0)),1)</f>
      </c>
      <c r="G28" s="359">
        <f>'Ikke-driftsmæssige udgifter'!G27*IFERROR(INDEX('Indstillinger'!$D$17:$D$20,MATCH('Indstillinger'!$B$9,'Indstillinger'!$A$17:$A$20,0)),1)</f>
      </c>
      <c r="H28" s="359">
        <f>'Ikke-driftsmæssige udgifter'!H27*IFERROR(INDEX('Indstillinger'!$D$17:$D$20,MATCH('Indstillinger'!$B$9,'Indstillinger'!$A$17:$A$20,0)),1)</f>
      </c>
      <c r="I28" s="359">
        <f>'Ikke-driftsmæssige udgifter'!I27*IFERROR(INDEX('Indstillinger'!$D$17:$D$20,MATCH('Indstillinger'!$B$9,'Indstillinger'!$A$17:$A$20,0)),1)</f>
      </c>
      <c r="J28" s="359">
        <f>'Ikke-driftsmæssige udgifter'!J27*IFERROR(INDEX('Indstillinger'!$D$17:$D$20,MATCH('Indstillinger'!$B$9,'Indstillinger'!$A$17:$A$20,0)),1)</f>
      </c>
      <c r="K28" s="359">
        <f>'Ikke-driftsmæssige udgifter'!K27*IFERROR(INDEX('Indstillinger'!$D$17:$D$20,MATCH('Indstillinger'!$B$9,'Indstillinger'!$A$17:$A$20,0)),1)</f>
      </c>
      <c r="L28" s="359">
        <f>'Ikke-driftsmæssige udgifter'!L27*IFERROR(INDEX('Indstillinger'!$D$17:$D$20,MATCH('Indstillinger'!$B$9,'Indstillinger'!$A$17:$A$20,0)),1)</f>
      </c>
      <c r="M28" s="359">
        <f>'Ikke-driftsmæssige udgifter'!M27*IFERROR(INDEX('Indstillinger'!$D$17:$D$20,MATCH('Indstillinger'!$B$9,'Indstillinger'!$A$17:$A$20,0)),1)</f>
      </c>
      <c r="N28" s="359">
        <f>'Ikke-driftsmæssige udgifter'!N27*IFERROR(INDEX('Indstillinger'!$D$17:$D$20,MATCH('Indstillinger'!$B$9,'Indstillinger'!$A$17:$A$20,0)),1)</f>
      </c>
      <c r="O28" s="359">
        <f>SUM(C28:N28)</f>
      </c>
      <c r="P28" s="28" t="n"/>
    </row>
    <row r="29">
      <c r="A29" s="28" t="s">
        <v>97</v>
      </c>
      <c r="B29" s="28" t="s">
        <v>102</v>
      </c>
      <c r="C29" s="359">
        <f>'Ikke-driftsmæssige udgifter'!C28*IFERROR(INDEX('Indstillinger'!$D$17:$D$20,MATCH('Indstillinger'!$B$9,'Indstillinger'!$A$17:$A$20,0)),1)</f>
      </c>
      <c r="D29" s="359">
        <f>'Ikke-driftsmæssige udgifter'!D28*IFERROR(INDEX('Indstillinger'!$D$17:$D$20,MATCH('Indstillinger'!$B$9,'Indstillinger'!$A$17:$A$20,0)),1)</f>
      </c>
      <c r="E29" s="359">
        <f>'Ikke-driftsmæssige udgifter'!E28*IFERROR(INDEX('Indstillinger'!$D$17:$D$20,MATCH('Indstillinger'!$B$9,'Indstillinger'!$A$17:$A$20,0)),1)</f>
      </c>
      <c r="F29" s="359">
        <f>'Ikke-driftsmæssige udgifter'!F28*IFERROR(INDEX('Indstillinger'!$D$17:$D$20,MATCH('Indstillinger'!$B$9,'Indstillinger'!$A$17:$A$20,0)),1)</f>
      </c>
      <c r="G29" s="359">
        <f>'Ikke-driftsmæssige udgifter'!G28*IFERROR(INDEX('Indstillinger'!$D$17:$D$20,MATCH('Indstillinger'!$B$9,'Indstillinger'!$A$17:$A$20,0)),1)</f>
      </c>
      <c r="H29" s="359">
        <f>'Ikke-driftsmæssige udgifter'!H28*IFERROR(INDEX('Indstillinger'!$D$17:$D$20,MATCH('Indstillinger'!$B$9,'Indstillinger'!$A$17:$A$20,0)),1)</f>
      </c>
      <c r="I29" s="359">
        <f>'Ikke-driftsmæssige udgifter'!I28*IFERROR(INDEX('Indstillinger'!$D$17:$D$20,MATCH('Indstillinger'!$B$9,'Indstillinger'!$A$17:$A$20,0)),1)</f>
      </c>
      <c r="J29" s="359">
        <f>'Ikke-driftsmæssige udgifter'!J28*IFERROR(INDEX('Indstillinger'!$D$17:$D$20,MATCH('Indstillinger'!$B$9,'Indstillinger'!$A$17:$A$20,0)),1)</f>
      </c>
      <c r="K29" s="359">
        <f>'Ikke-driftsmæssige udgifter'!K28*IFERROR(INDEX('Indstillinger'!$D$17:$D$20,MATCH('Indstillinger'!$B$9,'Indstillinger'!$A$17:$A$20,0)),1)</f>
      </c>
      <c r="L29" s="359">
        <f>'Ikke-driftsmæssige udgifter'!L28*IFERROR(INDEX('Indstillinger'!$D$17:$D$20,MATCH('Indstillinger'!$B$9,'Indstillinger'!$A$17:$A$20,0)),1)</f>
      </c>
      <c r="M29" s="359">
        <f>'Ikke-driftsmæssige udgifter'!M28*IFERROR(INDEX('Indstillinger'!$D$17:$D$20,MATCH('Indstillinger'!$B$9,'Indstillinger'!$A$17:$A$20,0)),1)</f>
      </c>
      <c r="N29" s="359">
        <f>'Ikke-driftsmæssige udgifter'!N28*IFERROR(INDEX('Indstillinger'!$D$17:$D$20,MATCH('Indstillinger'!$B$9,'Indstillinger'!$A$17:$A$20,0)),1)</f>
      </c>
      <c r="O29" s="359">
        <f>SUM(C29:N29)</f>
      </c>
      <c r="P29" s="28" t="n"/>
    </row>
    <row r="30">
      <c r="A30" s="28" t="s">
        <v>97</v>
      </c>
      <c r="B30" s="28" t="s">
        <v>103</v>
      </c>
      <c r="C30" s="359">
        <f>'Ikke-driftsmæssige udgifter'!C29*IFERROR(INDEX('Indstillinger'!$D$17:$D$20,MATCH('Indstillinger'!$B$9,'Indstillinger'!$A$17:$A$20,0)),1)</f>
      </c>
      <c r="D30" s="359">
        <f>'Ikke-driftsmæssige udgifter'!D29*IFERROR(INDEX('Indstillinger'!$D$17:$D$20,MATCH('Indstillinger'!$B$9,'Indstillinger'!$A$17:$A$20,0)),1)</f>
      </c>
      <c r="E30" s="359">
        <f>'Ikke-driftsmæssige udgifter'!E29*IFERROR(INDEX('Indstillinger'!$D$17:$D$20,MATCH('Indstillinger'!$B$9,'Indstillinger'!$A$17:$A$20,0)),1)</f>
      </c>
      <c r="F30" s="359">
        <f>'Ikke-driftsmæssige udgifter'!F29*IFERROR(INDEX('Indstillinger'!$D$17:$D$20,MATCH('Indstillinger'!$B$9,'Indstillinger'!$A$17:$A$20,0)),1)</f>
      </c>
      <c r="G30" s="359">
        <f>'Ikke-driftsmæssige udgifter'!G29*IFERROR(INDEX('Indstillinger'!$D$17:$D$20,MATCH('Indstillinger'!$B$9,'Indstillinger'!$A$17:$A$20,0)),1)</f>
      </c>
      <c r="H30" s="359">
        <f>'Ikke-driftsmæssige udgifter'!H29*IFERROR(INDEX('Indstillinger'!$D$17:$D$20,MATCH('Indstillinger'!$B$9,'Indstillinger'!$A$17:$A$20,0)),1)</f>
      </c>
      <c r="I30" s="359">
        <f>'Ikke-driftsmæssige udgifter'!I29*IFERROR(INDEX('Indstillinger'!$D$17:$D$20,MATCH('Indstillinger'!$B$9,'Indstillinger'!$A$17:$A$20,0)),1)</f>
      </c>
      <c r="J30" s="359">
        <f>'Ikke-driftsmæssige udgifter'!J29*IFERROR(INDEX('Indstillinger'!$D$17:$D$20,MATCH('Indstillinger'!$B$9,'Indstillinger'!$A$17:$A$20,0)),1)</f>
      </c>
      <c r="K30" s="359">
        <f>'Ikke-driftsmæssige udgifter'!K29*IFERROR(INDEX('Indstillinger'!$D$17:$D$20,MATCH('Indstillinger'!$B$9,'Indstillinger'!$A$17:$A$20,0)),1)</f>
      </c>
      <c r="L30" s="359">
        <f>'Ikke-driftsmæssige udgifter'!L29*IFERROR(INDEX('Indstillinger'!$D$17:$D$20,MATCH('Indstillinger'!$B$9,'Indstillinger'!$A$17:$A$20,0)),1)</f>
      </c>
      <c r="M30" s="359">
        <f>'Ikke-driftsmæssige udgifter'!M29*IFERROR(INDEX('Indstillinger'!$D$17:$D$20,MATCH('Indstillinger'!$B$9,'Indstillinger'!$A$17:$A$20,0)),1)</f>
      </c>
      <c r="N30" s="359">
        <f>'Ikke-driftsmæssige udgifter'!N29*IFERROR(INDEX('Indstillinger'!$D$17:$D$20,MATCH('Indstillinger'!$B$9,'Indstillinger'!$A$17:$A$20,0)),1)</f>
      </c>
      <c r="O30" s="359">
        <f>SUM(C30:N30)</f>
      </c>
      <c r="P30" s="28" t="n"/>
    </row>
    <row r="31">
      <c r="A31" s="28" t="s">
        <v>97</v>
      </c>
      <c r="B31" s="28" t="s">
        <v>104</v>
      </c>
      <c r="C31" s="359">
        <f>'Ikke-driftsmæssige udgifter'!C30*IFERROR(INDEX('Indstillinger'!$D$17:$D$20,MATCH('Indstillinger'!$B$9,'Indstillinger'!$A$17:$A$20,0)),1)</f>
      </c>
      <c r="D31" s="359">
        <f>'Ikke-driftsmæssige udgifter'!D30*IFERROR(INDEX('Indstillinger'!$D$17:$D$20,MATCH('Indstillinger'!$B$9,'Indstillinger'!$A$17:$A$20,0)),1)</f>
      </c>
      <c r="E31" s="359">
        <f>'Ikke-driftsmæssige udgifter'!E30*IFERROR(INDEX('Indstillinger'!$D$17:$D$20,MATCH('Indstillinger'!$B$9,'Indstillinger'!$A$17:$A$20,0)),1)</f>
      </c>
      <c r="F31" s="359">
        <f>'Ikke-driftsmæssige udgifter'!F30*IFERROR(INDEX('Indstillinger'!$D$17:$D$20,MATCH('Indstillinger'!$B$9,'Indstillinger'!$A$17:$A$20,0)),1)</f>
      </c>
      <c r="G31" s="359">
        <f>'Ikke-driftsmæssige udgifter'!G30*IFERROR(INDEX('Indstillinger'!$D$17:$D$20,MATCH('Indstillinger'!$B$9,'Indstillinger'!$A$17:$A$20,0)),1)</f>
      </c>
      <c r="H31" s="359">
        <f>'Ikke-driftsmæssige udgifter'!H30*IFERROR(INDEX('Indstillinger'!$D$17:$D$20,MATCH('Indstillinger'!$B$9,'Indstillinger'!$A$17:$A$20,0)),1)</f>
      </c>
      <c r="I31" s="359">
        <f>'Ikke-driftsmæssige udgifter'!I30*IFERROR(INDEX('Indstillinger'!$D$17:$D$20,MATCH('Indstillinger'!$B$9,'Indstillinger'!$A$17:$A$20,0)),1)</f>
      </c>
      <c r="J31" s="359">
        <f>'Ikke-driftsmæssige udgifter'!J30*IFERROR(INDEX('Indstillinger'!$D$17:$D$20,MATCH('Indstillinger'!$B$9,'Indstillinger'!$A$17:$A$20,0)),1)</f>
      </c>
      <c r="K31" s="359">
        <f>'Ikke-driftsmæssige udgifter'!K30*IFERROR(INDEX('Indstillinger'!$D$17:$D$20,MATCH('Indstillinger'!$B$9,'Indstillinger'!$A$17:$A$20,0)),1)</f>
      </c>
      <c r="L31" s="359">
        <f>'Ikke-driftsmæssige udgifter'!L30*IFERROR(INDEX('Indstillinger'!$D$17:$D$20,MATCH('Indstillinger'!$B$9,'Indstillinger'!$A$17:$A$20,0)),1)</f>
      </c>
      <c r="M31" s="359">
        <f>'Ikke-driftsmæssige udgifter'!M30*IFERROR(INDEX('Indstillinger'!$D$17:$D$20,MATCH('Indstillinger'!$B$9,'Indstillinger'!$A$17:$A$20,0)),1)</f>
      </c>
      <c r="N31" s="359">
        <f>'Ikke-driftsmæssige udgifter'!N30*IFERROR(INDEX('Indstillinger'!$D$17:$D$20,MATCH('Indstillinger'!$B$9,'Indstillinger'!$A$17:$A$20,0)),1)</f>
      </c>
      <c r="O31" s="359">
        <f>SUM(C31:N31)</f>
      </c>
      <c r="P31" s="28" t="n"/>
    </row>
    <row r="32">
      <c r="A32" s="28" t="s">
        <v>97</v>
      </c>
      <c r="B32" s="28" t="s">
        <v>105</v>
      </c>
      <c r="C32" s="359">
        <f>'Ikke-driftsmæssige udgifter'!C31*IFERROR(INDEX('Indstillinger'!$D$17:$D$20,MATCH('Indstillinger'!$B$9,'Indstillinger'!$A$17:$A$20,0)),1)</f>
      </c>
      <c r="D32" s="359">
        <f>'Ikke-driftsmæssige udgifter'!D31*IFERROR(INDEX('Indstillinger'!$D$17:$D$20,MATCH('Indstillinger'!$B$9,'Indstillinger'!$A$17:$A$20,0)),1)</f>
      </c>
      <c r="E32" s="359">
        <f>'Ikke-driftsmæssige udgifter'!E31*IFERROR(INDEX('Indstillinger'!$D$17:$D$20,MATCH('Indstillinger'!$B$9,'Indstillinger'!$A$17:$A$20,0)),1)</f>
      </c>
      <c r="F32" s="359">
        <f>'Ikke-driftsmæssige udgifter'!F31*IFERROR(INDEX('Indstillinger'!$D$17:$D$20,MATCH('Indstillinger'!$B$9,'Indstillinger'!$A$17:$A$20,0)),1)</f>
      </c>
      <c r="G32" s="359">
        <f>'Ikke-driftsmæssige udgifter'!G31*IFERROR(INDEX('Indstillinger'!$D$17:$D$20,MATCH('Indstillinger'!$B$9,'Indstillinger'!$A$17:$A$20,0)),1)</f>
      </c>
      <c r="H32" s="359">
        <f>'Ikke-driftsmæssige udgifter'!H31*IFERROR(INDEX('Indstillinger'!$D$17:$D$20,MATCH('Indstillinger'!$B$9,'Indstillinger'!$A$17:$A$20,0)),1)</f>
      </c>
      <c r="I32" s="359">
        <f>'Ikke-driftsmæssige udgifter'!I31*IFERROR(INDEX('Indstillinger'!$D$17:$D$20,MATCH('Indstillinger'!$B$9,'Indstillinger'!$A$17:$A$20,0)),1)</f>
      </c>
      <c r="J32" s="359">
        <f>'Ikke-driftsmæssige udgifter'!J31*IFERROR(INDEX('Indstillinger'!$D$17:$D$20,MATCH('Indstillinger'!$B$9,'Indstillinger'!$A$17:$A$20,0)),1)</f>
      </c>
      <c r="K32" s="359">
        <f>'Ikke-driftsmæssige udgifter'!K31*IFERROR(INDEX('Indstillinger'!$D$17:$D$20,MATCH('Indstillinger'!$B$9,'Indstillinger'!$A$17:$A$20,0)),1)</f>
      </c>
      <c r="L32" s="359">
        <f>'Ikke-driftsmæssige udgifter'!L31*IFERROR(INDEX('Indstillinger'!$D$17:$D$20,MATCH('Indstillinger'!$B$9,'Indstillinger'!$A$17:$A$20,0)),1)</f>
      </c>
      <c r="M32" s="359">
        <f>'Ikke-driftsmæssige udgifter'!M31*IFERROR(INDEX('Indstillinger'!$D$17:$D$20,MATCH('Indstillinger'!$B$9,'Indstillinger'!$A$17:$A$20,0)),1)</f>
      </c>
      <c r="N32" s="359">
        <f>'Ikke-driftsmæssige udgifter'!N31*IFERROR(INDEX('Indstillinger'!$D$17:$D$20,MATCH('Indstillinger'!$B$9,'Indstillinger'!$A$17:$A$20,0)),1)</f>
      </c>
      <c r="O32" s="359">
        <f>SUM(C32:N32)</f>
      </c>
      <c r="P32" s="28" t="n"/>
    </row>
    <row r="33">
      <c r="A33" s="28" t="s">
        <v>97</v>
      </c>
      <c r="B33" s="28" t="s">
        <v>107</v>
      </c>
      <c r="C33" s="359">
        <f>'Ikke-driftsmæssige udgifter'!C32*IFERROR(INDEX('Indstillinger'!$D$17:$D$20,MATCH('Indstillinger'!$B$9,'Indstillinger'!$A$17:$A$20,0)),1)</f>
      </c>
      <c r="D33" s="359">
        <f>'Ikke-driftsmæssige udgifter'!D32*IFERROR(INDEX('Indstillinger'!$D$17:$D$20,MATCH('Indstillinger'!$B$9,'Indstillinger'!$A$17:$A$20,0)),1)</f>
      </c>
      <c r="E33" s="359">
        <f>'Ikke-driftsmæssige udgifter'!E32*IFERROR(INDEX('Indstillinger'!$D$17:$D$20,MATCH('Indstillinger'!$B$9,'Indstillinger'!$A$17:$A$20,0)),1)</f>
      </c>
      <c r="F33" s="359">
        <f>'Ikke-driftsmæssige udgifter'!F32*IFERROR(INDEX('Indstillinger'!$D$17:$D$20,MATCH('Indstillinger'!$B$9,'Indstillinger'!$A$17:$A$20,0)),1)</f>
      </c>
      <c r="G33" s="359">
        <f>'Ikke-driftsmæssige udgifter'!G32*IFERROR(INDEX('Indstillinger'!$D$17:$D$20,MATCH('Indstillinger'!$B$9,'Indstillinger'!$A$17:$A$20,0)),1)</f>
      </c>
      <c r="H33" s="359">
        <f>'Ikke-driftsmæssige udgifter'!H32*IFERROR(INDEX('Indstillinger'!$D$17:$D$20,MATCH('Indstillinger'!$B$9,'Indstillinger'!$A$17:$A$20,0)),1)</f>
      </c>
      <c r="I33" s="359">
        <f>'Ikke-driftsmæssige udgifter'!I32*IFERROR(INDEX('Indstillinger'!$D$17:$D$20,MATCH('Indstillinger'!$B$9,'Indstillinger'!$A$17:$A$20,0)),1)</f>
      </c>
      <c r="J33" s="359">
        <f>'Ikke-driftsmæssige udgifter'!J32*IFERROR(INDEX('Indstillinger'!$D$17:$D$20,MATCH('Indstillinger'!$B$9,'Indstillinger'!$A$17:$A$20,0)),1)</f>
      </c>
      <c r="K33" s="359">
        <f>'Ikke-driftsmæssige udgifter'!K32*IFERROR(INDEX('Indstillinger'!$D$17:$D$20,MATCH('Indstillinger'!$B$9,'Indstillinger'!$A$17:$A$20,0)),1)</f>
      </c>
      <c r="L33" s="359">
        <f>'Ikke-driftsmæssige udgifter'!L32*IFERROR(INDEX('Indstillinger'!$D$17:$D$20,MATCH('Indstillinger'!$B$9,'Indstillinger'!$A$17:$A$20,0)),1)</f>
      </c>
      <c r="M33" s="359">
        <f>'Ikke-driftsmæssige udgifter'!M32*IFERROR(INDEX('Indstillinger'!$D$17:$D$20,MATCH('Indstillinger'!$B$9,'Indstillinger'!$A$17:$A$20,0)),1)</f>
      </c>
      <c r="N33" s="359">
        <f>'Ikke-driftsmæssige udgifter'!N32*IFERROR(INDEX('Indstillinger'!$D$17:$D$20,MATCH('Indstillinger'!$B$9,'Indstillinger'!$A$17:$A$20,0)),1)</f>
      </c>
      <c r="O33" s="359">
        <f>SUM(C33:N33)</f>
      </c>
      <c r="P33" s="28" t="n"/>
    </row>
    <row r="34">
      <c r="A34" s="207" t="s">
        <v>97</v>
      </c>
      <c r="B34" s="207" t="s">
        <v>108</v>
      </c>
      <c r="C34" s="356">
        <f>SUM(C25:C33)</f>
      </c>
      <c r="D34" s="356">
        <f>SUM(D25:D33)</f>
      </c>
      <c r="E34" s="356">
        <f>SUM(E25:E33)</f>
      </c>
      <c r="F34" s="356">
        <f>SUM(F25:F33)</f>
      </c>
      <c r="G34" s="356">
        <f>SUM(G25:G33)</f>
      </c>
      <c r="H34" s="356">
        <f>SUM(H25:H33)</f>
      </c>
      <c r="I34" s="356">
        <f>SUM(I25:I33)</f>
      </c>
      <c r="J34" s="356">
        <f>SUM(J25:J33)</f>
      </c>
      <c r="K34" s="356">
        <f>SUM(K25:K33)</f>
      </c>
      <c r="L34" s="356">
        <f>SUM(L25:L33)</f>
      </c>
      <c r="M34" s="356">
        <f>SUM(M25:M33)</f>
      </c>
      <c r="N34" s="356">
        <f>SUM(N25:N33)</f>
      </c>
      <c r="O34" s="356">
        <f>SUM(C34:N34)</f>
      </c>
      <c r="P34" s="207" t="s">
        <v>131</v>
      </c>
    </row>
    <row r="35">
      <c r="A35" s="207" t="s">
        <v>125</v>
      </c>
      <c r="B35" s="207" t="s">
        <v>132</v>
      </c>
      <c r="C35" s="356">
        <f>C21-C34+C32</f>
      </c>
      <c r="D35" s="356">
        <f>D21-D34+D32</f>
      </c>
      <c r="E35" s="356">
        <f>E21-E34+E32</f>
      </c>
      <c r="F35" s="356">
        <f>F21-F34+F32</f>
      </c>
      <c r="G35" s="356">
        <f>G21-G34+G32</f>
      </c>
      <c r="H35" s="356">
        <f>H21-H34+H32</f>
      </c>
      <c r="I35" s="356">
        <f>I21-I34+I32</f>
      </c>
      <c r="J35" s="356">
        <f>J21-J34+J32</f>
      </c>
      <c r="K35" s="356">
        <f>K21-K34+K32</f>
      </c>
      <c r="L35" s="356">
        <f>L21-L34+L32</f>
      </c>
      <c r="M35" s="356">
        <f>M21-M34+M32</f>
      </c>
      <c r="N35" s="356">
        <f>N21-N34+N32</f>
      </c>
      <c r="O35" s="356">
        <f>O21-O34+O32</f>
      </c>
      <c r="P35" s="207" t="s">
        <v>133</v>
      </c>
    </row>
    <row r="36">
      <c r="A36" s="207" t="s">
        <v>125</v>
      </c>
      <c r="B36" s="207" t="s">
        <v>134</v>
      </c>
      <c r="C36" s="356">
        <f>C21-C34</f>
      </c>
      <c r="D36" s="356">
        <f>D21-D34</f>
      </c>
      <c r="E36" s="356">
        <f>E21-E34</f>
      </c>
      <c r="F36" s="356">
        <f>F21-F34</f>
      </c>
      <c r="G36" s="356">
        <f>G21-G34</f>
      </c>
      <c r="H36" s="356">
        <f>H21-H34</f>
      </c>
      <c r="I36" s="356">
        <f>I21-I34</f>
      </c>
      <c r="J36" s="356">
        <f>J21-J34</f>
      </c>
      <c r="K36" s="356">
        <f>K21-K34</f>
      </c>
      <c r="L36" s="356">
        <f>L21-L34</f>
      </c>
      <c r="M36" s="356">
        <f>M21-M34</f>
      </c>
      <c r="N36" s="356">
        <f>N21-N34</f>
      </c>
      <c r="O36" s="356">
        <f>O21-O34</f>
      </c>
      <c r="P36" s="207" t="s">
        <v>135</v>
      </c>
    </row>
    <row r="37">
      <c r="A37" s="254" t="s">
        <v>128</v>
      </c>
      <c r="B37" s="254" t="s">
        <v>136</v>
      </c>
      <c r="C37" s="360">
        <f>IFERROR(C36/C11,0)</f>
      </c>
      <c r="D37" s="360">
        <f>IFERROR(D36/D11,0)</f>
      </c>
      <c r="E37" s="360">
        <f>IFERROR(E36/E11,0)</f>
      </c>
      <c r="F37" s="360">
        <f>IFERROR(F36/F11,0)</f>
      </c>
      <c r="G37" s="360">
        <f>IFERROR(G36/G11,0)</f>
      </c>
      <c r="H37" s="360">
        <f>IFERROR(H36/H11,0)</f>
      </c>
      <c r="I37" s="360">
        <f>IFERROR(I36/I11,0)</f>
      </c>
      <c r="J37" s="360">
        <f>IFERROR(J36/J11,0)</f>
      </c>
      <c r="K37" s="360">
        <f>IFERROR(K36/K11,0)</f>
      </c>
      <c r="L37" s="360">
        <f>IFERROR(L36/L11,0)</f>
      </c>
      <c r="M37" s="360">
        <f>IFERROR(M36/M11,0)</f>
      </c>
      <c r="N37" s="360">
        <f>IFERROR(N36/N11,0)</f>
      </c>
      <c r="O37" s="360">
        <f>IFERROR(O36/O11,0)</f>
      </c>
      <c r="P37" s="254" t="n"/>
    </row>
    <row r="38" ht="8" customHeight="true">
      <c r="A38" s="28"/>
      <c r="B38" s="28"/>
      <c r="C38" s="355" t="n"/>
      <c r="D38" s="355" t="n"/>
      <c r="E38" s="355" t="n"/>
      <c r="F38" s="355" t="n"/>
      <c r="G38" s="355" t="n"/>
      <c r="H38" s="355" t="n"/>
      <c r="I38" s="355" t="n"/>
      <c r="J38" s="355" t="n"/>
      <c r="K38" s="355" t="n"/>
      <c r="L38" s="355" t="n"/>
      <c r="M38" s="355" t="n"/>
      <c r="N38" s="355" t="n"/>
      <c r="O38" s="355" t="n"/>
      <c r="P38" s="28" t="n"/>
    </row>
    <row r="39" ht="20" customHeight="true">
      <c r="A39" s="206" t="s">
        <v>110</v>
      </c>
      <c r="B39" s="206"/>
      <c r="C39" s="357" t="n"/>
      <c r="D39" s="357" t="n"/>
      <c r="E39" s="357" t="n"/>
      <c r="F39" s="357" t="n"/>
      <c r="G39" s="357" t="n"/>
      <c r="H39" s="357" t="n"/>
      <c r="I39" s="357" t="n"/>
      <c r="J39" s="357" t="n"/>
      <c r="K39" s="357" t="n"/>
      <c r="L39" s="357" t="n"/>
      <c r="M39" s="357" t="n"/>
      <c r="N39" s="357" t="n"/>
      <c r="O39" s="357" t="n"/>
      <c r="P39" s="206" t="n"/>
    </row>
    <row r="40">
      <c r="A40" s="28" t="s">
        <v>110</v>
      </c>
      <c r="B40" s="28" t="s">
        <v>111</v>
      </c>
      <c r="C40" s="359">
        <f>'Ikke-driftsmæssige udgifter'!C36*IFERROR(INDEX('Indstillinger'!$E$17:$E$20,MATCH('Indstillinger'!$B$9,'Indstillinger'!$A$17:$A$20,0)),1)</f>
      </c>
      <c r="D40" s="359">
        <f>'Ikke-driftsmæssige udgifter'!D36*IFERROR(INDEX('Indstillinger'!$E$17:$E$20,MATCH('Indstillinger'!$B$9,'Indstillinger'!$A$17:$A$20,0)),1)</f>
      </c>
      <c r="E40" s="359">
        <f>'Ikke-driftsmæssige udgifter'!E36*IFERROR(INDEX('Indstillinger'!$E$17:$E$20,MATCH('Indstillinger'!$B$9,'Indstillinger'!$A$17:$A$20,0)),1)</f>
      </c>
      <c r="F40" s="359">
        <f>'Ikke-driftsmæssige udgifter'!F36*IFERROR(INDEX('Indstillinger'!$E$17:$E$20,MATCH('Indstillinger'!$B$9,'Indstillinger'!$A$17:$A$20,0)),1)</f>
      </c>
      <c r="G40" s="359">
        <f>'Ikke-driftsmæssige udgifter'!G36*IFERROR(INDEX('Indstillinger'!$E$17:$E$20,MATCH('Indstillinger'!$B$9,'Indstillinger'!$A$17:$A$20,0)),1)</f>
      </c>
      <c r="H40" s="359">
        <f>'Ikke-driftsmæssige udgifter'!H36*IFERROR(INDEX('Indstillinger'!$E$17:$E$20,MATCH('Indstillinger'!$B$9,'Indstillinger'!$A$17:$A$20,0)),1)</f>
      </c>
      <c r="I40" s="359">
        <f>'Ikke-driftsmæssige udgifter'!I36*IFERROR(INDEX('Indstillinger'!$E$17:$E$20,MATCH('Indstillinger'!$B$9,'Indstillinger'!$A$17:$A$20,0)),1)</f>
      </c>
      <c r="J40" s="359">
        <f>'Ikke-driftsmæssige udgifter'!J36*IFERROR(INDEX('Indstillinger'!$E$17:$E$20,MATCH('Indstillinger'!$B$9,'Indstillinger'!$A$17:$A$20,0)),1)</f>
      </c>
      <c r="K40" s="359">
        <f>'Ikke-driftsmæssige udgifter'!K36*IFERROR(INDEX('Indstillinger'!$E$17:$E$20,MATCH('Indstillinger'!$B$9,'Indstillinger'!$A$17:$A$20,0)),1)</f>
      </c>
      <c r="L40" s="359">
        <f>'Ikke-driftsmæssige udgifter'!L36*IFERROR(INDEX('Indstillinger'!$E$17:$E$20,MATCH('Indstillinger'!$B$9,'Indstillinger'!$A$17:$A$20,0)),1)</f>
      </c>
      <c r="M40" s="359">
        <f>'Ikke-driftsmæssige udgifter'!M36*IFERROR(INDEX('Indstillinger'!$E$17:$E$20,MATCH('Indstillinger'!$B$9,'Indstillinger'!$A$17:$A$20,0)),1)</f>
      </c>
      <c r="N40" s="359">
        <f>'Ikke-driftsmæssige udgifter'!N36*IFERROR(INDEX('Indstillinger'!$E$17:$E$20,MATCH('Indstillinger'!$B$9,'Indstillinger'!$A$17:$A$20,0)),1)</f>
      </c>
      <c r="O40" s="359">
        <f>SUM(C40:N40)</f>
      </c>
      <c r="P40" s="28" t="n"/>
    </row>
    <row r="41">
      <c r="A41" s="28" t="s">
        <v>110</v>
      </c>
      <c r="B41" s="28" t="s">
        <v>137</v>
      </c>
      <c r="C41" s="359">
        <f>'Ikke-driftsmæssige udgifter'!C37*IFERROR(INDEX('Indstillinger'!$E$17:$E$20,MATCH('Indstillinger'!$B$9,'Indstillinger'!$A$17:$A$20,0)),1)</f>
      </c>
      <c r="D41" s="359">
        <f>'Ikke-driftsmæssige udgifter'!D37*IFERROR(INDEX('Indstillinger'!$E$17:$E$20,MATCH('Indstillinger'!$B$9,'Indstillinger'!$A$17:$A$20,0)),1)</f>
      </c>
      <c r="E41" s="359">
        <f>'Ikke-driftsmæssige udgifter'!E37*IFERROR(INDEX('Indstillinger'!$E$17:$E$20,MATCH('Indstillinger'!$B$9,'Indstillinger'!$A$17:$A$20,0)),1)</f>
      </c>
      <c r="F41" s="359">
        <f>'Ikke-driftsmæssige udgifter'!F37*IFERROR(INDEX('Indstillinger'!$E$17:$E$20,MATCH('Indstillinger'!$B$9,'Indstillinger'!$A$17:$A$20,0)),1)</f>
      </c>
      <c r="G41" s="359">
        <f>'Ikke-driftsmæssige udgifter'!G37*IFERROR(INDEX('Indstillinger'!$E$17:$E$20,MATCH('Indstillinger'!$B$9,'Indstillinger'!$A$17:$A$20,0)),1)</f>
      </c>
      <c r="H41" s="359">
        <f>'Ikke-driftsmæssige udgifter'!H37*IFERROR(INDEX('Indstillinger'!$E$17:$E$20,MATCH('Indstillinger'!$B$9,'Indstillinger'!$A$17:$A$20,0)),1)</f>
      </c>
      <c r="I41" s="359">
        <f>'Ikke-driftsmæssige udgifter'!I37*IFERROR(INDEX('Indstillinger'!$E$17:$E$20,MATCH('Indstillinger'!$B$9,'Indstillinger'!$A$17:$A$20,0)),1)</f>
      </c>
      <c r="J41" s="359">
        <f>'Ikke-driftsmæssige udgifter'!J37*IFERROR(INDEX('Indstillinger'!$E$17:$E$20,MATCH('Indstillinger'!$B$9,'Indstillinger'!$A$17:$A$20,0)),1)</f>
      </c>
      <c r="K41" s="359">
        <f>'Ikke-driftsmæssige udgifter'!K37*IFERROR(INDEX('Indstillinger'!$E$17:$E$20,MATCH('Indstillinger'!$B$9,'Indstillinger'!$A$17:$A$20,0)),1)</f>
      </c>
      <c r="L41" s="359">
        <f>'Ikke-driftsmæssige udgifter'!L37*IFERROR(INDEX('Indstillinger'!$E$17:$E$20,MATCH('Indstillinger'!$B$9,'Indstillinger'!$A$17:$A$20,0)),1)</f>
      </c>
      <c r="M41" s="359">
        <f>'Ikke-driftsmæssige udgifter'!M37*IFERROR(INDEX('Indstillinger'!$E$17:$E$20,MATCH('Indstillinger'!$B$9,'Indstillinger'!$A$17:$A$20,0)),1)</f>
      </c>
      <c r="N41" s="359">
        <f>'Ikke-driftsmæssige udgifter'!N37*IFERROR(INDEX('Indstillinger'!$E$17:$E$20,MATCH('Indstillinger'!$B$9,'Indstillinger'!$A$17:$A$20,0)),1)</f>
      </c>
      <c r="O41" s="359">
        <f>SUM(C41:N41)</f>
      </c>
      <c r="P41" s="28" t="n"/>
    </row>
    <row r="42">
      <c r="A42" s="28" t="s">
        <v>110</v>
      </c>
      <c r="B42" s="28" t="s">
        <v>113</v>
      </c>
      <c r="C42" s="359">
        <f>'Ikke-driftsmæssige udgifter'!C38*IFERROR(INDEX('Indstillinger'!$E$17:$E$20,MATCH('Indstillinger'!$B$9,'Indstillinger'!$A$17:$A$20,0)),1)</f>
      </c>
      <c r="D42" s="359">
        <f>'Ikke-driftsmæssige udgifter'!D38*IFERROR(INDEX('Indstillinger'!$E$17:$E$20,MATCH('Indstillinger'!$B$9,'Indstillinger'!$A$17:$A$20,0)),1)</f>
      </c>
      <c r="E42" s="359">
        <f>'Ikke-driftsmæssige udgifter'!E38*IFERROR(INDEX('Indstillinger'!$E$17:$E$20,MATCH('Indstillinger'!$B$9,'Indstillinger'!$A$17:$A$20,0)),1)</f>
      </c>
      <c r="F42" s="359">
        <f>'Ikke-driftsmæssige udgifter'!F38*IFERROR(INDEX('Indstillinger'!$E$17:$E$20,MATCH('Indstillinger'!$B$9,'Indstillinger'!$A$17:$A$20,0)),1)</f>
      </c>
      <c r="G42" s="359">
        <f>'Ikke-driftsmæssige udgifter'!G38*IFERROR(INDEX('Indstillinger'!$E$17:$E$20,MATCH('Indstillinger'!$B$9,'Indstillinger'!$A$17:$A$20,0)),1)</f>
      </c>
      <c r="H42" s="359">
        <f>'Ikke-driftsmæssige udgifter'!H38*IFERROR(INDEX('Indstillinger'!$E$17:$E$20,MATCH('Indstillinger'!$B$9,'Indstillinger'!$A$17:$A$20,0)),1)</f>
      </c>
      <c r="I42" s="359">
        <f>'Ikke-driftsmæssige udgifter'!I38*IFERROR(INDEX('Indstillinger'!$E$17:$E$20,MATCH('Indstillinger'!$B$9,'Indstillinger'!$A$17:$A$20,0)),1)</f>
      </c>
      <c r="J42" s="359">
        <f>'Ikke-driftsmæssige udgifter'!J38*IFERROR(INDEX('Indstillinger'!$E$17:$E$20,MATCH('Indstillinger'!$B$9,'Indstillinger'!$A$17:$A$20,0)),1)</f>
      </c>
      <c r="K42" s="359">
        <f>'Ikke-driftsmæssige udgifter'!K38*IFERROR(INDEX('Indstillinger'!$E$17:$E$20,MATCH('Indstillinger'!$B$9,'Indstillinger'!$A$17:$A$20,0)),1)</f>
      </c>
      <c r="L42" s="359">
        <f>'Ikke-driftsmæssige udgifter'!L38*IFERROR(INDEX('Indstillinger'!$E$17:$E$20,MATCH('Indstillinger'!$B$9,'Indstillinger'!$A$17:$A$20,0)),1)</f>
      </c>
      <c r="M42" s="359">
        <f>'Ikke-driftsmæssige udgifter'!M38*IFERROR(INDEX('Indstillinger'!$E$17:$E$20,MATCH('Indstillinger'!$B$9,'Indstillinger'!$A$17:$A$20,0)),1)</f>
      </c>
      <c r="N42" s="359">
        <f>'Ikke-driftsmæssige udgifter'!N38*IFERROR(INDEX('Indstillinger'!$E$17:$E$20,MATCH('Indstillinger'!$B$9,'Indstillinger'!$A$17:$A$20,0)),1)</f>
      </c>
      <c r="O42" s="359">
        <f>SUM(C42:N42)</f>
      </c>
      <c r="P42" s="28" t="n"/>
    </row>
    <row r="43">
      <c r="A43" s="207" t="s">
        <v>110</v>
      </c>
      <c r="B43" s="207" t="s">
        <v>138</v>
      </c>
      <c r="C43" s="356">
        <f>C40-C41+C42</f>
      </c>
      <c r="D43" s="356">
        <f>D40-D41+D42</f>
      </c>
      <c r="E43" s="356">
        <f>E40-E41+E42</f>
      </c>
      <c r="F43" s="356">
        <f>F40-F41+F42</f>
      </c>
      <c r="G43" s="356">
        <f>G40-G41+G42</f>
      </c>
      <c r="H43" s="356">
        <f>H40-H41+H42</f>
      </c>
      <c r="I43" s="356">
        <f>I40-I41+I42</f>
      </c>
      <c r="J43" s="356">
        <f>J40-J41+J42</f>
      </c>
      <c r="K43" s="356">
        <f>K40-K41+K42</f>
      </c>
      <c r="L43" s="356">
        <f>L40-L41+L42</f>
      </c>
      <c r="M43" s="356">
        <f>M40-M41+M42</f>
      </c>
      <c r="N43" s="356">
        <f>N40-N41+N42</f>
      </c>
      <c r="O43" s="356">
        <f>SUM(C43:N43)</f>
      </c>
      <c r="P43" s="207" t="s">
        <v>139</v>
      </c>
    </row>
    <row r="44">
      <c r="A44" s="207" t="s">
        <v>125</v>
      </c>
      <c r="B44" s="207" t="s">
        <v>140</v>
      </c>
      <c r="C44" s="356">
        <f>C36+C43</f>
      </c>
      <c r="D44" s="356">
        <f>D36+D43</f>
      </c>
      <c r="E44" s="356">
        <f>E36+E43</f>
      </c>
      <c r="F44" s="356">
        <f>F36+F43</f>
      </c>
      <c r="G44" s="356">
        <f>G36+G43</f>
      </c>
      <c r="H44" s="356">
        <f>H36+H43</f>
      </c>
      <c r="I44" s="356">
        <f>I36+I43</f>
      </c>
      <c r="J44" s="356">
        <f>J36+J43</f>
      </c>
      <c r="K44" s="356">
        <f>K36+K43</f>
      </c>
      <c r="L44" s="356">
        <f>L36+L43</f>
      </c>
      <c r="M44" s="356">
        <f>M36+M43</f>
      </c>
      <c r="N44" s="356">
        <f>N36+N43</f>
      </c>
      <c r="O44" s="356">
        <f>O36+O43</f>
      </c>
      <c r="P44" s="207" t="n"/>
    </row>
    <row r="45">
      <c r="A45" s="207" t="s">
        <v>114</v>
      </c>
      <c r="B45" s="207" t="s">
        <v>141</v>
      </c>
      <c r="C45" s="356">
        <f>MAX(C44,0)*'Indstillinger'!$B$10+'Ikke-driftsmæssige udgifter'!C39*IFERROR(INDEX('Indstillinger'!$E$17:$E$20,MATCH('Indstillinger'!$B$9,'Indstillinger'!$A$17:$A$20,0)),1)</f>
      </c>
      <c r="D45" s="356">
        <f>MAX(D44,0)*'Indstillinger'!$B$10+'Ikke-driftsmæssige udgifter'!D39*IFERROR(INDEX('Indstillinger'!$E$17:$E$20,MATCH('Indstillinger'!$B$9,'Indstillinger'!$A$17:$A$20,0)),1)</f>
      </c>
      <c r="E45" s="356">
        <f>MAX(E44,0)*'Indstillinger'!$B$10+'Ikke-driftsmæssige udgifter'!E39*IFERROR(INDEX('Indstillinger'!$E$17:$E$20,MATCH('Indstillinger'!$B$9,'Indstillinger'!$A$17:$A$20,0)),1)</f>
      </c>
      <c r="F45" s="356">
        <f>MAX(F44,0)*'Indstillinger'!$B$10+'Ikke-driftsmæssige udgifter'!F39*IFERROR(INDEX('Indstillinger'!$E$17:$E$20,MATCH('Indstillinger'!$B$9,'Indstillinger'!$A$17:$A$20,0)),1)</f>
      </c>
      <c r="G45" s="356">
        <f>MAX(G44,0)*'Indstillinger'!$B$10+'Ikke-driftsmæssige udgifter'!G39*IFERROR(INDEX('Indstillinger'!$E$17:$E$20,MATCH('Indstillinger'!$B$9,'Indstillinger'!$A$17:$A$20,0)),1)</f>
      </c>
      <c r="H45" s="356">
        <f>MAX(H44,0)*'Indstillinger'!$B$10+'Ikke-driftsmæssige udgifter'!H39*IFERROR(INDEX('Indstillinger'!$E$17:$E$20,MATCH('Indstillinger'!$B$9,'Indstillinger'!$A$17:$A$20,0)),1)</f>
      </c>
      <c r="I45" s="356">
        <f>MAX(I44,0)*'Indstillinger'!$B$10+'Ikke-driftsmæssige udgifter'!I39*IFERROR(INDEX('Indstillinger'!$E$17:$E$20,MATCH('Indstillinger'!$B$9,'Indstillinger'!$A$17:$A$20,0)),1)</f>
      </c>
      <c r="J45" s="356">
        <f>MAX(J44,0)*'Indstillinger'!$B$10+'Ikke-driftsmæssige udgifter'!J39*IFERROR(INDEX('Indstillinger'!$E$17:$E$20,MATCH('Indstillinger'!$B$9,'Indstillinger'!$A$17:$A$20,0)),1)</f>
      </c>
      <c r="K45" s="356">
        <f>MAX(K44,0)*'Indstillinger'!$B$10+'Ikke-driftsmæssige udgifter'!K39*IFERROR(INDEX('Indstillinger'!$E$17:$E$20,MATCH('Indstillinger'!$B$9,'Indstillinger'!$A$17:$A$20,0)),1)</f>
      </c>
      <c r="L45" s="356">
        <f>MAX(L44,0)*'Indstillinger'!$B$10+'Ikke-driftsmæssige udgifter'!L39*IFERROR(INDEX('Indstillinger'!$E$17:$E$20,MATCH('Indstillinger'!$B$9,'Indstillinger'!$A$17:$A$20,0)),1)</f>
      </c>
      <c r="M45" s="356">
        <f>MAX(M44,0)*'Indstillinger'!$B$10+'Ikke-driftsmæssige udgifter'!M39*IFERROR(INDEX('Indstillinger'!$E$17:$E$20,MATCH('Indstillinger'!$B$9,'Indstillinger'!$A$17:$A$20,0)),1)</f>
      </c>
      <c r="N45" s="356">
        <f>MAX(N44,0)*'Indstillinger'!$B$10+'Ikke-driftsmæssige udgifter'!N39*IFERROR(INDEX('Indstillinger'!$E$17:$E$20,MATCH('Indstillinger'!$B$9,'Indstillinger'!$A$17:$A$20,0)),1)</f>
      </c>
      <c r="O45" s="356">
        <f>SUM(C45:N45)</f>
      </c>
      <c r="P45" s="207" t="s">
        <v>142</v>
      </c>
    </row>
    <row r="46">
      <c r="A46" s="207" t="s">
        <v>125</v>
      </c>
      <c r="B46" s="207" t="s">
        <v>143</v>
      </c>
      <c r="C46" s="356">
        <f>C44-C45</f>
      </c>
      <c r="D46" s="356">
        <f>D44-D45</f>
      </c>
      <c r="E46" s="356">
        <f>E44-E45</f>
      </c>
      <c r="F46" s="356">
        <f>F44-F45</f>
      </c>
      <c r="G46" s="356">
        <f>G44-G45</f>
      </c>
      <c r="H46" s="356">
        <f>H44-H45</f>
      </c>
      <c r="I46" s="356">
        <f>I44-I45</f>
      </c>
      <c r="J46" s="356">
        <f>J44-J45</f>
      </c>
      <c r="K46" s="356">
        <f>K44-K45</f>
      </c>
      <c r="L46" s="356">
        <f>L44-L45</f>
      </c>
      <c r="M46" s="356">
        <f>M44-M45</f>
      </c>
      <c r="N46" s="356">
        <f>N44-N45</f>
      </c>
      <c r="O46" s="356">
        <f>O44-O45</f>
      </c>
      <c r="P46" s="207" t="n"/>
    </row>
    <row r="47">
      <c r="A47" s="254" t="s">
        <v>128</v>
      </c>
      <c r="B47" s="254" t="s">
        <v>144</v>
      </c>
      <c r="C47" s="360">
        <f>IFERROR(C46/C11,0)</f>
      </c>
      <c r="D47" s="360">
        <f>IFERROR(D46/D11,0)</f>
      </c>
      <c r="E47" s="360">
        <f>IFERROR(E46/E11,0)</f>
      </c>
      <c r="F47" s="360">
        <f>IFERROR(F46/F11,0)</f>
      </c>
      <c r="G47" s="360">
        <f>IFERROR(G46/G11,0)</f>
      </c>
      <c r="H47" s="360">
        <f>IFERROR(H46/H11,0)</f>
      </c>
      <c r="I47" s="360">
        <f>IFERROR(I46/I11,0)</f>
      </c>
      <c r="J47" s="360">
        <f>IFERROR(J46/J11,0)</f>
      </c>
      <c r="K47" s="360">
        <f>IFERROR(K46/K11,0)</f>
      </c>
      <c r="L47" s="360">
        <f>IFERROR(L46/L11,0)</f>
      </c>
      <c r="M47" s="360">
        <f>IFERROR(M46/M11,0)</f>
      </c>
      <c r="N47" s="360">
        <f>IFERROR(N46/N11,0)</f>
      </c>
      <c r="O47" s="360">
        <f>IFERROR(O46/O11,0)</f>
      </c>
      <c r="P47" s="254" t="n"/>
    </row>
    <row r="48">
      <c r="A48" s="207" t="s">
        <v>145</v>
      </c>
      <c r="B48" s="207" t="s">
        <v>146</v>
      </c>
      <c r="C48" s="356">
        <f>'Indstillinger'!$B$11+C46-'Ikke-driftsmæssige udgifter'!C40</f>
      </c>
      <c r="D48" s="356">
        <f>C48+D46-'Ikke-driftsmæssige udgifter'!D40</f>
      </c>
      <c r="E48" s="356">
        <f>D48+E46-'Ikke-driftsmæssige udgifter'!E40</f>
      </c>
      <c r="F48" s="356">
        <f>E48+F46-'Ikke-driftsmæssige udgifter'!F40</f>
      </c>
      <c r="G48" s="356">
        <f>F48+G46-'Ikke-driftsmæssige udgifter'!G40</f>
      </c>
      <c r="H48" s="356">
        <f>G48+H46-'Ikke-driftsmæssige udgifter'!H40</f>
      </c>
      <c r="I48" s="356">
        <f>H48+I46-'Ikke-driftsmæssige udgifter'!I40</f>
      </c>
      <c r="J48" s="356">
        <f>I48+J46-'Ikke-driftsmæssige udgifter'!J40</f>
      </c>
      <c r="K48" s="356">
        <f>J48+K46-'Ikke-driftsmæssige udgifter'!K40</f>
      </c>
      <c r="L48" s="356">
        <f>K48+L46-'Ikke-driftsmæssige udgifter'!L40</f>
      </c>
      <c r="M48" s="356">
        <f>L48+M46-'Ikke-driftsmæssige udgifter'!M40</f>
      </c>
      <c r="N48" s="356">
        <f>M48+N46-'Ikke-driftsmæssige udgifter'!N40</f>
      </c>
      <c r="O48" s="356">
        <f>N48</f>
      </c>
      <c r="P48" s="207" t="s">
        <v>147</v>
      </c>
    </row>
  </sheetData>
  <mergeCells count="1">
    <mergeCell ref="A1:P1"/>
  </mergeCells>
  <ignoredErrors>
    <ignoredError sqref="A1:XFD1048576" evalError="1" twoDigitTextYear="1" numberStoredAsText="1" formula="1" formulaRange="1" unlockedFormula="1" emptyCellReference="1" listDataValidation="1" calculatedColumn="1"/>
  </ignoredError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P38"/>
  <sheetViews>
    <sheetView workbookViewId="0">
      <selection activeCell="A1" sqref="A1"/>
    </sheetView>
  </sheetViews>
  <sheetFormatPr baseColWidth="8" defaultRowHeight="15"/>
  <cols>
    <col customWidth="true" max="1" min="1" width="20"/>
    <col customWidth="true" max="2" min="2" width="16"/>
    <col customWidth="true" max="6" min="3" width="14"/>
    <col customWidth="true" max="7" min="7" width="3"/>
    <col customWidth="true" max="16" min="8" width="14"/>
  </cols>
  <sheetData>
    <row r="1" ht="30" customHeight="true">
      <c r="A1" s="9" t="s">
        <v>148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</row>
    <row r="2"/>
    <row r="3">
      <c r="A3" s="88" t="s">
        <v>149</v>
      </c>
      <c r="B3" s="349" t="n"/>
      <c r="C3" s="349" t="n"/>
      <c r="D3" s="349" t="n"/>
      <c r="E3" s="349" t="n"/>
      <c r="F3" s="350" t="n"/>
    </row>
    <row r="4">
      <c r="A4" s="150" t="s">
        <v>150</v>
      </c>
      <c r="B4" s="361">
        <f>'Resultatopgørelse'!O11</f>
      </c>
      <c r="C4" s="25" t="n"/>
      <c r="D4" s="25" t="n"/>
      <c r="E4" s="25" t="n"/>
      <c r="F4" s="25" t="n"/>
    </row>
    <row r="5">
      <c r="A5" s="150" t="s">
        <v>151</v>
      </c>
      <c r="B5" s="361">
        <f>'Resultatopgørelse'!O21</f>
      </c>
      <c r="C5" s="25" t="n"/>
      <c r="D5" s="25" t="n"/>
      <c r="E5" s="25" t="n"/>
      <c r="F5" s="25" t="n"/>
    </row>
    <row r="6">
      <c r="A6" s="150" t="s">
        <v>152</v>
      </c>
      <c r="B6" s="361">
        <f>'Resultatopgørelse'!O35</f>
      </c>
      <c r="C6" s="25" t="n"/>
      <c r="D6" s="25" t="n"/>
      <c r="E6" s="25" t="n"/>
      <c r="F6" s="25" t="n"/>
    </row>
    <row r="7">
      <c r="A7" s="150" t="s">
        <v>153</v>
      </c>
      <c r="B7" s="361">
        <f>'Resultatopgørelse'!O36</f>
      </c>
      <c r="C7" s="25" t="n"/>
      <c r="D7" s="25" t="n"/>
      <c r="E7" s="25" t="n"/>
      <c r="F7" s="25" t="n"/>
    </row>
    <row r="8">
      <c r="A8" s="150" t="s">
        <v>154</v>
      </c>
      <c r="B8" s="361">
        <f>'Resultatopgørelse'!O46</f>
      </c>
      <c r="C8" s="25" t="n"/>
      <c r="D8" s="25" t="n"/>
      <c r="E8" s="25" t="n"/>
      <c r="F8" s="25" t="n"/>
    </row>
    <row r="9">
      <c r="A9" s="150" t="s">
        <v>155</v>
      </c>
      <c r="B9" s="362">
        <f>'Resultatopgørelse'!O22</f>
      </c>
      <c r="C9" s="25" t="n"/>
      <c r="D9" s="25" t="n"/>
      <c r="E9" s="25" t="n"/>
      <c r="F9" s="25" t="n"/>
    </row>
    <row r="10">
      <c r="A10" s="150" t="s">
        <v>156</v>
      </c>
      <c r="B10" s="362">
        <f>'Resultatopgørelse'!O47</f>
      </c>
      <c r="C10" s="25" t="n"/>
      <c r="D10" s="25" t="n"/>
      <c r="E10" s="25" t="n"/>
      <c r="F10" s="25" t="n"/>
    </row>
    <row r="11">
      <c r="A11" s="25" t="n"/>
      <c r="B11" s="25" t="n"/>
      <c r="C11" s="25" t="n"/>
      <c r="D11" s="25" t="n"/>
      <c r="E11" s="25" t="n"/>
      <c r="F11" s="25" t="n"/>
    </row>
    <row r="12">
      <c r="A12" s="25" t="n"/>
      <c r="B12" s="25" t="n"/>
      <c r="C12" s="25" t="n"/>
      <c r="D12" s="25" t="n"/>
      <c r="E12" s="25" t="n"/>
      <c r="F12" s="25" t="n"/>
    </row>
    <row r="13">
      <c r="A13" s="88" t="s">
        <v>157</v>
      </c>
      <c r="B13" s="349" t="n"/>
      <c r="C13" s="349" t="n"/>
      <c r="D13" s="349" t="n"/>
      <c r="E13" s="349" t="n"/>
      <c r="F13" s="350" t="n"/>
    </row>
    <row r="14" ht="24" customHeight="true">
      <c r="A14" s="24" t="s">
        <v>158</v>
      </c>
      <c r="B14" s="24" t="inlineStr">
        <is>
          <t>Q1</t>
        </is>
      </c>
      <c r="C14" s="24" t="inlineStr">
        <is>
          <t>Q2</t>
        </is>
      </c>
      <c r="D14" s="24" t="inlineStr">
        <is>
          <t>Q3</t>
        </is>
      </c>
      <c r="E14" s="24" t="inlineStr">
        <is>
          <t>Q4</t>
        </is>
      </c>
      <c r="F14" s="24" t="s">
        <v>159</v>
      </c>
    </row>
    <row r="15">
      <c r="A15" s="25" t="s">
        <v>160</v>
      </c>
      <c r="B15" s="355">
        <f>SUM('Resultatopgørelse'!C11:E11)</f>
      </c>
      <c r="C15" s="355">
        <f>SUM('Resultatopgørelse'!F11:H11)</f>
      </c>
      <c r="D15" s="355">
        <f>SUM('Resultatopgørelse'!I11:K11)</f>
      </c>
      <c r="E15" s="355">
        <f>SUM('Resultatopgørelse'!L11:N11)</f>
      </c>
      <c r="F15" s="355">
        <f>'Resultatopgørelse'!O11</f>
      </c>
    </row>
    <row r="16">
      <c r="A16" s="25" t="s">
        <v>87</v>
      </c>
      <c r="B16" s="355">
        <f>SUM('Resultatopgørelse'!C20:E20)</f>
      </c>
      <c r="C16" s="355">
        <f>SUM('Resultatopgørelse'!F20:H20)</f>
      </c>
      <c r="D16" s="355">
        <f>SUM('Resultatopgørelse'!I20:K20)</f>
      </c>
      <c r="E16" s="355">
        <f>SUM('Resultatopgørelse'!L20:N20)</f>
      </c>
      <c r="F16" s="355">
        <f>'Resultatopgørelse'!O20</f>
      </c>
    </row>
    <row r="17">
      <c r="A17" s="25" t="s">
        <v>126</v>
      </c>
      <c r="B17" s="355">
        <f>SUM('Resultatopgørelse'!C21:E21)</f>
      </c>
      <c r="C17" s="355">
        <f>SUM('Resultatopgørelse'!F21:H21)</f>
      </c>
      <c r="D17" s="355">
        <f>SUM('Resultatopgørelse'!I21:K21)</f>
      </c>
      <c r="E17" s="355">
        <f>SUM('Resultatopgørelse'!L21:N21)</f>
      </c>
      <c r="F17" s="355">
        <f>'Resultatopgørelse'!O21</f>
      </c>
    </row>
    <row r="18">
      <c r="A18" s="25" t="s">
        <v>97</v>
      </c>
      <c r="B18" s="355">
        <f>SUM('Resultatopgørelse'!C34:E34)</f>
      </c>
      <c r="C18" s="355">
        <f>SUM('Resultatopgørelse'!F34:H34)</f>
      </c>
      <c r="D18" s="355">
        <f>SUM('Resultatopgørelse'!I34:K34)</f>
      </c>
      <c r="E18" s="355">
        <f>SUM('Resultatopgørelse'!L34:N34)</f>
      </c>
      <c r="F18" s="355">
        <f>'Resultatopgørelse'!O34</f>
      </c>
    </row>
    <row r="19">
      <c r="A19" s="25" t="s">
        <v>132</v>
      </c>
      <c r="B19" s="355">
        <f>SUM('Resultatopgørelse'!C35:E35)</f>
      </c>
      <c r="C19" s="355">
        <f>SUM('Resultatopgørelse'!F35:H35)</f>
      </c>
      <c r="D19" s="355">
        <f>SUM('Resultatopgørelse'!I35:K35)</f>
      </c>
      <c r="E19" s="355">
        <f>SUM('Resultatopgørelse'!L35:N35)</f>
      </c>
      <c r="F19" s="355">
        <f>'Resultatopgørelse'!O35</f>
      </c>
    </row>
    <row r="20">
      <c r="A20" s="25" t="inlineStr">
        <is>
          <t>EBIT</t>
        </is>
      </c>
      <c r="B20" s="355">
        <f>SUM('Resultatopgørelse'!C36:E36)</f>
      </c>
      <c r="C20" s="355">
        <f>SUM('Resultatopgørelse'!F36:H36)</f>
      </c>
      <c r="D20" s="355">
        <f>SUM('Resultatopgørelse'!I36:K36)</f>
      </c>
      <c r="E20" s="355">
        <f>SUM('Resultatopgørelse'!L36:N36)</f>
      </c>
      <c r="F20" s="355">
        <f>'Resultatopgørelse'!O36</f>
      </c>
    </row>
    <row r="21">
      <c r="A21" s="25" t="s">
        <v>161</v>
      </c>
      <c r="B21" s="355">
        <f>SUM('Resultatopgørelse'!C46:E46)</f>
      </c>
      <c r="C21" s="355">
        <f>SUM('Resultatopgørelse'!F46:H46)</f>
      </c>
      <c r="D21" s="355">
        <f>SUM('Resultatopgørelse'!I46:K46)</f>
      </c>
      <c r="E21" s="355">
        <f>SUM('Resultatopgørelse'!L46:N46)</f>
      </c>
      <c r="F21" s="355">
        <f>'Resultatopgørelse'!O46</f>
      </c>
    </row>
    <row r="22">
      <c r="A22" s="25" t="s">
        <v>129</v>
      </c>
      <c r="B22" s="363">
        <f>IFERROR(SUM('Resultatopgørelse'!C21:E21)/SUM('Resultatopgørelse'!C11:E11),0)</f>
      </c>
      <c r="C22" s="363">
        <f>IFERROR(SUM('Resultatopgørelse'!F21:H21)/SUM('Resultatopgørelse'!F11:H11),0)</f>
      </c>
      <c r="D22" s="363">
        <f>IFERROR(SUM('Resultatopgørelse'!I21:K21)/SUM('Resultatopgørelse'!I11:K11),0)</f>
      </c>
      <c r="E22" s="363">
        <f>IFERROR(SUM('Resultatopgørelse'!L21:N21)/SUM('Resultatopgørelse'!L11:N11),0)</f>
      </c>
      <c r="F22" s="363">
        <f>'Resultatopgørelse'!O22</f>
      </c>
    </row>
    <row r="23">
      <c r="A23" s="25" t="s">
        <v>144</v>
      </c>
      <c r="B23" s="363">
        <f>IFERROR(SUM('Resultatopgørelse'!C46:E46)/SUM('Resultatopgørelse'!C11:E11),0)</f>
      </c>
      <c r="C23" s="363">
        <f>IFERROR(SUM('Resultatopgørelse'!F46:H46)/SUM('Resultatopgørelse'!F11:H11),0)</f>
      </c>
      <c r="D23" s="363">
        <f>IFERROR(SUM('Resultatopgørelse'!I46:K46)/SUM('Resultatopgørelse'!I11:K11),0)</f>
      </c>
      <c r="E23" s="363">
        <f>IFERROR(SUM('Resultatopgørelse'!L46:N46)/SUM('Resultatopgørelse'!L11:N11),0)</f>
      </c>
      <c r="F23" s="363">
        <f>'Resultatopgørelse'!O47</f>
      </c>
    </row>
    <row r="24"/>
    <row r="25"/>
    <row r="26" ht="24" customHeight="true">
      <c r="A26" s="346" t="n"/>
      <c r="B26" s="346" t="n"/>
      <c r="C26" s="346" t="n"/>
      <c r="D26" s="346" t="n"/>
      <c r="E26" s="346" t="n"/>
      <c r="F26" s="346" t="n"/>
      <c r="G26" s="346" t="n"/>
      <c r="H26" s="346" t="n"/>
      <c r="I26" s="346" t="n"/>
      <c r="J26" s="346" t="n"/>
      <c r="K26" s="346" t="n"/>
      <c r="L26" s="346" t="n"/>
      <c r="M26" s="346" t="n"/>
    </row>
    <row r="27">
      <c r="A27" s="347" t="n"/>
      <c r="B27" s="364" t="n"/>
      <c r="C27" s="364" t="n"/>
      <c r="D27" s="364" t="n"/>
      <c r="E27" s="364" t="n"/>
      <c r="F27" s="364" t="n"/>
      <c r="G27" s="364" t="n"/>
      <c r="H27" s="364" t="n"/>
      <c r="I27" s="364" t="n"/>
      <c r="J27" s="364" t="n"/>
      <c r="K27" s="364" t="n"/>
      <c r="L27" s="364" t="n"/>
      <c r="M27" s="364" t="n"/>
    </row>
    <row r="28">
      <c r="A28" s="347" t="n"/>
      <c r="B28" s="364" t="n"/>
      <c r="C28" s="364" t="n"/>
      <c r="D28" s="364" t="n"/>
      <c r="E28" s="364" t="n"/>
      <c r="F28" s="364" t="n"/>
      <c r="G28" s="364" t="n"/>
      <c r="H28" s="364" t="n"/>
      <c r="I28" s="364" t="n"/>
      <c r="J28" s="364" t="n"/>
      <c r="K28" s="364" t="n"/>
      <c r="L28" s="364" t="n"/>
      <c r="M28" s="364" t="n"/>
    </row>
    <row r="29">
      <c r="A29" s="347" t="n"/>
      <c r="B29" s="364" t="n"/>
      <c r="C29" s="364" t="n"/>
      <c r="D29" s="364" t="n"/>
      <c r="E29" s="364" t="n"/>
      <c r="F29" s="364" t="n"/>
      <c r="G29" s="364" t="n"/>
      <c r="H29" s="364" t="n"/>
      <c r="I29" s="364" t="n"/>
      <c r="J29" s="364" t="n"/>
      <c r="K29" s="364" t="n"/>
      <c r="L29" s="364" t="n"/>
      <c r="M29" s="364" t="n"/>
    </row>
    <row r="30"/>
    <row r="31"/>
    <row r="32" ht="24" customHeight="true">
      <c r="A32" s="24" t="s">
        <v>162</v>
      </c>
      <c r="B32" s="24" t="s">
        <v>163</v>
      </c>
    </row>
    <row r="33">
      <c r="A33" s="25" t="s">
        <v>87</v>
      </c>
      <c r="B33" s="355">
        <f>'Resultatopgørelse'!O20</f>
      </c>
    </row>
    <row r="34">
      <c r="A34" s="25" t="s">
        <v>164</v>
      </c>
      <c r="B34" s="355">
        <f>'Resultatopgørelse'!O25</f>
      </c>
    </row>
    <row r="35">
      <c r="A35" s="25" t="s">
        <v>165</v>
      </c>
      <c r="B35" s="355">
        <f>'Resultatopgørelse'!O26</f>
      </c>
    </row>
    <row r="36">
      <c r="A36" s="25" t="s">
        <v>166</v>
      </c>
      <c r="B36" s="355">
        <f>'Resultatopgørelse'!O28</f>
      </c>
    </row>
    <row r="37">
      <c r="A37" s="25" t="s">
        <v>102</v>
      </c>
      <c r="B37" s="355">
        <f>'Resultatopgørelse'!O29</f>
      </c>
    </row>
    <row r="38">
      <c r="A38" s="25" t="s">
        <v>107</v>
      </c>
      <c r="B38" s="355">
        <f>'Resultatopgørelse'!O33</f>
      </c>
    </row>
  </sheetData>
  <mergeCells count="3">
    <mergeCell ref="A3:F3"/>
    <mergeCell ref="A1:P1"/>
    <mergeCell ref="A13:F13"/>
  </mergeCells>
  <ignoredErrors>
    <ignoredError sqref="A1:XFD1048576" evalError="1" twoDigitTextYear="1" numberStoredAsText="1" formula="1" formulaRange="1" unlockedFormula="1" emptyCellReference="1" listDataValidation="1" calculatedColumn="1"/>
  </ignoredError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N11"/>
  <sheetViews>
    <sheetView workbookViewId="0">
      <selection activeCell="A1" sqref="A1"/>
    </sheetView>
  </sheetViews>
  <sheetFormatPr baseColWidth="8" defaultRowHeight="15"/>
  <cols>
    <col customWidth="true" max="1" min="1" width="8"/>
    <col customWidth="true" max="2" min="2" width="26"/>
    <col customWidth="true" max="3" min="3" width="18"/>
    <col customWidth="true" max="6" min="4" width="14"/>
    <col customWidth="true" max="7" min="7" width="12"/>
    <col customWidth="true" max="8" min="8" width="16"/>
    <col customWidth="true" max="9" min="9" width="14"/>
    <col customWidth="true" max="10" min="10" width="12"/>
    <col customWidth="true" max="11" min="11" width="34"/>
  </cols>
  <sheetData>
    <row r="1" ht="30" customHeight="true">
      <c r="A1" s="9" t="s">
        <v>167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344" t="n"/>
      <c r="M1" s="344" t="n"/>
      <c r="N1" s="344" t="n"/>
    </row>
    <row r="2"/>
    <row r="3">
      <c r="A3" s="169" t="s">
        <v>168</v>
      </c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</row>
    <row r="4"/>
    <row r="5" ht="24" customHeight="true">
      <c r="A5" s="24" t="inlineStr">
        <is>
          <t>ID</t>
        </is>
      </c>
      <c r="B5" s="24" t="s">
        <v>169</v>
      </c>
      <c r="C5" s="24" t="s">
        <v>170</v>
      </c>
      <c r="D5" s="24" t="s">
        <v>75</v>
      </c>
      <c r="E5" s="24" t="s">
        <v>171</v>
      </c>
      <c r="F5" s="24" t="s">
        <v>126</v>
      </c>
      <c r="G5" s="24" t="s">
        <v>129</v>
      </c>
      <c r="H5" s="24" t="s">
        <v>172</v>
      </c>
      <c r="I5" s="24" t="s">
        <v>173</v>
      </c>
      <c r="J5" s="24" t="s">
        <v>174</v>
      </c>
      <c r="K5" s="24" t="s">
        <v>46</v>
      </c>
    </row>
    <row r="6">
      <c r="A6" s="25" t="n">
        <v>1</v>
      </c>
      <c r="B6" s="155" t="s">
        <v>175</v>
      </c>
      <c r="C6" s="155" t="s">
        <v>176</v>
      </c>
      <c r="D6" s="352" t="n">
        <v>1500000</v>
      </c>
      <c r="E6" s="352" t="n">
        <v>650000</v>
      </c>
      <c r="F6" s="365">
        <f>D6-E6</f>
      </c>
      <c r="G6" s="366">
        <f>IFERROR(F6/D6,0)</f>
      </c>
      <c r="H6" s="352" t="n">
        <v>350000</v>
      </c>
      <c r="I6" s="365">
        <f>F6-H6</f>
      </c>
      <c r="J6" s="366">
        <f>IFERROR(I6/D6,0)</f>
      </c>
      <c r="K6" s="155" t="s">
        <v>177</v>
      </c>
    </row>
    <row r="7">
      <c r="A7" s="25" t="n">
        <v>2</v>
      </c>
      <c r="B7" s="155" t="s">
        <v>178</v>
      </c>
      <c r="C7" s="155" t="s">
        <v>179</v>
      </c>
      <c r="D7" s="352" t="n">
        <v>900000</v>
      </c>
      <c r="E7" s="352" t="n">
        <v>350000</v>
      </c>
      <c r="F7" s="365">
        <f>D7-E7</f>
      </c>
      <c r="G7" s="366">
        <f>IFERROR(F7/D7,0)</f>
      </c>
      <c r="H7" s="352" t="n">
        <v>280000</v>
      </c>
      <c r="I7" s="365">
        <f>F7-H7</f>
      </c>
      <c r="J7" s="366">
        <f>IFERROR(I7/D7,0)</f>
      </c>
      <c r="K7" s="155" t="s">
        <v>180</v>
      </c>
    </row>
    <row r="8">
      <c r="A8" s="25" t="n">
        <v>3</v>
      </c>
      <c r="B8" s="155" t="s">
        <v>181</v>
      </c>
      <c r="C8" s="155" t="s">
        <v>182</v>
      </c>
      <c r="D8" s="352" t="n">
        <v>600000</v>
      </c>
      <c r="E8" s="352" t="n">
        <v>120000</v>
      </c>
      <c r="F8" s="365">
        <f>D8-E8</f>
      </c>
      <c r="G8" s="366">
        <f>IFERROR(F8/D8,0)</f>
      </c>
      <c r="H8" s="352" t="n">
        <v>220000</v>
      </c>
      <c r="I8" s="365">
        <f>F8-H8</f>
      </c>
      <c r="J8" s="366">
        <f>IFERROR(I8/D8,0)</f>
      </c>
      <c r="K8" s="155" t="s">
        <v>183</v>
      </c>
    </row>
    <row r="9">
      <c r="A9" s="25" t="n">
        <v>4</v>
      </c>
      <c r="B9" s="155" t="s">
        <v>184</v>
      </c>
      <c r="C9" s="155" t="s">
        <v>185</v>
      </c>
      <c r="D9" s="352" t="n">
        <v>500000</v>
      </c>
      <c r="E9" s="352" t="n">
        <v>250000</v>
      </c>
      <c r="F9" s="365">
        <f>D9-E9</f>
      </c>
      <c r="G9" s="366">
        <f>IFERROR(F9/D9,0)</f>
      </c>
      <c r="H9" s="352" t="n">
        <v>130000</v>
      </c>
      <c r="I9" s="365">
        <f>F9-H9</f>
      </c>
      <c r="J9" s="366">
        <f>IFERROR(I9/D9,0)</f>
      </c>
      <c r="K9" s="155" t="s">
        <v>186</v>
      </c>
    </row>
    <row r="10">
      <c r="A10" s="25" t="n">
        <v>5</v>
      </c>
      <c r="B10" s="155" t="s">
        <v>187</v>
      </c>
      <c r="C10" s="155" t="s">
        <v>188</v>
      </c>
      <c r="D10" s="352" t="n">
        <v>300000</v>
      </c>
      <c r="E10" s="352" t="n">
        <v>80000</v>
      </c>
      <c r="F10" s="365">
        <f>D10-E10</f>
      </c>
      <c r="G10" s="366">
        <f>IFERROR(F10/D10,0)</f>
      </c>
      <c r="H10" s="352" t="n">
        <v>120000</v>
      </c>
      <c r="I10" s="365">
        <f>F10-H10</f>
      </c>
      <c r="J10" s="366">
        <f>IFERROR(I10/D10,0)</f>
      </c>
      <c r="K10" s="155" t="s">
        <v>189</v>
      </c>
    </row>
    <row r="11">
      <c r="A11" s="197" t="s">
        <v>190</v>
      </c>
      <c r="B11" s="197"/>
      <c r="C11" s="197"/>
      <c r="D11" s="356">
        <f>SUM(D6:D10)</f>
      </c>
      <c r="E11" s="356">
        <f>SUM(E6:E10)</f>
      </c>
      <c r="F11" s="356">
        <f>SUM(F6:F10)</f>
      </c>
      <c r="G11" s="367">
        <f>IFERROR(F11/D11,0)</f>
      </c>
      <c r="H11" s="356">
        <f>SUM(H6:H10)</f>
      </c>
      <c r="I11" s="356">
        <f>SUM(I6:I10)</f>
      </c>
      <c r="J11" s="367">
        <f>IFERROR(I11/D11,0)</f>
      </c>
      <c r="K11" s="197"/>
    </row>
  </sheetData>
  <mergeCells count="2">
    <mergeCell ref="A1:K1"/>
    <mergeCell ref="A3:K3"/>
  </mergeCells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C6:C10" type="list">
      <formula1>"Product and retail,Produktion,Services,Subscription and SaaS,Project-based,Platform transaction matching,Nonprofit and internal department,Plan"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H24"/>
  <sheetViews>
    <sheetView workbookViewId="0">
      <selection activeCell="A1" sqref="A1"/>
    </sheetView>
  </sheetViews>
  <sheetFormatPr baseColWidth="8" defaultRowHeight="15"/>
  <cols>
    <col customWidth="true" max="1" min="1" width="24"/>
    <col customWidth="true" max="2" min="2" width="80"/>
    <col customWidth="true" max="3" min="3" width="32"/>
    <col customWidth="true" max="4" min="4" width="46"/>
    <col customWidth="true" max="5" min="5" width="20"/>
    <col customWidth="true" max="8" min="6" width="12"/>
  </cols>
  <sheetData>
    <row r="1" ht="30" customHeight="true">
      <c r="A1" s="9" t="s">
        <v>191</v>
      </c>
      <c r="B1" s="1" t="n"/>
      <c r="C1" s="1" t="n"/>
      <c r="D1" s="1" t="n"/>
      <c r="E1" s="1" t="n"/>
      <c r="F1" s="1" t="n"/>
      <c r="G1" s="1" t="n"/>
      <c r="H1" s="1" t="n"/>
    </row>
    <row r="2"/>
    <row r="3" ht="24" customHeight="true">
      <c r="A3" s="24" t="s">
        <v>192</v>
      </c>
      <c r="B3" s="25" t="n"/>
      <c r="C3" s="24" t="s">
        <v>31</v>
      </c>
      <c r="D3" s="25" t="n"/>
      <c r="E3" s="24" t="s">
        <v>170</v>
      </c>
      <c r="F3" s="25" t="n"/>
      <c r="G3" s="25" t="n"/>
      <c r="H3" s="25" t="n"/>
    </row>
    <row r="4">
      <c r="A4" s="25" t="s">
        <v>34</v>
      </c>
      <c r="B4" s="25" t="n"/>
      <c r="C4" s="25" t="s">
        <v>32</v>
      </c>
      <c r="D4" s="25" t="n"/>
      <c r="E4" s="25" t="s">
        <v>176</v>
      </c>
      <c r="F4" s="25" t="n"/>
      <c r="G4" s="25" t="n"/>
      <c r="H4" s="25" t="n"/>
    </row>
    <row r="5">
      <c r="A5" s="25" t="s">
        <v>48</v>
      </c>
      <c r="B5" s="25" t="n"/>
      <c r="C5" s="25" t="s">
        <v>193</v>
      </c>
      <c r="D5" s="25" t="n"/>
      <c r="E5" s="25" t="s">
        <v>194</v>
      </c>
      <c r="F5" s="25" t="n"/>
      <c r="G5" s="25" t="n"/>
      <c r="H5" s="25" t="n"/>
    </row>
    <row r="6">
      <c r="A6" s="25" t="s">
        <v>50</v>
      </c>
      <c r="B6" s="25" t="n"/>
      <c r="C6" s="25" t="s">
        <v>195</v>
      </c>
      <c r="D6" s="25" t="n"/>
      <c r="E6" s="25" t="s">
        <v>179</v>
      </c>
      <c r="F6" s="25" t="n"/>
      <c r="G6" s="25" t="n"/>
      <c r="H6" s="25" t="n"/>
    </row>
    <row r="7">
      <c r="A7" s="25" t="s">
        <v>52</v>
      </c>
      <c r="B7" s="25" t="n"/>
      <c r="C7" s="25" t="n"/>
      <c r="D7" s="25" t="n"/>
      <c r="E7" s="25" t="s">
        <v>182</v>
      </c>
      <c r="F7" s="25" t="n"/>
      <c r="G7" s="25" t="n"/>
      <c r="H7" s="25" t="n"/>
    </row>
    <row r="8">
      <c r="A8" s="25" t="n"/>
      <c r="B8" s="25" t="n"/>
      <c r="C8" s="25" t="n"/>
      <c r="D8" s="25" t="n"/>
      <c r="E8" s="25" t="s">
        <v>185</v>
      </c>
      <c r="F8" s="25" t="n"/>
      <c r="G8" s="25" t="n"/>
      <c r="H8" s="25" t="n"/>
    </row>
    <row r="9">
      <c r="A9" s="25" t="n"/>
      <c r="B9" s="25" t="n"/>
      <c r="C9" s="25" t="n"/>
      <c r="D9" s="25" t="n"/>
      <c r="E9" s="25" t="s">
        <v>188</v>
      </c>
      <c r="F9" s="25" t="n"/>
      <c r="G9" s="25" t="n"/>
      <c r="H9" s="25" t="n"/>
    </row>
    <row r="10">
      <c r="A10" s="25" t="n"/>
      <c r="B10" s="25" t="n"/>
      <c r="C10" s="25" t="n"/>
      <c r="D10" s="25" t="n"/>
      <c r="E10" s="25" t="s">
        <v>196</v>
      </c>
      <c r="F10" s="25" t="n"/>
      <c r="G10" s="25" t="n"/>
      <c r="H10" s="25" t="n"/>
    </row>
    <row r="11">
      <c r="A11" s="25" t="n"/>
      <c r="B11" s="25" t="n"/>
      <c r="C11" s="25" t="n"/>
      <c r="D11" s="25" t="n"/>
      <c r="E11" s="25" t="s">
        <v>197</v>
      </c>
      <c r="F11" s="25" t="n"/>
      <c r="G11" s="25" t="n"/>
      <c r="H11" s="25" t="n"/>
    </row>
    <row r="12">
      <c r="A12" s="25" t="n"/>
      <c r="B12" s="25" t="n"/>
      <c r="C12" s="25" t="n"/>
      <c r="D12" s="25" t="n"/>
      <c r="E12" s="25" t="n"/>
      <c r="F12" s="25" t="n"/>
      <c r="G12" s="25" t="n"/>
      <c r="H12" s="25" t="n"/>
    </row>
    <row r="13" ht="24" customHeight="true">
      <c r="A13" s="24" t="s">
        <v>198</v>
      </c>
      <c r="B13" s="24" t="inlineStr">
        <is>
          <t>URL</t>
        </is>
      </c>
      <c r="C13" s="24" t="s">
        <v>0</v>
      </c>
      <c r="D13" s="24" t="s">
        <v>38</v>
      </c>
      <c r="E13" s="25" t="n"/>
      <c r="F13" s="25" t="n"/>
      <c r="G13" s="25" t="n"/>
      <c r="H13" s="25" t="n"/>
    </row>
    <row r="14">
      <c r="A14" s="28" t="s">
        <v>199</v>
      </c>
      <c r="B14" s="28" t="s">
        <v>200</v>
      </c>
      <c r="C14" s="28" t="s">
        <v>201</v>
      </c>
      <c r="D14" s="28" t="s">
        <v>202</v>
      </c>
      <c r="E14" s="25" t="n"/>
      <c r="F14" s="25" t="n"/>
      <c r="G14" s="25" t="n"/>
      <c r="H14" s="25" t="n"/>
    </row>
    <row r="15">
      <c r="A15" s="28" t="s">
        <v>203</v>
      </c>
      <c r="B15" s="28" t="inlineStr">
        <is>
          <t>https://www.netsuite.com/portal/resource/articles/financial-management/income-statement.shtml</t>
        </is>
      </c>
      <c r="C15" s="28" t="s">
        <v>204</v>
      </c>
      <c r="D15" s="28" t="s">
        <v>205</v>
      </c>
      <c r="E15" s="25" t="n"/>
      <c r="F15" s="25" t="n"/>
      <c r="G15" s="25" t="n"/>
      <c r="H15" s="25" t="n"/>
    </row>
    <row r="16">
      <c r="A16" s="28" t="inlineStr">
        <is>
          <t>Investopedia: Gross, Operating, and Net Profit</t>
        </is>
      </c>
      <c r="B16" s="28" t="inlineStr">
        <is>
          <t>https://www.investopedia.com/ask/answers/031015/what-difference-between-gross-profit-operating-profit-and-net-income.asp</t>
        </is>
      </c>
      <c r="C16" s="28" t="s">
        <v>206</v>
      </c>
      <c r="D16" s="28" t="s">
        <v>207</v>
      </c>
      <c r="E16" s="25" t="n"/>
      <c r="F16" s="25" t="n"/>
      <c r="G16" s="25" t="n"/>
      <c r="H16" s="25" t="n"/>
    </row>
    <row r="17">
      <c r="A17" s="28" t="s">
        <v>208</v>
      </c>
      <c r="B17" s="28" t="inlineStr">
        <is>
          <t>https://www.xero.com/ca/glossary/gross-profit-vs-net-profit/</t>
        </is>
      </c>
      <c r="C17" s="28" t="s">
        <v>209</v>
      </c>
      <c r="D17" s="28" t="s">
        <v>210</v>
      </c>
      <c r="E17" s="25" t="n"/>
      <c r="F17" s="25" t="n"/>
      <c r="G17" s="25" t="n"/>
      <c r="H17" s="25" t="n"/>
    </row>
    <row r="18">
      <c r="A18" s="25" t="n"/>
      <c r="B18" s="25" t="n"/>
      <c r="C18" s="25" t="n"/>
      <c r="D18" s="25" t="n"/>
      <c r="E18" s="25" t="n"/>
      <c r="F18" s="25" t="n"/>
      <c r="G18" s="25" t="n"/>
      <c r="H18" s="25" t="n"/>
    </row>
    <row r="19">
      <c r="A19" s="25" t="n"/>
      <c r="B19" s="25" t="n"/>
      <c r="C19" s="25" t="n"/>
      <c r="D19" s="25" t="n"/>
      <c r="E19" s="25" t="n"/>
      <c r="F19" s="25" t="n"/>
      <c r="G19" s="25" t="n"/>
      <c r="H19" s="25" t="n"/>
    </row>
    <row r="20" ht="24" customHeight="true">
      <c r="A20" s="24" t="s">
        <v>211</v>
      </c>
      <c r="B20" s="24" t="s">
        <v>212</v>
      </c>
      <c r="C20" s="24" t="s">
        <v>46</v>
      </c>
      <c r="D20" s="24" t="s">
        <v>213</v>
      </c>
      <c r="E20" s="25" t="n"/>
      <c r="F20" s="25" t="n"/>
      <c r="G20" s="25" t="n"/>
      <c r="H20" s="25" t="n"/>
    </row>
    <row r="21">
      <c r="A21" s="28" t="s">
        <v>126</v>
      </c>
      <c r="B21" s="28" t="s">
        <v>214</v>
      </c>
      <c r="C21" s="28" t="s">
        <v>215</v>
      </c>
      <c r="D21" s="28" t="s">
        <v>216</v>
      </c>
      <c r="E21" s="25" t="n"/>
      <c r="F21" s="25" t="n"/>
      <c r="G21" s="25" t="n"/>
      <c r="H21" s="25" t="n"/>
    </row>
    <row r="22">
      <c r="A22" s="28" t="s">
        <v>132</v>
      </c>
      <c r="B22" s="28" t="s">
        <v>217</v>
      </c>
      <c r="C22" s="28" t="s">
        <v>218</v>
      </c>
      <c r="D22" s="28" t="s">
        <v>219</v>
      </c>
      <c r="E22" s="25" t="n"/>
      <c r="F22" s="25" t="n"/>
      <c r="G22" s="25" t="n"/>
      <c r="H22" s="25" t="n"/>
    </row>
    <row r="23">
      <c r="A23" s="28" t="s">
        <v>134</v>
      </c>
      <c r="B23" s="28" t="s">
        <v>220</v>
      </c>
      <c r="C23" s="28" t="s">
        <v>221</v>
      </c>
      <c r="D23" s="28" t="s">
        <v>222</v>
      </c>
      <c r="E23" s="25" t="n"/>
      <c r="F23" s="25" t="n"/>
      <c r="G23" s="25" t="n"/>
      <c r="H23" s="25" t="n"/>
    </row>
    <row r="24">
      <c r="A24" s="28" t="s">
        <v>161</v>
      </c>
      <c r="B24" s="28" t="s">
        <v>223</v>
      </c>
      <c r="C24" s="28" t="s">
        <v>224</v>
      </c>
      <c r="D24" s="28" t="s">
        <v>222</v>
      </c>
      <c r="E24" s="25" t="n"/>
      <c r="F24" s="25" t="n"/>
      <c r="G24" s="25" t="n"/>
      <c r="H24" s="25" t="n"/>
    </row>
  </sheetData>
  <mergeCells count="1">
    <mergeCell ref="A1:H1"/>
  </mergeCells>
  <ignoredErrors>
    <ignoredError sqref="A1:XFD1048576" evalError="1" twoDigitTextYear="1" numberStoredAsText="1" formula="1" formulaRange="1" unlockedFormula="1" emptyCellReference="1" listDataValidation="1" calculatedColumn="1"/>
  </ignoredError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finansiel resultatopgørelse</dc:title>
  <dc:creator>Finite Field</dc:creator>
  <dc:description>Egnet til service-, detail-, e-handels-, produktions- og projektbaserede virksomheder. Vedligehold kontiene først, og indtast derefter månedlige beløb; opgørelsen og dashboardet opsummerer automatisk.</dc:description>
  <lastModifiedBy/>
  <dcterms:created xsi:type="dcterms:W3CDTF">2026-05-08T14:05:07Z</dcterms:created>
  <dcterms:modified xsi:type="dcterms:W3CDTF">2026-05-08T14:10:54Z</dcterms:modified>
  <category>Finance</category>
</coreProperties>
</file>