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tables/table2.xml" ContentType="application/vnd.openxmlformats-officedocument.spreadsheetml.table+xml"/>
  <Override PartName="/xl/worksheets/sheet4.xml" ContentType="application/vnd.openxmlformats-officedocument.spreadsheetml.worksheet+xml"/>
  <Override PartName="/xl/tables/table3.xml" ContentType="application/vnd.openxmlformats-officedocument.spreadsheetml.table+xml"/>
  <Override PartName="/xl/worksheets/sheet5.xml" ContentType="application/vnd.openxmlformats-officedocument.spreadsheetml.worksheet+xml"/>
  <Override PartName="/xl/tables/table4.xml" ContentType="application/vnd.openxmlformats-officedocument.spreadsheetml.table+xml"/>
  <Override PartName="/xl/worksheets/sheet6.xml" ContentType="application/vnd.openxmlformats-officedocument.spreadsheetml.worksheet+xml"/>
  <Override PartName="/xl/workbook.xml" ContentType="application/vnd.openxmlformats-officedocument.spreadsheetml.sheet.main+xml"/>
</Types>
</file>

<file path=_rels/.rels><?xml version="1.0" encoding="UTF-8"?>
<Relationships xmlns="http://schemas.openxmlformats.org/package/2006/relationships"><Relationship Id="Rf8bfe5d620ab460e"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概要" sheetId="1" r:id="R96ded94b62954929"/>
    <sheet name="評価モデル" sheetId="2" r:id="R8308ecb694484da2"/>
    <sheet name="評価入力" sheetId="3" r:id="R1b459edacaae4ba6"/>
    <sheet name="協力会社台帳" sheetId="4" r:id="Rb03fcb2731364f70"/>
    <sheet name="月次プロセス追跡" sheetId="5" r:id="R046a28b5ce7f4c8d"/>
    <sheet name="ルールと出典" sheetId="6" r:id="R37f60d0486504a88"/>
  </sheets>
</workbook>
</file>

<file path=xl/sharedStrings.xml><?xml version="1.0" encoding="utf-8"?>
<sst xmlns="http://schemas.openxmlformats.org/spreadsheetml/2006/main" count="381" uniqueCount="381">
  <si>
    <t>工事協力会社ライフサイクル評価体系｜概要ダッシュボード</t>
  </si>
  <si>
    <t>主要ダッシュボード</t>
  </si>
  <si>
    <t>体系ロジック</t>
  </si>
  <si>
    <t>選定、入札、契約・入場、履行、支払、竣工後評価、継続利用・退出までを一つの循環にし、100点モデル、重大事項のいいえ決、月次プロセス追跡、年次・案件別の事後評価を連動させます。</t>
  </si>
  <si>
    <t>評価中・登録済み協力会社</t>
  </si>
  <si>
    <t>平均総合点</t>
  </si>
  <si>
    <t>優良・優先数</t>
  </si>
  <si>
    <t>注意・使用停止数</t>
  </si>
  <si>
    <t>重大事項発生数</t>
  </si>
  <si>
    <t>月次高リスク項目</t>
  </si>
  <si>
    <t>協力会社総合評価ランキング</t>
  </si>
  <si>
    <t>協力会社</t>
  </si>
  <si>
    <t>区分</t>
  </si>
  <si>
    <t>総合点</t>
  </si>
  <si>
    <t>ランク</t>
  </si>
  <si>
    <t>管理状態</t>
  </si>
  <si>
    <t>重大事項数</t>
  </si>
  <si>
    <t>継続利用の提案</t>
  </si>
  <si>
    <t>段階別重み</t>
  </si>
  <si>
    <t>重大事項早見表</t>
  </si>
  <si>
    <t>段階</t>
  </si>
  <si>
    <t>重み</t>
  </si>
  <si>
    <t>説明</t>
  </si>
  <si>
    <t>重大セキュリティ/品質事故または瞒报</t>
  </si>
  <si>
    <t>伪造資格証明書、借用資格、挂靠</t>
  </si>
  <si>
    <t>選定と資格信用</t>
  </si>
  <si>
    <t>証明書、信用、QHSE、能力</t>
  </si>
  <si>
    <t>违法協力会社、转包または超資格承揽</t>
  </si>
  <si>
    <t>悪質な賃金未払い、集団の労務事件</t>
  </si>
  <si>
    <t>入札と契約匹配</t>
  </si>
  <si>
    <t>技術、見積、契約範囲</t>
  </si>
  <si>
    <t>商業賄賂、入札談合、重大な信用失墜</t>
  </si>
  <si>
    <t>重大な環境事故またははい正拒いいえ</t>
  </si>
  <si>
    <t>着工計画と入场準備</t>
  </si>
  <si>
    <t>計画書、研修、リスク、実名管理</t>
  </si>
  <si>
    <t>未承認で無断で差し替え主要要員/資材</t>
  </si>
  <si>
    <t>受け入れを拒いいえ元請管理または停止はい正したまま施工</t>
  </si>
  <si>
    <t>プロセス履行実績</t>
  </si>
  <si>
    <t>品質、セキュリティ、工程、連携</t>
  </si>
  <si>
    <t>商務支払と労務賃金</t>
  </si>
  <si>
    <t>出来高計量、変更、賃金支払</t>
  </si>
  <si>
    <t>竣工精算と事後評価</t>
  </si>
  <si>
    <t>引渡し、保証、振り返り、継続利用</t>
  </si>
  <si>
    <t>工事協力会社ライフサイクル評価モデル（100点）</t>
  </si>
  <si>
    <t>指標コード</t>
  </si>
  <si>
    <t>評価指標</t>
  </si>
  <si>
    <t>指標重み</t>
  </si>
  <si>
    <t>採点ポイント</t>
  </si>
  <si>
    <t>証跡元</t>
  </si>
  <si>
    <t>頻度</t>
  </si>
  <si>
    <t>担当部門</t>
  </si>
  <si>
    <t>重大事項関連</t>
  </si>
  <si>
    <t>企業資格、営業許可、セキュリティ生産許可が有効</t>
  </si>
  <si>
    <t>証明書は真正かつ有効で、工種となど級が予定業務に合っています。期限が近い証明書は注意対象に入れます。</t>
  </si>
  <si>
    <t>営業許可、資格証明、セキュリティ生産許可、証明書台帳</t>
  </si>
  <si>
    <t>調達・法務・セキュリティ</t>
  </si>
  <si>
    <t>はい</t>
  </si>
  <si>
    <t>受託範囲が合い、違法再委託・一括下請・名義貸しリスクがない</t>
  </si>
  <si>
    <t>資格借用、名義貸し、一括下請、主責任の外部ヤード化は禁止し、協力会社範囲を明確にします。</t>
  </si>
  <si>
    <t>契約審査、信用調査、法人・持分確認、現地確認</t>
  </si>
  <si>
    <t>入库/入札前</t>
  </si>
  <si>
    <t>法务/調達・案件</t>
  </si>
  <si>
    <t>直近3年の類似実績と発注者評価</t>
  </si>
  <si>
    <t>類似案件規模、工法、地域経験充分、発注者評価良好。</t>
  </si>
  <si>
    <t>実績契約、竣工証明、発注者評価、過去案件評価</t>
  </si>
  <si>
    <t>調達・工事</t>
  </si>
  <si>
    <t>いいえ</t>
  </si>
  <si>
    <t>財務稳健、保険、保証状または保証能力</t>
  </si>
  <si>
    <t>財務状況可支える案件現金流。保険、保証状、保証満たす契約要求。</t>
  </si>
  <si>
    <t>财报、银行资信、保険单、保証状、税务記録</t>
  </si>
  <si>
    <t>財務・契約</t>
  </si>
  <si>
    <t>QHSE体系、労働衛生と环境管理能力</t>
  </si>
  <si>
    <t>具有運用可能なの品質、セキュリティ、労働衛生、環境制度または認証、且と案件リスク一致。</t>
  </si>
  <si>
    <t>QHSE制度、认证证书、事故記録、体系审核报告</t>
  </si>
  <si>
    <t>品質・セキュリティ</t>
  </si>
  <si>
    <t>信用、诉讼、総務処分、廉洁適合記録</t>
  </si>
  <si>
    <t>重大なものがないな信用失墜、重大処分、入札談合、商業賄賂など高リスク記録。</t>
  </si>
  <si>
    <t>信用平台、裁判文书、総務処分、廉洁承诺</t>
  </si>
  <si>
    <t>法务/纪检/調達</t>
  </si>
  <si>
    <t>核心管理人員、班和設備能力</t>
  </si>
  <si>
    <t>案件经理、技術担当者、専任セキュリティ担当者、重要班和設備可満たす案件ピーク需要。</t>
  </si>
  <si>
    <t>人員简历、证书、設備清单、班名册</t>
  </si>
  <si>
    <t>工事・セキュリティ</t>
  </si>
  <si>
    <t>技術対応と施工計画書完全可実行</t>
  </si>
  <si>
    <t>施工方法、工程、品質管理点、リスク対策と入札書類匹配。</t>
  </si>
  <si>
    <t>技術标、施工组织設計、专项計画書</t>
  </si>
  <si>
    <t>工事・技術</t>
  </si>
  <si>
    <t>清单見積完全性と价格合理性</t>
  </si>
  <si>
    <t>見積重大なものがない漏项、異常低价または不平衡見積。价格水平とマーケティングおよび履歴データ一致。</t>
  </si>
  <si>
    <t>見積清单、组价分析、询价比价記録</t>
  </si>
  <si>
    <t>原価・調達</t>
  </si>
  <si>
    <t>工期、資源、資材設備承诺可信</t>
  </si>
  <si>
    <t>人材机投入计划可验证、重要节点と基礎全体工程表一致。</t>
  </si>
  <si>
    <t>資源计划、供应计划、工程承诺函</t>
  </si>
  <si>
    <t>工事・計画</t>
  </si>
  <si>
    <t>契約範囲、SOV、図面仕様対応が明確</t>
  </si>
  <si>
    <t>工作範囲、工事件数、査定節点、検査基準、図面仕様参照が一致。</t>
  </si>
  <si>
    <t>契約範囲、SOV、界面划分、図面仕様清单</t>
  </si>
  <si>
    <t>契約締結前</t>
  </si>
  <si>
    <t>契約・工事</t>
  </si>
  <si>
    <t>変更、索赔、紛争和付款条項対応</t>
  </si>
  <si>
    <t>変更指示確認、紛争解決、支払節点、保証金、违约責任明確で実行可能。</t>
  </si>
  <si>
    <t>契約条項、交渉議事録、リスク清单</t>
  </si>
  <si>
    <t>契約・法務・財務</t>
  </si>
  <si>
    <t>廉洁、保密、データ適合承诺</t>
  </si>
  <si>
    <t>签署廉洁、保密、情報セキュリティ、データ適合承诺、主要要員知悉。</t>
  </si>
  <si>
    <t>誓約書、研修出席記録、契約添付</t>
  </si>
  <si>
    <t>纪检/法务/調達</t>
  </si>
  <si>
    <t>施工组织設計和专项計画書承認</t>
  </si>
  <si>
    <t>計画書按规定完了编制、审核、承認和专家论证、現場バージョン受控。</t>
  </si>
  <si>
    <t>施工组织設計、专项計画書、专家论证、承認記録</t>
  </si>
  <si>
    <t>着工前/重大变化</t>
  </si>
  <si>
    <t>工事・技術・セキュリティ</t>
  </si>
  <si>
    <t>入場者証明書、特殊作業資格、教育研修</t>
  </si>
  <si>
    <t>人員実名登録、证书有効、完了三级教育、专项交底和入场考试。</t>
  </si>
  <si>
    <t>実名管理台帳、证书、研修記録、考试記録</t>
  </si>
  <si>
    <t>セキュリティ・労務</t>
  </si>
  <si>
    <t>リスク评估、作業許可和緊急対応計画</t>
  </si>
  <si>
    <t>高リスク作业完了JSA/リスク矩阵、作業許可、緊急対応資源和訓練到位。</t>
  </si>
  <si>
    <t>リスク评估表、作業許可证、緊急対応計画、訓練記録</t>
  </si>
  <si>
    <t>着工前/作業前</t>
  </si>
  <si>
    <t>セキュリティ・案件</t>
  </si>
  <si>
    <t>資材設備提出検査、样板和初回品準備</t>
  </si>
  <si>
    <t>資材設備、机具、样板、初回品验收、試験计划準備充分。</t>
  </si>
  <si>
    <t>提出検査单、合格证、試験计划、样板验收記録</t>
  </si>
  <si>
    <t>着工前/进场前</t>
  </si>
  <si>
    <t>品質・工事</t>
  </si>
  <si>
    <t>劳动契約、実名管理、賃金代发資料準備</t>
  </si>
  <si>
    <t>劳动契約、実名登録、賃ゴールド、賃金表流程、代理支払资料完備。</t>
  </si>
  <si>
    <t>劳动契約、実名管理平台、賃ゴールド、代理支払协议</t>
  </si>
  <si>
    <t>労務・財務</t>
  </si>
  <si>
    <t>界面引き継ぎ、施工件件付き付き和着工令</t>
  </si>
  <si>
    <t>工作面、临电临水、測量管理点、境界件件付き付き完了引き継ぎ并具备着工件件付き付き。</t>
  </si>
  <si>
    <t>界面引き継ぎ单、着工令、現場写真</t>
  </si>
  <si>
    <t>着工前</t>
  </si>
  <si>
    <t>案件・工事</t>
  </si>
  <si>
    <t>一回目検査合格率和検査ロット品質</t>
  </si>
  <si>
    <t>検査ロット、分项、隠蔽部検査一次通过率达到目標、なし体系の品質欠陥。</t>
  </si>
  <si>
    <t>品質验收記録、検査ロットデータ、第三者検査</t>
  </si>
  <si>
    <t>月次/节点</t>
  </si>
  <si>
    <t>品質・案件</t>
  </si>
  <si>
    <t>返工率、NCR件数および完了および时率</t>
  </si>
  <si>
    <t>返工、返修和不合格项受控、NCR期限通り闭合。</t>
  </si>
  <si>
    <t>NCR台帳、はい正完了管理記録、返工記録</t>
  </si>
  <si>
    <t>資材設備品質、提出検査和試験適合</t>
  </si>
  <si>
    <t>資材設備符合契約和仕様、未承認で代替不可。試験检测適時で有効。</t>
  </si>
  <si>
    <t>資材提出検査、合格证、检测报告、替代承認</t>
  </si>
  <si>
    <t>月次/ロット</t>
  </si>
  <si>
    <t>品質・資材</t>
  </si>
  <si>
    <t>技術交底、样板引路和工艺実行</t>
  </si>
  <si>
    <t>重要工程按交底和样板施工、工艺記録追跡可能。</t>
  </si>
  <si>
    <t>技術交底、样板验收、工程立会い記録</t>
  </si>
  <si>
    <t>工事・品質</t>
  </si>
  <si>
    <t>仕上り保護と交錯作業品質</t>
  </si>
  <si>
    <t>仕上り保護対策落实、交錯作業导致の品質损坏可控。</t>
  </si>
  <si>
    <t>仕上り保護記録、巡回検査記録、问题完了管理</t>
  </si>
  <si>
    <t>品質问题预防和継続改进</t>
  </si>
  <si>
    <t>主体のに実施品質傾向分析、振り返り和预防対策。</t>
  </si>
  <si>
    <t>品質定例会議事録、改进対策、振り返り报告</t>
  </si>
  <si>
    <t>月次</t>
  </si>
  <si>
    <t>セキュリティ事故、ヒヤリハット和違反行為</t>
  </si>
  <si>
    <t>重大なものがない事故、なし重大違反。ヒヤリハット速やかに報告并はい正。</t>
  </si>
  <si>
    <t>事故/未遂事件記録、処分单、视频/写真</t>
  </si>
  <si>
    <t>日常/月次</t>
  </si>
  <si>
    <t>セキュリティ数検査查はい正完了管理率</t>
  </si>
  <si>
    <t>セキュリティ上の懸念所定期限内はい正、完了管理証跡完全。</t>
  </si>
  <si>
    <t>セキュリティチェックリスト、はい正通知、完了管理写真</t>
  </si>
  <si>
    <t>周/月次</t>
  </si>
  <si>
    <t>班前会、セキュリティ研修和作業許可実行</t>
  </si>
  <si>
    <t>班前会、专项研修、动火/吊装/临电など作業許可実行到位。</t>
  </si>
  <si>
    <t>班前会記録、研修出席記録、作業許可证</t>
  </si>
  <si>
    <t>セキュリティ・班組</t>
  </si>
  <si>
    <t>高リスク工事和高リスク作业控制</t>
  </si>
  <si>
    <t>高リスク工事按計画書施工、重要工程立会い、監視和検査まで実施。</t>
  </si>
  <si>
    <t>高リスク工事台帳、立会い記録、監視記録</t>
  </si>
  <si>
    <t>节点/作業前</t>
  </si>
  <si>
    <t>セキュリティ・工事</t>
  </si>
  <si>
    <t>現場美化施工、環境、粉じん騒音廃棄物控制</t>
  </si>
  <si>
    <t>現場外観、資材保管、粉じん騒音、汚水和固形廃棄物満たす案件要求。</t>
  </si>
  <si>
    <t>現場美化施工检查、環境監視、処分記録</t>
  </si>
  <si>
    <t>セキュリティ・環境</t>
  </si>
  <si>
    <t>月/週次計画と重要节点完了率达到目標、に対する基礎全体工程表なし实质影响。</t>
  </si>
  <si>
    <t>基礎全体工程表、週次計画、月次工程报表</t>
  </si>
  <si>
    <t>計画・工事</t>
  </si>
  <si>
    <t>人材机資源到位率</t>
  </si>
  <si>
    <t>劳动力、主要資材、設備按承诺到位、満たす峰值施工需要。</t>
  </si>
  <si>
    <t>人員考勤、設備进场、資材到货記録</t>
  </si>
  <si>
    <t>工事・資材</t>
  </si>
  <si>
    <t>遅延注意と挽回施工はい正有効性</t>
  </si>
  <si>
    <t>遅延事前注意、挽回施工和はい正措置有効、責任清晰。</t>
  </si>
  <si>
    <t>注意单、挽回施工計画書、会議纪要、更新计划</t>
  </si>
  <si>
    <t>計画・案件</t>
  </si>
  <si>
    <t>とその他专业协调配合</t>
  </si>
  <si>
    <t>境界引渡し、並行施工、設計変更、現場調整配合円滑。</t>
  </si>
  <si>
    <t>境界清单、会議纪要、引渡し单</t>
  </si>
  <si>
    <t>工事・案件</t>
  </si>
  <si>
    <t>RFI、会議和案件指令対応が迅速性</t>
  </si>
  <si>
    <t>技術澄清、RFI、会議纪要、案件指令対応が迅速、完了管理明確。</t>
  </si>
  <si>
    <t>RFI台帳、会議纪要、指令单</t>
  </si>
  <si>
    <t>工事・商務</t>
  </si>
  <si>
    <t>施賃金料、隠蔽部検査和試験报告提出</t>
  </si>
  <si>
    <t>资料と施工同步、隠蔽部検査、試験报告および时保管。</t>
  </si>
  <si>
    <t>资料台帳、隠蔽部検査、試験报告</t>
  </si>
  <si>
    <t>資料・品質</t>
  </si>
  <si>
    <t>変更指示確認资料および时正確</t>
  </si>
  <si>
    <t>変更、指示確認、現場確認资料および时、正確、追跡可能。</t>
  </si>
  <si>
    <t>変更单、指示確認单、現場写真、測量記録</t>
  </si>
  <si>
    <t>月次/事件</t>
  </si>
  <si>
    <t>商務・工事</t>
  </si>
  <si>
    <t>現場受領確認、出来高計量データ和成本ロス控制</t>
  </si>
  <si>
    <t>出来高計量データ正確、資材ロス、機械稼働、手戻り原価受控。</t>
  </si>
  <si>
    <t>出来高計量台帳、資材払出、成本分析</t>
  </si>
  <si>
    <t>商務・原価</t>
  </si>
  <si>
    <t>数値化平台、日報・週報実行</t>
  </si>
  <si>
    <t>按案件要求使用日报、周报、画像、連携平台、データ真实完全。</t>
  </si>
  <si>
    <t>日報・週報、プラットフォームログ、画像资料</t>
  </si>
  <si>
    <t>案件・情報</t>
  </si>
  <si>
    <t>月次出来高計量申請正確完全</t>
  </si>
  <si>
    <t>出来高計量期間、工事件数、形象工程、添付証跡完全正確。</t>
  </si>
  <si>
    <t>出来高計量申请、測量記録、验收記録</t>
  </si>
  <si>
    <t>請求書、税务、付款资料および时適合</t>
  </si>
  <si>
    <t>請求書、税务资料、付款申请、契約添付完備、なし異常。</t>
  </si>
  <si>
    <t>月次/支払前</t>
  </si>
  <si>
    <t>財務・商務</t>
  </si>
  <si>
    <t>変更索赔和反索赔証跡完了管理</t>
  </si>
  <si>
    <t>変更索赔按契約流程申請、証跡充分。反索赔件名および时処理。</t>
  </si>
  <si>
    <t>変更索赔台帳、証跡链、紛争処理記録</t>
  </si>
  <si>
    <t>商務・法務</t>
  </si>
  <si>
    <t>賃金表、考勤、実名管理和元請代发配合</t>
  </si>
  <si>
    <t>按月提出賃金表、考勤、実名管理データ、配合元請监督和代发。</t>
  </si>
  <si>
    <t>実名管理台帳、考勤、賃金表、代发記録</t>
  </si>
  <si>
    <t>なし未払い、苦情和集団の事件</t>
  </si>
  <si>
    <t>なし未払い賃金、悪質讨薪、労務纠纷または集団の事件。</t>
  </si>
  <si>
    <t>苦情記録、賃金支払证明、安定対応台帳</t>
  </si>
  <si>
    <t>労務・法務</t>
  </si>
  <si>
    <t>竣賃金料、引渡し资料和慎重手册完全</t>
  </si>
  <si>
    <t>竣工図、保証資料、試験报告、慎重説明など完備并期限通り引渡し。</t>
  </si>
  <si>
    <t>竣賃金料清单、引渡し受領確認、慎重手册</t>
  </si>
  <si>
    <t>竣工/引渡し</t>
  </si>
  <si>
    <t>欠陥はい正と保証対応</t>
  </si>
  <si>
    <t>欠陥清单期限通り完了、保証期対応が迅速、再発率が低い。</t>
  </si>
  <si>
    <t>欠陥清单、保証单、完了記録</t>
  </si>
  <si>
    <t>竣工/保証</t>
  </si>
  <si>
    <t>精算配合と紛争解決</t>
  </si>
  <si>
    <t>精算资料期限通り提出、紛争件名証跡充分、処理高效。</t>
  </si>
  <si>
    <t>精算书、照合書、紛争完了管理記録</t>
  </si>
  <si>
    <t>竣工/精算</t>
  </si>
  <si>
    <t>実績振り返り、教訓和双向評価</t>
  </si>
  <si>
    <t>完了案件振り返り、課題を蓄積、はい正措置和双向改进推奨。</t>
  </si>
  <si>
    <t>事後評価表、振り返り报告、会議纪要</t>
  </si>
  <si>
    <t>竣工后</t>
  </si>
  <si>
    <t>案件・調達</t>
  </si>
  <si>
    <t>今後継続利用推奨と能力向上計画</t>
  </si>
  <si>
    <t>作成継続利用、限用、はい正、退出推奨和能力向上計画。</t>
  </si>
  <si>
    <t>事後評価結論、はい正计划、登録状態の調整</t>
  </si>
  <si>
    <t>竣工后/年度</t>
  </si>
  <si>
    <t>調達・案件</t>
  </si>
  <si>
    <t>評価入力｜案件・協力会社・指標別に証跡を記録</t>
  </si>
  <si>
    <t>日付</t>
  </si>
  <si>
    <t>案件</t>
  </si>
  <si>
    <t>契約番号</t>
  </si>
  <si>
    <t>協力会コミュニティ分</t>
  </si>
  <si>
    <t>指標</t>
  </si>
  <si>
    <t>評価点（0-100）</t>
  </si>
  <si>
    <t>重大事項発生</t>
  </si>
  <si>
    <t>減点・はい正説明</t>
  </si>
  <si>
    <t>証跡リンク・番号</t>
  </si>
  <si>
    <t>評価者</t>
  </si>
  <si>
    <t>加重点</t>
  </si>
  <si>
    <t>評価状態</t>
  </si>
  <si>
    <t>晴海複合施設プロジェクト</t>
  </si>
  <si>
    <t>HM-GC-2025-001</t>
  </si>
  <si>
    <t>東都鋼構造工事株式会社</t>
  </si>
  <si>
    <t>専門工事協力会社</t>
  </si>
  <si>
    <t>規程に従って記録され、重大な異常は見られません。</t>
  </si>
  <si>
    <t>案件資料・プラットフォーム記録</t>
  </si>
  <si>
    <t>現場代理人</t>
  </si>
  <si>
    <t>品質責任者</t>
  </si>
  <si>
    <t>セキュリティ責任者</t>
  </si>
  <si>
    <t>商務責任者</t>
  </si>
  <si>
    <t>目標を上回り、証跡もそろっています。</t>
  </si>
  <si>
    <t>HM-ME-2025-002</t>
  </si>
  <si>
    <t>東都設備工業株式会社</t>
  </si>
  <si>
    <t>遅れがあり、はい正追跡に入れています。</t>
  </si>
  <si>
    <t>HM-LB-2025-003</t>
  </si>
  <si>
    <t>安和労務協力株式会社</t>
  </si>
  <si>
    <t>労務協力会社</t>
  </si>
  <si>
    <t>実名管理と賃金資料が不完全なため、個別はい正が必要です。</t>
  </si>
  <si>
    <t>重大リスク事項が発生したため、直ちにはい正し再評価します。</t>
  </si>
  <si>
    <t>協力会社台帳｜選定状態、総合評価、継続利用方針</t>
  </si>
  <si>
    <t>協力会社ID</t>
  </si>
  <si>
    <t>協力会社名</t>
  </si>
  <si>
    <t>主な工種</t>
  </si>
  <si>
    <t>選定状態</t>
  </si>
  <si>
    <t>登録日</t>
  </si>
  <si>
    <t>資格・証明書期限</t>
  </si>
  <si>
    <t>保険期限</t>
  </si>
  <si>
    <t>直近12か月の案件数</t>
  </si>
  <si>
    <t>最新総合点</t>
  </si>
  <si>
    <t>はい正期限</t>
  </si>
  <si>
    <t>備考</t>
  </si>
  <si>
    <t>鉄骨</t>
  </si>
  <si>
    <t>登録済み</t>
  </si>
  <si>
    <t>設備</t>
  </si>
  <si>
    <t>躯体労務</t>
  </si>
  <si>
    <t>注意</t>
  </si>
  <si>
    <t>緑建内装工事株式会社</t>
  </si>
  <si>
    <t>内装</t>
  </si>
  <si>
    <t>再審査待ち</t>
  </si>
  <si>
    <t>月次プロセス追跡｜工程、品質、セキュリティ、労務、商務リスク</t>
  </si>
  <si>
    <t>月</t>
  </si>
  <si>
    <t>予定完了率</t>
  </si>
  <si>
    <t>実績完了率</t>
  </si>
  <si>
    <t>工程差異</t>
  </si>
  <si>
    <t>一回目検査合格率</t>
  </si>
  <si>
    <t>未完了NCR数</t>
  </si>
  <si>
    <t>重大セキュリティ事象数</t>
  </si>
  <si>
    <t>一般違反数</t>
  </si>
  <si>
    <t>入場作業員</t>
  </si>
  <si>
    <t>実名登録率</t>
  </si>
  <si>
    <t>賃金期日支払</t>
  </si>
  <si>
    <t>未確認変更金額</t>
  </si>
  <si>
    <t>期限超過資料項目</t>
  </si>
  <si>
    <t>月次リスクなど級</t>
  </si>
  <si>
    <t>はい正措置</t>
  </si>
  <si>
    <t>担当者</t>
  </si>
  <si>
    <t>週次計画をローリングではい正</t>
  </si>
  <si>
    <t>労務を追加し、挽回計画を提出</t>
  </si>
  <si>
    <t>設備技術者</t>
  </si>
  <si>
    <t>新規作業面を停止し、重点はい正を開始</t>
  </si>
  <si>
    <t>なし</t>
  </si>
  <si>
    <t>資材納入を追跡</t>
  </si>
  <si>
    <t>工事協力会社ライフサイクル評価体系｜ルールと来源</t>
  </si>
  <si>
    <t>适用範囲</t>
  </si>
  <si>
    <t>適用対象はEPC・元請会社に対する専門工事、労務、設備、内装など協力会社の選定、入札、契約、入場、履行、支払、竣工、継続利用管理。</t>
  </si>
  <si>
    <t>採点基準</t>
  </si>
  <si>
    <t>総点は100点。指標の重みは点数重みです。個別加重点=指標重み×評価点/100。一部指標だけを評価する場合、総合点は評価済み指標の重みで正規化します。</t>
  </si>
  <si>
    <t>採点期間</t>
  </si>
  <si>
    <t>選定・年次見直し。入札前。着工前。月次または重要节点。支払前。竣工后。年次総合評価。</t>
  </si>
  <si>
    <t>重大事項の原則</t>
  </si>
  <si>
    <t>发生重大なセキュリティ・品質事故、違法な再委託・一括下請・名義貸し、証明書偽造、悪質な賃金未払い、商業賄賂、はい正拒いいえ、重大な環境事故など、注意またはネガティブリストに直接登録できます。</t>
  </si>
  <si>
    <t>管理アクション</t>
  </si>
  <si>
    <t>継続利用方針</t>
  </si>
  <si>
    <t>90以上</t>
  </si>
  <si>
    <t>A 優良</t>
  </si>
  <si>
    <t>優先招待し、模範協力会社として扱う</t>
  </si>
  <si>
    <t>包括契約・高価値工区を優先配分</t>
  </si>
  <si>
    <t>B 合格・優先</t>
  </si>
  <si>
    <t>通常利用し、一般のな弱点を確認</t>
  </si>
  <si>
    <t>継続利用可</t>
  </si>
  <si>
    <t>C 合格・観察</t>
  </si>
  <si>
    <t>上限付きで利用し、現場が月次追跡</t>
  </si>
  <si>
    <t>高リスク工区を制限</t>
  </si>
  <si>
    <t>D 注意・はい正</t>
  </si>
  <si>
    <t>新規作業を停止し、期限付きはい正後に再評価</t>
  </si>
  <si>
    <t>はい正合格後に復帰</t>
  </si>
  <si>
    <t>60未満</t>
  </si>
  <si>
    <t>E 退出</t>
  </si>
  <si>
    <t>適格リストから除外またはネガティブリストへ登録</t>
  </si>
  <si>
    <t>原則として再招待しない</t>
  </si>
  <si>
    <t>重大事項</t>
  </si>
  <si>
    <t>直ちに調査し、状況に応じて作業停止・支払停止・退場を実施</t>
  </si>
  <si>
    <t>ネガティブリストまたは3年間入場禁止</t>
  </si>
  <si>
    <t>出典区分</t>
  </si>
  <si>
    <t>有効内容の抜粋</t>
  </si>
  <si>
    <t>ローカルページ</t>
  </si>
  <si>
    <t>ユーザー提供のローカルテンプレートページで、現在の環境からは直接アクセスできません</t>
  </si>
  <si>
    <t>請負会社ライフサイクル</t>
  </si>
  <si>
    <t>Campbell Institute：請負会社ライフサイクル含みます事前審査、作業前リスク评估、研修入场、プロセス監視、竣工事後評価など段階</t>
  </si>
  <si>
    <t>下請ライフサイクルプロセス</t>
  </si>
  <si>
    <t>CMiC：協力会社流程从资审、投标、作业开始、契約、付款、変更など环节管理</t>
  </si>
  <si>
    <t>事前審査指標</t>
  </si>
  <si>
    <t>Procore：協力会社事前審査通常は収集財務、セキュリティ記録、案件经验など信息、以低減遅延、コスト超過和セキュリティリスク</t>
  </si>
  <si>
    <t>プロセス監視指標</t>
  </si>
  <si>
    <t>AppIt/FlowSense：プロセス監視可覆盖工程、品質、セキュリティ、資源、沟通対応など指標</t>
  </si>
  <si>
    <t>建設労働者の賃金支払</t>
  </si>
  <si>
    <t>《保障建設労働者の賃金支払条例》：施工总承包単位に対する協力会社劳动用工和賃金发放など情况进行监督</t>
  </si>
  <si>
    <t>建設工事セキュリティ</t>
  </si>
  <si>
    <t>《建設工事セキュリティ生産管理条例》：建设工程相关単位必要があります遵守セキュリティ生産法律法规并保证セキュリティ生産</t>
  </si>
  <si>
    <t>動の評価とネガティブリスト</t>
  </si>
  <si>
    <t>中铝国际社会責任报告披露了严格選定、择优使用、仕様选商、动态管理、以および優良/合格/注意/负面清单分類</t>
  </si>
</sst>
</file>

<file path=xl/styles.xml><?xml version="1.0" encoding="utf-8"?>
<styleSheet xmlns="http://schemas.openxmlformats.org/spreadsheetml/2006/main">
  <numFmts count="7">
    <numFmt numFmtId="200" formatCode="0"/>
    <numFmt numFmtId="201" formatCode="0.0"/>
    <numFmt numFmtId="202" formatCode="yyyy-mm-dd"/>
    <numFmt numFmtId="203" formatCode="0.00"/>
    <numFmt numFmtId="204" formatCode="yyyy-mm"/>
    <numFmt numFmtId="205" formatCode="0.0%"/>
    <numFmt numFmtId="206" formatCode="#,##0"/>
  </numFmts>
  <fonts count="8">
    <font>
      <sz val="11"/>
      <name val="Carlito"/>
    </font>
    <font>
      <b val="1"/>
      <sz val="16"/>
      <color rgb="FFFFFFFF"/>
      <name val="Carlito"/>
    </font>
    <font>
      <b val="1"/>
      <sz val="11"/>
      <name val="Carlito"/>
    </font>
    <font>
      <b val="1"/>
      <sz val="11"/>
      <color rgb="FFFFFFFF"/>
      <name val="Carlito"/>
    </font>
    <font>
      <b val="1"/>
      <sz val="11"/>
      <color rgb="FF1F4E78"/>
      <name val="Carlito"/>
    </font>
    <font>
      <b val="1"/>
      <sz val="18"/>
      <name val="Carlito"/>
    </font>
    <font>
      <sz val="11"/>
      <color rgb="FF064E3B"/>
      <name val="Carlito"/>
    </font>
    <font>
      <sz val="11"/>
      <color rgb="FF7F1D1D"/>
      <name val="Carlito"/>
    </font>
  </fonts>
  <fills count="8">
    <fill>
      <patternFill patternType="none"/>
    </fill>
    <fill>
      <patternFill patternType="gray125"/>
    </fill>
    <fill>
      <patternFill patternType="solid">
        <fgColor rgb="FF0F766E"/>
      </patternFill>
    </fill>
    <fill>
      <patternFill patternType="solid">
        <fgColor rgb="FFF3F4F6"/>
      </patternFill>
    </fill>
    <fill>
      <patternFill patternType="solid">
        <fgColor rgb="FF1F4E78"/>
      </patternFill>
    </fill>
    <fill>
      <patternFill patternType="solid">
        <fgColor rgb="FFD9EAF7"/>
      </patternFill>
    </fill>
    <fill>
      <patternFill patternType="solid">
        <fgColor rgb="FFECFDF5"/>
      </patternFill>
    </fill>
    <fill>
      <patternFill patternType="solid">
        <fgColor rgb="FFFEF2F2"/>
      </patternFill>
    </fill>
  </fills>
  <borders count="2">
    <border/>
    <border/>
  </borders>
  <cellStyleXfs count="1">
    <xf numFmtId="0" fontId="0" fillId="0" borderId="0"/>
  </cellStyleXfs>
  <cellXfs count="119">
    <xf numFmtId="0" fontId="0" fillId="0" borderId="0" xfId="0"/>
    <xf numFmtId="0" fontId="0" fillId="0" borderId="1" xfId="0" applyNumberFormat="true" applyFont="true" applyFill="true" applyBorder="true"/>
    <xf numFmtId="0" fontId="0" fillId="2" borderId="0" xfId="0" applyNumberFormat="true" applyFont="true" applyFill="true" applyBorder="true"/>
    <xf numFmtId="0" fontId="1" fillId="2" borderId="0" xfId="0" applyNumberFormat="true" applyFont="true" applyFill="true" applyBorder="true"/>
    <xf numFmtId="0" fontId="1" fillId="2" borderId="0" xfId="0" applyNumberFormat="true" applyFont="true" applyFill="true" applyBorder="true" applyAlignment="true">
      <alignment horizontal="center"/>
    </xf>
    <xf numFmtId="0" fontId="1" fillId="2" borderId="0" xfId="0" applyNumberFormat="true" applyFont="true" applyFill="true" applyBorder="true" applyAlignment="true">
      <alignment horizontal="center" vertical="center"/>
    </xf>
    <xf numFmtId="0" fontId="0" fillId="2" borderId="1" xfId="0" applyNumberFormat="true" applyFont="true" applyFill="true" applyBorder="true"/>
    <xf numFmtId="0" fontId="1" fillId="2" borderId="1" xfId="0" applyNumberFormat="true" applyFont="true" applyFill="true" applyBorder="true"/>
    <xf numFmtId="0" fontId="1" fillId="2" borderId="1" xfId="0" applyNumberFormat="true" applyFont="true" applyFill="true" applyBorder="true" applyAlignment="true">
      <alignment horizontal="center"/>
    </xf>
    <xf numFmtId="0" fontId="1" fillId="2" borderId="1" xfId="0" applyNumberFormat="true" applyFont="true" applyFill="true" applyBorder="true" applyAlignment="true">
      <alignment horizontal="center" vertical="center"/>
    </xf>
    <xf numFmtId="0" fontId="0" fillId="3" borderId="0" xfId="0" applyNumberFormat="true" applyFont="true" applyFill="true" applyBorder="true"/>
    <xf numFmtId="0" fontId="2" fillId="3" borderId="0" xfId="0" applyNumberFormat="true" applyFont="true" applyFill="true" applyBorder="true"/>
    <xf numFmtId="0" fontId="0" fillId="3" borderId="1" xfId="0" applyNumberFormat="true" applyFont="true" applyFill="true" applyBorder="true"/>
    <xf numFmtId="0" fontId="2" fillId="3" borderId="1" xfId="0" applyNumberFormat="true" applyFont="true" applyFill="true" applyBorder="true"/>
    <xf numFmtId="0" fontId="0" fillId="4" borderId="0" xfId="0" applyNumberFormat="true" applyFont="true" applyFill="true" applyBorder="true"/>
    <xf numFmtId="0" fontId="3" fillId="4" borderId="0" xfId="0" applyNumberFormat="true" applyFont="true" applyFill="true" applyBorder="true"/>
    <xf numFmtId="0" fontId="3" fillId="4" borderId="0" xfId="0" applyNumberFormat="true" applyFont="true" applyFill="true" applyBorder="true" applyAlignment="true">
      <alignment wrapText="true"/>
    </xf>
    <xf numFmtId="0" fontId="3" fillId="4" borderId="0" xfId="0" applyNumberFormat="true" applyFont="true" applyFill="true" applyBorder="true" applyAlignment="true">
      <alignment horizontal="center" wrapText="true"/>
    </xf>
    <xf numFmtId="0" fontId="3" fillId="4" borderId="0" xfId="0" applyNumberFormat="true" applyFont="true" applyFill="true" applyBorder="true" applyAlignment="true">
      <alignment horizontal="center" vertical="center" wrapText="true"/>
    </xf>
    <xf numFmtId="0" fontId="0" fillId="4" borderId="1" xfId="0" applyNumberFormat="true" applyFont="true" applyFill="true" applyBorder="true"/>
    <xf numFmtId="0" fontId="3" fillId="4" borderId="1" xfId="0" applyNumberFormat="true" applyFont="true" applyFill="true" applyBorder="true"/>
    <xf numFmtId="0" fontId="3" fillId="4" borderId="1" xfId="0" applyNumberFormat="true" applyFont="true" applyFill="true" applyBorder="true" applyAlignment="true">
      <alignment wrapText="true"/>
    </xf>
    <xf numFmtId="0" fontId="3" fillId="4" borderId="1" xfId="0" applyNumberFormat="true" applyFont="true" applyFill="true" applyBorder="true" applyAlignment="true">
      <alignment horizontal="center" wrapText="true"/>
    </xf>
    <xf numFmtId="0" fontId="3" fillId="4" borderId="1" xfId="0" applyNumberFormat="true" applyFont="true" applyFill="true" applyBorder="true" applyAlignment="true">
      <alignment horizontal="center" vertical="center" wrapText="true"/>
    </xf>
    <xf numFmtId="0" fontId="1" fillId="2" borderId="0" xfId="0" applyNumberFormat="true" applyFont="true" applyFill="true" applyBorder="true" applyAlignment="true">
      <alignment horizontal="center" vertical="center" wrapText="true"/>
    </xf>
    <xf numFmtId="0" fontId="0" fillId="0" borderId="0" xfId="0" applyNumberFormat="true" applyFont="true" applyFill="true" applyBorder="true" applyAlignment="true">
      <alignment wrapText="true"/>
    </xf>
    <xf numFmtId="0" fontId="2" fillId="3" borderId="0" xfId="0" applyNumberFormat="true" applyFont="true" applyFill="true" applyBorder="true" applyAlignment="true">
      <alignment wrapText="true"/>
    </xf>
    <xf numFmtId="0" fontId="1" fillId="2" borderId="1" xfId="0" applyNumberFormat="true" applyFont="true" applyFill="true" applyBorder="true" applyAlignment="true">
      <alignment horizontal="center" vertical="center" wrapText="true"/>
    </xf>
    <xf numFmtId="0" fontId="0" fillId="0" borderId="1" xfId="0" applyNumberFormat="true" applyFont="true" applyFill="true" applyBorder="true" applyAlignment="true">
      <alignment wrapText="true"/>
    </xf>
    <xf numFmtId="0" fontId="2" fillId="3" borderId="1" xfId="0" applyNumberFormat="true" applyFont="true" applyFill="true" applyBorder="true" applyAlignment="true">
      <alignment wrapText="true"/>
    </xf>
    <xf numFmtId="200" fontId="0" fillId="0" borderId="0" xfId="0" applyNumberFormat="true" applyFont="true" applyFill="true" applyBorder="true" applyAlignment="true">
      <alignment wrapText="true"/>
    </xf>
    <xf numFmtId="200" fontId="0" fillId="0" borderId="1" xfId="0" applyNumberFormat="true" applyFont="true" applyFill="true" applyBorder="true" applyAlignment="true">
      <alignment wrapText="true"/>
    </xf>
    <xf numFmtId="201" fontId="0" fillId="0" borderId="0" xfId="0" applyNumberFormat="true" applyFont="true" applyFill="true" applyBorder="true" applyAlignment="true">
      <alignment wrapText="true"/>
    </xf>
    <xf numFmtId="201" fontId="0" fillId="0" borderId="1" xfId="0" applyNumberFormat="true" applyFont="true" applyFill="true" applyBorder="true" applyAlignment="true">
      <alignment wrapText="true"/>
    </xf>
    <xf numFmtId="202" fontId="0" fillId="0" borderId="0" xfId="0" applyNumberFormat="true" applyFont="true" applyFill="true" applyBorder="true"/>
    <xf numFmtId="202" fontId="0" fillId="0" borderId="1" xfId="0" applyNumberFormat="true" applyFont="true" applyFill="true" applyBorder="true"/>
    <xf numFmtId="201" fontId="0" fillId="0" borderId="0" xfId="0" applyNumberFormat="true" applyFont="true" applyFill="true" applyBorder="true"/>
    <xf numFmtId="201" fontId="0" fillId="0" borderId="1" xfId="0" applyNumberFormat="true" applyFont="true" applyFill="true" applyBorder="true"/>
    <xf numFmtId="203" fontId="0" fillId="0" borderId="0" xfId="0" applyNumberFormat="true" applyFont="true" applyFill="true" applyBorder="true"/>
    <xf numFmtId="203" fontId="0" fillId="0" borderId="1" xfId="0" applyNumberFormat="true" applyFont="true" applyFill="true" applyBorder="true"/>
    <xf numFmtId="202" fontId="0" fillId="0" borderId="0" xfId="0" applyNumberFormat="true" applyFont="true" applyFill="true" applyBorder="true" applyAlignment="true">
      <alignment wrapText="true"/>
    </xf>
    <xf numFmtId="203" fontId="0" fillId="0" borderId="0" xfId="0" applyNumberFormat="true" applyFont="true" applyFill="true" applyBorder="true" applyAlignment="true">
      <alignment wrapText="true"/>
    </xf>
    <xf numFmtId="202" fontId="0" fillId="0" borderId="1" xfId="0" applyNumberFormat="true" applyFont="true" applyFill="true" applyBorder="true" applyAlignment="true">
      <alignment wrapText="true"/>
    </xf>
    <xf numFmtId="203" fontId="0" fillId="0" borderId="1" xfId="0" applyNumberFormat="true" applyFont="true" applyFill="true" applyBorder="true" applyAlignment="true">
      <alignment wrapText="true"/>
    </xf>
    <xf numFmtId="204" fontId="0" fillId="0" borderId="0" xfId="0" applyNumberFormat="true" applyFont="true" applyFill="true" applyBorder="true"/>
    <xf numFmtId="204" fontId="0" fillId="0" borderId="1" xfId="0" applyNumberFormat="true" applyFont="true" applyFill="true" applyBorder="true"/>
    <xf numFmtId="205" fontId="0" fillId="0" borderId="0" xfId="0" applyNumberFormat="true" applyFont="true" applyFill="true" applyBorder="true"/>
    <xf numFmtId="205" fontId="0" fillId="0" borderId="1" xfId="0" applyNumberFormat="true" applyFont="true" applyFill="true" applyBorder="true"/>
    <xf numFmtId="206" fontId="0" fillId="0" borderId="0" xfId="0" applyNumberFormat="true" applyFont="true" applyFill="true" applyBorder="true"/>
    <xf numFmtId="206" fontId="0" fillId="0" borderId="1" xfId="0" applyNumberFormat="true" applyFont="true" applyFill="true" applyBorder="true"/>
    <xf numFmtId="204" fontId="0" fillId="0" borderId="0" xfId="0" applyNumberFormat="true" applyFont="true" applyFill="true" applyBorder="true" applyAlignment="true">
      <alignment wrapText="true"/>
    </xf>
    <xf numFmtId="205" fontId="0" fillId="0" borderId="0" xfId="0" applyNumberFormat="true" applyFont="true" applyFill="true" applyBorder="true" applyAlignment="true">
      <alignment wrapText="true"/>
    </xf>
    <xf numFmtId="206" fontId="0" fillId="0" borderId="0" xfId="0" applyNumberFormat="true" applyFont="true" applyFill="true" applyBorder="true" applyAlignment="true">
      <alignment wrapText="true"/>
    </xf>
    <xf numFmtId="204" fontId="0" fillId="0" borderId="1" xfId="0" applyNumberFormat="true" applyFont="true" applyFill="true" applyBorder="true" applyAlignment="true">
      <alignment wrapText="true"/>
    </xf>
    <xf numFmtId="205" fontId="0" fillId="0" borderId="1" xfId="0" applyNumberFormat="true" applyFont="true" applyFill="true" applyBorder="true" applyAlignment="true">
      <alignment wrapText="true"/>
    </xf>
    <xf numFmtId="206" fontId="0" fillId="0" borderId="1" xfId="0" applyNumberFormat="true" applyFont="true" applyFill="true" applyBorder="true" applyAlignment="true">
      <alignment wrapText="true"/>
    </xf>
    <xf numFmtId="0" fontId="0" fillId="5" borderId="0" xfId="0" applyNumberFormat="true" applyFont="true" applyFill="true" applyBorder="true"/>
    <xf numFmtId="0" fontId="4" fillId="5" borderId="0" xfId="0" applyNumberFormat="true" applyFont="true" applyFill="true" applyBorder="true"/>
    <xf numFmtId="0" fontId="4" fillId="5" borderId="0" xfId="0" applyNumberFormat="true" applyFont="true" applyFill="true" applyBorder="true" applyAlignment="true">
      <alignment wrapText="true"/>
    </xf>
    <xf numFmtId="0" fontId="4" fillId="5" borderId="0" xfId="0" applyNumberFormat="true" applyFont="true" applyFill="true" applyBorder="true" applyAlignment="true">
      <alignment horizontal="left" wrapText="true"/>
    </xf>
    <xf numFmtId="0" fontId="4" fillId="5" borderId="0" xfId="0" applyNumberFormat="true" applyFont="true" applyFill="true" applyBorder="true" applyAlignment="true">
      <alignment horizontal="left" vertical="center" wrapText="true"/>
    </xf>
    <xf numFmtId="0" fontId="0" fillId="5" borderId="1" xfId="0" applyNumberFormat="true" applyFont="true" applyFill="true" applyBorder="true"/>
    <xf numFmtId="0" fontId="4" fillId="5" borderId="1" xfId="0" applyNumberFormat="true" applyFont="true" applyFill="true" applyBorder="true"/>
    <xf numFmtId="0" fontId="4" fillId="5" borderId="1" xfId="0" applyNumberFormat="true" applyFont="true" applyFill="true" applyBorder="true" applyAlignment="true">
      <alignment wrapText="true"/>
    </xf>
    <xf numFmtId="0" fontId="4" fillId="5" borderId="1" xfId="0" applyNumberFormat="true" applyFont="true" applyFill="true" applyBorder="true" applyAlignment="true">
      <alignment horizontal="left" wrapText="true"/>
    </xf>
    <xf numFmtId="0" fontId="4" fillId="5" borderId="1" xfId="0" applyNumberFormat="true" applyFont="true" applyFill="true" applyBorder="true" applyAlignment="true">
      <alignment horizontal="left" vertical="center" wrapText="true"/>
    </xf>
    <xf numFmtId="0" fontId="5" fillId="3" borderId="0" xfId="0" applyNumberFormat="true" applyFont="true" applyFill="true" applyBorder="true"/>
    <xf numFmtId="0" fontId="5" fillId="3" borderId="0" xfId="0" applyNumberFormat="true" applyFont="true" applyFill="true" applyBorder="true" applyAlignment="true">
      <alignment horizontal="center"/>
    </xf>
    <xf numFmtId="0" fontId="5" fillId="3" borderId="0" xfId="0" applyNumberFormat="true" applyFont="true" applyFill="true" applyBorder="true" applyAlignment="true">
      <alignment horizontal="center" vertical="center"/>
    </xf>
    <xf numFmtId="0" fontId="5" fillId="3" borderId="1" xfId="0" applyNumberFormat="true" applyFont="true" applyFill="true" applyBorder="true"/>
    <xf numFmtId="0" fontId="5" fillId="3" borderId="1" xfId="0" applyNumberFormat="true" applyFont="true" applyFill="true" applyBorder="true" applyAlignment="true">
      <alignment horizontal="center"/>
    </xf>
    <xf numFmtId="0" fontId="5" fillId="3" borderId="1" xfId="0" applyNumberFormat="true" applyFont="true" applyFill="true" applyBorder="true" applyAlignment="true">
      <alignment horizontal="center" vertical="center"/>
    </xf>
    <xf numFmtId="203" fontId="5" fillId="3" borderId="0" xfId="0" applyNumberFormat="true" applyFont="true" applyFill="true" applyBorder="true" applyAlignment="true">
      <alignment horizontal="center" vertical="center"/>
    </xf>
    <xf numFmtId="203" fontId="5" fillId="3" borderId="1" xfId="0" applyNumberFormat="true" applyFont="true" applyFill="true" applyBorder="true" applyAlignment="true">
      <alignment horizontal="center" vertical="center"/>
    </xf>
    <xf numFmtId="0" fontId="0" fillId="6" borderId="0" xfId="0" applyNumberFormat="true" applyFont="true" applyFill="true" applyBorder="true"/>
    <xf numFmtId="0" fontId="6" fillId="6" borderId="0" xfId="0" applyNumberFormat="true" applyFont="true" applyFill="true" applyBorder="true"/>
    <xf numFmtId="0" fontId="6" fillId="6" borderId="0" xfId="0" applyNumberFormat="true" applyFont="true" applyFill="true" applyBorder="true" applyAlignment="true">
      <alignment wrapText="true"/>
    </xf>
    <xf numFmtId="0" fontId="6" fillId="6" borderId="0" xfId="0" applyNumberFormat="true" applyFont="true" applyFill="true" applyBorder="true" applyAlignment="true">
      <alignment vertical="center" wrapText="true"/>
    </xf>
    <xf numFmtId="0" fontId="0" fillId="6" borderId="1" xfId="0" applyNumberFormat="true" applyFont="true" applyFill="true" applyBorder="true"/>
    <xf numFmtId="0" fontId="6" fillId="6" borderId="1" xfId="0" applyNumberFormat="true" applyFont="true" applyFill="true" applyBorder="true"/>
    <xf numFmtId="0" fontId="6" fillId="6" borderId="1" xfId="0" applyNumberFormat="true" applyFont="true" applyFill="true" applyBorder="true" applyAlignment="true">
      <alignment wrapText="true"/>
    </xf>
    <xf numFmtId="0" fontId="6" fillId="6" borderId="1" xfId="0" applyNumberFormat="true" applyFont="true" applyFill="true" applyBorder="true" applyAlignment="true">
      <alignment vertical="center" wrapText="true"/>
    </xf>
    <xf numFmtId="0" fontId="6" fillId="2" borderId="0" xfId="0" applyNumberFormat="true" applyFont="true" applyFill="true" applyBorder="true" applyAlignment="true">
      <alignment vertical="center" wrapText="true"/>
    </xf>
    <xf numFmtId="0" fontId="3" fillId="2" borderId="0" xfId="0" applyNumberFormat="true" applyFont="true" applyFill="true" applyBorder="true" applyAlignment="true">
      <alignment vertical="center" wrapText="true"/>
    </xf>
    <xf numFmtId="0" fontId="3" fillId="2" borderId="0" xfId="0" applyNumberFormat="true" applyFont="true" applyFill="true" applyBorder="true" applyAlignment="true">
      <alignment horizontal="center" vertical="center" wrapText="true"/>
    </xf>
    <xf numFmtId="0" fontId="6" fillId="2" borderId="1" xfId="0" applyNumberFormat="true" applyFont="true" applyFill="true" applyBorder="true" applyAlignment="true">
      <alignment vertical="center" wrapText="true"/>
    </xf>
    <xf numFmtId="0" fontId="3" fillId="2" borderId="1" xfId="0" applyNumberFormat="true" applyFont="true" applyFill="true" applyBorder="true" applyAlignment="true">
      <alignment vertical="center" wrapText="true"/>
    </xf>
    <xf numFmtId="0" fontId="3" fillId="2" borderId="1" xfId="0" applyNumberFormat="true" applyFont="true" applyFill="true" applyBorder="true" applyAlignment="true">
      <alignment horizontal="center" vertical="center" wrapText="true"/>
    </xf>
    <xf numFmtId="200" fontId="0" fillId="0" borderId="0" xfId="0" applyNumberFormat="true" applyFont="true" applyFill="true" applyBorder="true"/>
    <xf numFmtId="200" fontId="0" fillId="0" borderId="1" xfId="0" applyNumberFormat="true" applyFont="true" applyFill="true" applyBorder="true"/>
    <xf numFmtId="0" fontId="0" fillId="7" borderId="0" xfId="0" applyNumberFormat="true" applyFont="true" applyFill="true" applyBorder="true"/>
    <xf numFmtId="0" fontId="7" fillId="7" borderId="0" xfId="0" applyNumberFormat="true" applyFont="true" applyFill="true" applyBorder="true"/>
    <xf numFmtId="0" fontId="7" fillId="7" borderId="0" xfId="0" applyNumberFormat="true" applyFont="true" applyFill="true" applyBorder="true" applyAlignment="true">
      <alignment wrapText="true"/>
    </xf>
    <xf numFmtId="0" fontId="7" fillId="7" borderId="0" xfId="0" applyNumberFormat="true" applyFont="true" applyFill="true" applyBorder="true" applyAlignment="true">
      <alignment vertical="center" wrapText="true"/>
    </xf>
    <xf numFmtId="0" fontId="0" fillId="7" borderId="1" xfId="0" applyNumberFormat="true" applyFont="true" applyFill="true" applyBorder="true"/>
    <xf numFmtId="0" fontId="7" fillId="7" borderId="1" xfId="0" applyNumberFormat="true" applyFont="true" applyFill="true" applyBorder="true"/>
    <xf numFmtId="0" fontId="7" fillId="7" borderId="1" xfId="0" applyNumberFormat="true" applyFont="true" applyFill="true" applyBorder="true" applyAlignment="true">
      <alignment wrapText="true"/>
    </xf>
    <xf numFmtId="0" fontId="7" fillId="7" borderId="1" xfId="0" applyNumberFormat="true" applyFont="true" applyFill="true" applyBorder="true" applyAlignment="true">
      <alignment vertical="center" wrapText="true"/>
    </xf>
    <xf numFmtId="0" fontId="0" fillId="0" borderId="0" xfId="0" applyNumberFormat="true" applyFont="true" applyFill="true" applyBorder="true" applyAlignment="true">
      <alignment vertical="center"/>
    </xf>
    <xf numFmtId="0" fontId="0" fillId="0" borderId="0" xfId="0" applyNumberFormat="true" applyFont="true" applyFill="true" applyBorder="true" applyAlignment="true">
      <alignment vertical="center" wrapText="true"/>
    </xf>
    <xf numFmtId="203" fontId="0" fillId="0" borderId="0" xfId="0" applyNumberFormat="true" applyFont="true" applyFill="true" applyBorder="true" applyAlignment="true">
      <alignment vertical="center" wrapText="true"/>
    </xf>
    <xf numFmtId="200" fontId="0" fillId="0" borderId="0" xfId="0" applyNumberFormat="true" applyFont="true" applyFill="true" applyBorder="true" applyAlignment="true">
      <alignment vertical="center"/>
    </xf>
    <xf numFmtId="0" fontId="0" fillId="0" borderId="1" xfId="0" applyNumberFormat="true" applyFont="true" applyFill="true" applyBorder="true" applyAlignment="true">
      <alignment vertical="center"/>
    </xf>
    <xf numFmtId="0" fontId="0" fillId="0" borderId="1" xfId="0" applyNumberFormat="true" applyFont="true" applyFill="true" applyBorder="true" applyAlignment="true">
      <alignment vertical="center" wrapText="true"/>
    </xf>
    <xf numFmtId="203" fontId="0" fillId="0" borderId="1" xfId="0" applyNumberFormat="true" applyFont="true" applyFill="true" applyBorder="true" applyAlignment="true">
      <alignment vertical="center" wrapText="true"/>
    </xf>
    <xf numFmtId="200" fontId="0" fillId="0" borderId="1" xfId="0" applyNumberFormat="true" applyFont="true" applyFill="true" applyBorder="true" applyAlignment="true">
      <alignment vertical="center"/>
    </xf>
    <xf numFmtId="200" fontId="0" fillId="0" borderId="0" xfId="0" applyNumberFormat="true" applyFont="true" applyFill="true" applyBorder="true" applyAlignment="true">
      <alignment vertical="center" wrapText="true"/>
    </xf>
    <xf numFmtId="201" fontId="0" fillId="0" borderId="0" xfId="0" applyNumberFormat="true" applyFont="true" applyFill="true" applyBorder="true" applyAlignment="true">
      <alignment vertical="center" wrapText="true"/>
    </xf>
    <xf numFmtId="200" fontId="0" fillId="0" borderId="1" xfId="0" applyNumberFormat="true" applyFont="true" applyFill="true" applyBorder="true" applyAlignment="true">
      <alignment vertical="center" wrapText="true"/>
    </xf>
    <xf numFmtId="201" fontId="0" fillId="0" borderId="1" xfId="0" applyNumberFormat="true" applyFont="true" applyFill="true" applyBorder="true" applyAlignment="true">
      <alignment vertical="center" wrapText="true"/>
    </xf>
    <xf numFmtId="202" fontId="0" fillId="0" borderId="0" xfId="0" applyNumberFormat="true" applyFont="true" applyFill="true" applyBorder="true" applyAlignment="true">
      <alignment vertical="center" wrapText="true"/>
    </xf>
    <xf numFmtId="202" fontId="0" fillId="0" borderId="1" xfId="0" applyNumberFormat="true" applyFont="true" applyFill="true" applyBorder="true" applyAlignment="true">
      <alignment vertical="center" wrapText="true"/>
    </xf>
    <xf numFmtId="204" fontId="0" fillId="0" borderId="0" xfId="0" applyNumberFormat="true" applyFont="true" applyFill="true" applyBorder="true" applyAlignment="true">
      <alignment vertical="center" wrapText="true"/>
    </xf>
    <xf numFmtId="205" fontId="0" fillId="0" borderId="0" xfId="0" applyNumberFormat="true" applyFont="true" applyFill="true" applyBorder="true" applyAlignment="true">
      <alignment vertical="center" wrapText="true"/>
    </xf>
    <xf numFmtId="206" fontId="0" fillId="0" borderId="0" xfId="0" applyNumberFormat="true" applyFont="true" applyFill="true" applyBorder="true" applyAlignment="true">
      <alignment vertical="center" wrapText="true"/>
    </xf>
    <xf numFmtId="204" fontId="0" fillId="0" borderId="1" xfId="0" applyNumberFormat="true" applyFont="true" applyFill="true" applyBorder="true" applyAlignment="true">
      <alignment vertical="center" wrapText="true"/>
    </xf>
    <xf numFmtId="205" fontId="0" fillId="0" borderId="1" xfId="0" applyNumberFormat="true" applyFont="true" applyFill="true" applyBorder="true" applyAlignment="true">
      <alignment vertical="center" wrapText="true"/>
    </xf>
    <xf numFmtId="206" fontId="0" fillId="0" borderId="1" xfId="0" applyNumberFormat="true" applyFont="true" applyFill="true" applyBorder="true" applyAlignment="true">
      <alignment vertical="center" wrapText="true"/>
    </xf>
    <xf numFmtId="0" fontId="2" fillId="3" borderId="0" xfId="0" applyNumberFormat="true" applyFont="true" applyFill="true" applyBorder="true" applyAlignment="true">
      <alignment vertical="center" wrapText="true"/>
    </xf>
  </cellXfs>
  <cellStyles count="1">
    <cellStyle name="Normal" xfId="0"/>
  </cellStyles>
  <dxfs count="9">
    <dxf>
      <font>
        <b val="1"/>
        <color rgb="FF7F1D1D"/>
      </font>
      <fill>
        <patternFill patternType="solid">
          <bgColor rgb="FFFCA5A5"/>
        </patternFill>
      </fill>
    </dxf>
    <dxf>
      <font>
        <b val="1"/>
        <color rgb="FFFFFFFF"/>
      </font>
      <fill>
        <patternFill patternType="solid">
          <bgColor rgb="FFDC2626"/>
        </patternFill>
      </fill>
    </dxf>
    <dxf>
      <font>
        <b val="1"/>
        <color rgb="FFFFFFFF"/>
      </font>
      <fill>
        <patternFill patternType="solid">
          <bgColor rgb="FF7F1D1D"/>
        </patternFill>
      </fill>
    </dxf>
    <dxf>
      <font>
        <b val="1"/>
        <color rgb="FF111827"/>
      </font>
      <fill>
        <patternFill patternType="solid">
          <bgColor rgb="FFF59E0B"/>
        </patternFill>
      </fill>
    </dxf>
    <dxf>
      <font>
        <b val="1"/>
        <color rgb="FFFFFFFF"/>
      </font>
      <fill>
        <patternFill patternType="solid">
          <bgColor rgb="FFDC2626"/>
        </patternFill>
      </fill>
    </dxf>
    <dxf>
      <font>
        <b val="1"/>
        <color rgb="FF111827"/>
      </font>
      <fill>
        <patternFill patternType="solid">
          <bgColor rgb="FFF59E0B"/>
        </patternFill>
      </fill>
    </dxf>
    <dxf>
      <font>
        <b val="1"/>
        <color rgb="FF166534"/>
      </font>
      <fill>
        <patternFill patternType="solid">
          <bgColor rgb="FFDCFCE7"/>
        </patternFill>
      </fill>
    </dxf>
    <dxf>
      <font>
        <b val="1"/>
        <color rgb="FFFFFFFF"/>
      </font>
      <fill>
        <patternFill patternType="solid">
          <bgColor rgb="FF7F1D1D"/>
        </patternFill>
      </fill>
    </dxf>
    <dxf>
      <font>
        <b val="1"/>
        <color rgb="FF111827"/>
      </font>
      <fill>
        <patternFill patternType="solid">
          <bgColor rgb="FFF59E0B"/>
        </patternFill>
      </fill>
    </dxf>
  </dxfs>
</styleSheet>
</file>

<file path=xl/_rels/workbook.xml.rels><?xml version="1.0" encoding="UTF-8"?>
<Relationships xmlns="http://schemas.openxmlformats.org/package/2006/relationships"><Relationship Id="R3f7085e443014e50" Target="styles.xml" Type="http://schemas.openxmlformats.org/officeDocument/2006/relationships/styles"></Relationship><Relationship Id="R31de7cab53a94840" Target="theme/theme1.xml" Type="http://schemas.openxmlformats.org/officeDocument/2006/relationships/theme"></Relationship><Relationship Id="Rc86f0d14ddea444b" Target="sharedStrings.xml" Type="http://schemas.openxmlformats.org/officeDocument/2006/relationships/sharedStrings"></Relationship><Relationship Id="R96ded94b62954929" Target="worksheets/sheet1.xml" Type="http://schemas.openxmlformats.org/officeDocument/2006/relationships/worksheet"></Relationship><Relationship Id="R8308ecb694484da2" Target="worksheets/sheet2.xml" Type="http://schemas.openxmlformats.org/officeDocument/2006/relationships/worksheet"></Relationship><Relationship Id="R1b459edacaae4ba6" Target="worksheets/sheet3.xml" Type="http://schemas.openxmlformats.org/officeDocument/2006/relationships/worksheet"></Relationship><Relationship Id="Rb03fcb2731364f70" Target="worksheets/sheet4.xml" Type="http://schemas.openxmlformats.org/officeDocument/2006/relationships/worksheet"></Relationship><Relationship Id="R046a28b5ce7f4c8d" Target="worksheets/sheet5.xml" Type="http://schemas.openxmlformats.org/officeDocument/2006/relationships/worksheet"></Relationship><Relationship Id="R37f60d0486504a88" Target="worksheets/sheet6.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7311f916d1384de7" /></Relationships>
</file>

<file path=xl/drawings/charts/chart1.xml><?xml version="1.0" encoding="utf-8"?>
<c:chartSpace xmlns:c="http://schemas.openxmlformats.org/drawingml/2006/chart">
  <c:lang val="en-US"/>
  <c:roundedCorners val="0"/>
  <c:chart>
    <c:title>
      <c:tx>
        <c:rich>
          <a:bodyPr xmlns:a="http://schemas.openxmlformats.org/drawingml/2006/main"/>
          <a:lstStyle xmlns:a="http://schemas.openxmlformats.org/drawingml/2006/main"/>
          <a:p xmlns:a="http://schemas.openxmlformats.org/drawingml/2006/main">
            <a:r>
              <a:rPr/>
              <a:t>協力会社総合点</a:t>
            </a:r>
          </a:p>
        </c:rich>
      </c:tx>
      <c:overlay val="0"/>
    </c:title>
    <c:autoTitleDeleted val="0"/>
    <c:plotArea>
      <c:layout/>
      <c:barChart>
        <c:barDir val="col"/>
        <c:varyColors val="0"/>
        <c:ser>
          <c:idx val="0"/>
          <c:order val="0"/>
          <c:tx>
            <c:v>区分</c:v>
          </c:tx>
          <c:cat>
            <c:strRef>
              <c:f>'概要'!$A$12:$A$15</c:f>
              <c:strCache>
                <c:ptCount val="0"/>
              </c:strCache>
            </c:strRef>
          </c:cat>
          <c:val>
            <c:numRef>
              <c:f>'概要'!$B$12:$B$15</c:f>
              <c:numCache>
                <c:formatCode/>
                <c:ptCount val="0"/>
              </c:numCache>
            </c:numRef>
          </c:val>
        </c:ser>
        <c:ser>
          <c:idx val="1"/>
          <c:order val="1"/>
          <c:tx>
            <c:v>総合点</c:v>
          </c:tx>
          <c:cat>
            <c:strRef>
              <c:f>'概要'!$A$12:$A$15</c:f>
              <c:strCache>
                <c:ptCount val="0"/>
              </c:strCache>
            </c:strRef>
          </c:cat>
          <c:val>
            <c:numRef>
              <c:f>'概要'!$C$12:$C$15</c:f>
              <c:numCache>
                <c:formatCode>0.00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8</xdr:col>
      <xdr:colOff>0</xdr:colOff>
      <xdr:row>9</xdr:row>
      <xdr:rowOff>0</xdr:rowOff>
    </xdr:from>
    <xdr:to>
      <xdr:col>14</xdr:col>
      <xdr:colOff>0</xdr:colOff>
      <xdr:row>17</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7311f916d1384de7"/>
        </a:graphicData>
      </a:graphic>
    </xdr:graphicFrame>
    <xdr:clientData/>
  </xdr:twoCellAnchor>
</xdr:wsDr>
</file>

<file path=xl/tables/table1.xml><?xml version="1.0" encoding="utf-8"?>
<x:table xmlns:x="http://schemas.openxmlformats.org/spreadsheetml/2006/main" id="1" name="EvaluationModel" displayName="EvaluationModel" ref="A3:J52" headerRowCount="1">
  <x:tableColumns count="10">
    <x:tableColumn id="1" name="段階"/>
    <x:tableColumn id="2" name="段階別重み"/>
    <x:tableColumn id="3" name="指標コード"/>
    <x:tableColumn id="4" name="評価指標"/>
    <x:tableColumn id="5" name="指標重み"/>
    <x:tableColumn id="6" name="採点ポイント"/>
    <x:tableColumn id="7" name="証跡元"/>
    <x:tableColumn id="8" name="頻度"/>
    <x:tableColumn id="9" name="担当部門"/>
    <x:tableColumn id="10" name="重大事項関連"/>
  </x:tableColumns>
  <x:tableStyleInfo name="TableStyleMedium2" showRowStripes="1"/>
</x:table>
</file>

<file path=xl/tables/table2.xml><?xml version="1.0" encoding="utf-8"?>
<x:table xmlns:x="http://schemas.openxmlformats.org/spreadsheetml/2006/main" id="2" name="ScoreEntry" displayName="ScoreEntry" ref="A3:P150" headerRowCount="1">
  <x:tableColumns count="16">
    <x:tableColumn id="1" name="日付"/>
    <x:tableColumn id="2" name="案件"/>
    <x:tableColumn id="3" name="契約番号"/>
    <x:tableColumn id="4" name="協力会社"/>
    <x:tableColumn id="5" name="協力会コミュニティ分"/>
    <x:tableColumn id="6" name="段階"/>
    <x:tableColumn id="7" name="指標コード"/>
    <x:tableColumn id="8" name="指標"/>
    <x:tableColumn id="9" name="重み"/>
    <x:tableColumn id="10" name="評価点（0-100）"/>
    <x:tableColumn id="11" name="重大事項発生"/>
    <x:tableColumn id="12" name="減点・はい正説明"/>
    <x:tableColumn id="13" name="証跡リンク・番号"/>
    <x:tableColumn id="14" name="評価者"/>
    <x:tableColumn id="15" name="加重点"/>
    <x:tableColumn id="16" name="評価状態"/>
  </x:tableColumns>
  <x:tableStyleInfo name="TableStyleMedium2" showRowStripes="1"/>
</x:table>
</file>

<file path=xl/tables/table3.xml><?xml version="1.0" encoding="utf-8"?>
<x:table xmlns:x="http://schemas.openxmlformats.org/spreadsheetml/2006/main" id="3" name="SubcontractorLedger" displayName="SubcontractorLedger" ref="A3:P7" headerRowCount="1">
  <x:tableColumns count="16">
    <x:tableColumn id="1" name="協力会社ID"/>
    <x:tableColumn id="2" name="協力会社名"/>
    <x:tableColumn id="3" name="協力会コミュニティ分"/>
    <x:tableColumn id="4" name="主な工種"/>
    <x:tableColumn id="5" name="選定状態"/>
    <x:tableColumn id="6" name="登録日"/>
    <x:tableColumn id="7" name="資格・証明書期限"/>
    <x:tableColumn id="8" name="保険期限"/>
    <x:tableColumn id="9" name="直近12か月の案件数"/>
    <x:tableColumn id="10" name="最新総合点"/>
    <x:tableColumn id="11" name="ランク"/>
    <x:tableColumn id="12" name="管理状態"/>
    <x:tableColumn id="13" name="重大事項数"/>
    <x:tableColumn id="14" name="はい正期限"/>
    <x:tableColumn id="15" name="継続利用の提案"/>
    <x:tableColumn id="16" name="備考"/>
  </x:tableColumns>
  <x:tableStyleInfo name="TableStyleMedium2" showRowStripes="1"/>
</x:table>
</file>

<file path=xl/tables/table4.xml><?xml version="1.0" encoding="utf-8"?>
<x:table xmlns:x="http://schemas.openxmlformats.org/spreadsheetml/2006/main" id="4" name="MonthlyTracking" displayName="MonthlyTracking" ref="A3:S8" headerRowCount="1">
  <x:tableColumns count="19">
    <x:tableColumn id="1" name="月"/>
    <x:tableColumn id="2" name="案件"/>
    <x:tableColumn id="3" name="協力会社"/>
    <x:tableColumn id="4" name="協力会コミュニティ分"/>
    <x:tableColumn id="5" name="予定完了率"/>
    <x:tableColumn id="6" name="実績完了率"/>
    <x:tableColumn id="7" name="工程差異"/>
    <x:tableColumn id="8" name="一回目検査合格率"/>
    <x:tableColumn id="9" name="未完了NCR数"/>
    <x:tableColumn id="10" name="重大セキュリティ事象数"/>
    <x:tableColumn id="11" name="一般違反数"/>
    <x:tableColumn id="12" name="入場作業員"/>
    <x:tableColumn id="13" name="実名登録率"/>
    <x:tableColumn id="14" name="賃金期日支払"/>
    <x:tableColumn id="15" name="未確認変更金額"/>
    <x:tableColumn id="16" name="期限超過資料項目"/>
    <x:tableColumn id="17" name="月次リスクなど級"/>
    <x:tableColumn id="18" name="はい正措置"/>
    <x:tableColumn id="19" name="担当者"/>
  </x:tableColumns>
  <x:tableStyleInfo name="TableStyleMedium2" showRowStripes="1"/>
</x:table>
</file>

<file path=xl/theme/theme1.xml><?xml version="1.0" encoding="utf-8"?>
<a:theme xmlns:a="http://schemas.openxmlformats.org/drawingml/2006/main" xmlns:r="http://schemas.openxmlformats.org/officeDocument/2006/relationships"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drawings/drawing1.xml" Id="R7d2b7b23061b4624" /></Relationships>
</file>

<file path=xl/worksheets/_rels/sheet2.xml.rels>&#65279;<?xml version="1.0" encoding="utf-8"?><Relationships xmlns="http://schemas.openxmlformats.org/package/2006/relationships"><Relationship Type="http://schemas.openxmlformats.org/officeDocument/2006/relationships/table" Target="../tables/table1.xml" Id="Ra70e674176a54a50" /></Relationships>
</file>

<file path=xl/worksheets/_rels/sheet3.xml.rels>&#65279;<?xml version="1.0" encoding="utf-8"?><Relationships xmlns="http://schemas.openxmlformats.org/package/2006/relationships"><Relationship Type="http://schemas.openxmlformats.org/officeDocument/2006/relationships/table" Target="../tables/table2.xml" Id="R6b2a14b4fc434746" /></Relationships>
</file>

<file path=xl/worksheets/_rels/sheet4.xml.rels>&#65279;<?xml version="1.0" encoding="utf-8"?><Relationships xmlns="http://schemas.openxmlformats.org/package/2006/relationships"><Relationship Type="http://schemas.openxmlformats.org/officeDocument/2006/relationships/table" Target="../tables/table3.xml" Id="Rda9d33f7a68e437e" /></Relationships>
</file>

<file path=xl/worksheets/_rels/sheet5.xml.rels>&#65279;<?xml version="1.0" encoding="utf-8"?><Relationships xmlns="http://schemas.openxmlformats.org/package/2006/relationships"><Relationship Type="http://schemas.openxmlformats.org/officeDocument/2006/relationships/table" Target="../tables/table4.xml" Id="R611d49aa8e8140c8" /></Relationships>
</file>

<file path=xl/worksheets/sheet1.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tabSelected="true" workbookViewId="0"/>
  </sheetViews>
  <sheetFormatPr defaultRowHeight="15"/>
  <cols>
    <col customWidth="true" max="1" min="1" width="26"/>
    <col customWidth="true" max="2" min="2" width="16"/>
    <col customWidth="true" max="4" min="3" width="14"/>
    <col customWidth="true" max="5" min="5" width="16"/>
    <col customWidth="true" max="6" min="6" width="12"/>
    <col customWidth="true" max="7" min="7" width="36"/>
    <col customWidth="true" max="14" min="8" width="13"/>
  </cols>
  <sheetData>
    <row r="1" ht="30" customHeight="true">
      <c r="A1" s="5" t="s">
        <v>0</v>
      </c>
      <c r="B1" s="5"/>
      <c r="C1" s="5"/>
      <c r="D1" s="5"/>
      <c r="E1" s="5"/>
      <c r="F1" s="5"/>
      <c r="G1" s="5"/>
      <c r="H1" s="5"/>
      <c r="I1" s="5"/>
      <c r="J1" s="5"/>
      <c r="K1" s="5"/>
      <c r="L1" s="5"/>
      <c r="M1" s="5"/>
      <c r="N1" s="5"/>
      <c r="O1" s="98"/>
      <c r="P1" s="98"/>
      <c r="Q1" s="98"/>
      <c r="R1" s="98"/>
      <c r="S1" s="98"/>
      <c r="T1" s="98"/>
      <c r="U1" s="98"/>
      <c r="V1" s="98"/>
      <c r="W1" s="98"/>
      <c r="X1" s="98"/>
      <c r="Y1" s="98"/>
      <c r="Z1" s="98"/>
    </row>
    <row r="2">
      <c r="A2" s="98"/>
      <c r="B2" s="98"/>
      <c r="C2" s="98"/>
      <c r="D2" s="98"/>
      <c r="E2" s="98"/>
      <c r="F2" s="98"/>
      <c r="G2" s="98"/>
      <c r="H2" s="98"/>
      <c r="I2" s="98"/>
      <c r="J2" s="98"/>
      <c r="K2" s="98"/>
      <c r="L2" s="98"/>
      <c r="M2" s="98"/>
      <c r="N2" s="98"/>
      <c r="O2" s="98"/>
      <c r="P2" s="98"/>
      <c r="Q2" s="98"/>
      <c r="R2" s="98"/>
      <c r="S2" s="98"/>
      <c r="T2" s="98"/>
      <c r="U2" s="98"/>
      <c r="V2" s="98"/>
      <c r="W2" s="98"/>
      <c r="X2" s="98"/>
      <c r="Y2" s="98"/>
      <c r="Z2" s="98"/>
    </row>
    <row r="3">
      <c r="A3" s="60" t="s">
        <v>1</v>
      </c>
      <c r="B3" s="60"/>
      <c r="C3" s="60"/>
      <c r="D3" s="60"/>
      <c r="E3" s="60"/>
      <c r="F3" s="60"/>
      <c r="G3" s="60"/>
      <c r="H3" s="60"/>
      <c r="I3" s="60"/>
      <c r="J3" s="60"/>
      <c r="K3" s="60"/>
      <c r="L3" s="60"/>
      <c r="M3" s="60"/>
      <c r="N3" s="60"/>
      <c r="O3" s="98"/>
      <c r="P3" s="98"/>
      <c r="Q3" s="98"/>
      <c r="R3" s="98"/>
      <c r="S3" s="98"/>
      <c r="T3" s="98"/>
      <c r="U3" s="98"/>
      <c r="V3" s="98"/>
      <c r="W3" s="98"/>
      <c r="X3" s="98"/>
      <c r="Y3" s="98"/>
      <c r="Z3" s="98"/>
    </row>
    <row r="4">
      <c r="A4" s="98"/>
      <c r="B4" s="98"/>
      <c r="C4" s="98"/>
      <c r="D4" s="98"/>
      <c r="E4" s="98"/>
      <c r="F4" s="98"/>
      <c r="G4" s="98"/>
      <c r="H4" s="84" t="s">
        <v>2</v>
      </c>
      <c r="I4" s="77" t="s">
        <v>3</v>
      </c>
      <c r="J4" s="77"/>
      <c r="K4" s="77"/>
      <c r="L4" s="77"/>
      <c r="M4" s="77"/>
      <c r="N4" s="77"/>
      <c r="O4" s="98"/>
      <c r="P4" s="98"/>
      <c r="Q4" s="98"/>
      <c r="R4" s="98"/>
      <c r="S4" s="98"/>
      <c r="T4" s="98"/>
      <c r="U4" s="98"/>
      <c r="V4" s="98"/>
      <c r="W4" s="98"/>
      <c r="X4" s="98"/>
      <c r="Y4" s="98"/>
      <c r="Z4" s="98"/>
    </row>
    <row r="5" ht="28" customHeight="true">
      <c r="A5" s="18" t="s">
        <v>4</v>
      </c>
      <c r="B5" s="18" t="s">
        <v>5</v>
      </c>
      <c r="C5" s="18" t="s">
        <v>6</v>
      </c>
      <c r="D5" s="18" t="s">
        <v>7</v>
      </c>
      <c r="E5" s="18" t="s">
        <v>8</v>
      </c>
      <c r="F5" s="18" t="s">
        <v>9</v>
      </c>
      <c r="G5" s="98"/>
      <c r="H5" s="77"/>
      <c r="I5" s="77" t="str">
        <v>評価結果は、入札招待、利用制限、はい正後の再評価、ネガティブリスト、能力向上計画に直接つながります。</v>
      </c>
      <c r="J5" s="77"/>
      <c r="K5" s="77"/>
      <c r="L5" s="77"/>
      <c r="M5" s="77"/>
      <c r="N5" s="77"/>
      <c r="O5" s="98"/>
      <c r="P5" s="98"/>
      <c r="Q5" s="98"/>
      <c r="R5" s="98"/>
      <c r="S5" s="98"/>
      <c r="T5" s="98"/>
      <c r="U5" s="98"/>
      <c r="V5" s="98"/>
      <c r="W5" s="98"/>
      <c r="X5" s="98"/>
      <c r="Y5" s="98"/>
      <c r="Z5" s="98"/>
    </row>
    <row r="6" ht="28" customHeight="true">
      <c r="A6" s="68" t="n">
        <f>COUNTA('協力会社台帳'!$B$4:$B$60)</f>
        <v>4</v>
      </c>
      <c r="B6" s="72" t="n">
        <f>IFERROR(AVERAGEIF('協力会社台帳'!$J$4:$J$60,"&gt;0"),0)</f>
        <v>76.24500000000002</v>
      </c>
      <c r="C6" s="68" t="n">
        <f>COUNTIF('協力会社台帳'!$K$4:$K$60,"A*")+COUNTIF('協力会社台帳'!$K$4:$K$60,"B*")</f>
        <v>0</v>
      </c>
      <c r="D6" s="68" t="n">
        <f>COUNTIF('協力会社台帳'!$L$4:$L$60,"注意はい正")+COUNTIF('協力会社台帳'!$L$4:$L$60,"ネガティブリスト・使用停止")</f>
        <v>2</v>
      </c>
      <c r="E6" s="68" t="n">
        <f>SUM('協力会社台帳'!$M$4:$M$60)</f>
        <v>2</v>
      </c>
      <c r="F6" s="68" t="n">
        <f>COUNTIF('月次プロセス追跡'!$Q$4:$Q$200,"高")</f>
        <v>1</v>
      </c>
      <c r="G6" s="98"/>
      <c r="H6" s="77"/>
      <c r="I6" s="77"/>
      <c r="J6" s="77"/>
      <c r="K6" s="77"/>
      <c r="L6" s="77"/>
      <c r="M6" s="77"/>
      <c r="N6" s="77"/>
      <c r="O6" s="98"/>
      <c r="P6" s="98"/>
      <c r="Q6" s="98"/>
      <c r="R6" s="98"/>
      <c r="S6" s="98"/>
      <c r="T6" s="98"/>
      <c r="U6" s="98"/>
      <c r="V6" s="98"/>
      <c r="W6" s="98"/>
      <c r="X6" s="98"/>
      <c r="Y6" s="98"/>
      <c r="Z6" s="98"/>
    </row>
    <row r="7">
      <c r="A7" s="98"/>
      <c r="B7" s="98"/>
      <c r="C7" s="98"/>
      <c r="D7" s="98"/>
      <c r="E7" s="98"/>
      <c r="F7" s="98"/>
      <c r="G7" s="98"/>
      <c r="H7" s="77"/>
      <c r="I7" s="77"/>
      <c r="J7" s="77"/>
      <c r="K7" s="77"/>
      <c r="L7" s="77"/>
      <c r="M7" s="77"/>
      <c r="N7" s="77"/>
      <c r="O7" s="98"/>
      <c r="P7" s="98"/>
      <c r="Q7" s="98"/>
      <c r="R7" s="98"/>
      <c r="S7" s="98"/>
      <c r="T7" s="98"/>
      <c r="U7" s="98"/>
      <c r="V7" s="98"/>
      <c r="W7" s="98"/>
      <c r="X7" s="98"/>
      <c r="Y7" s="98"/>
      <c r="Z7" s="98"/>
    </row>
    <row r="8">
      <c r="A8" s="98"/>
      <c r="B8" s="98"/>
      <c r="C8" s="98"/>
      <c r="D8" s="98"/>
      <c r="E8" s="98"/>
      <c r="F8" s="98"/>
      <c r="G8" s="98"/>
      <c r="H8" s="98"/>
      <c r="I8" s="98"/>
      <c r="J8" s="98"/>
      <c r="K8" s="98"/>
      <c r="L8" s="98"/>
      <c r="M8" s="98"/>
      <c r="N8" s="98"/>
      <c r="O8" s="98"/>
      <c r="P8" s="98"/>
      <c r="Q8" s="98"/>
      <c r="R8" s="98"/>
      <c r="S8" s="98"/>
      <c r="T8" s="98"/>
      <c r="U8" s="98"/>
      <c r="V8" s="98"/>
      <c r="W8" s="98"/>
      <c r="X8" s="98"/>
      <c r="Y8" s="98"/>
      <c r="Z8" s="98"/>
    </row>
    <row r="9">
      <c r="A9" s="98"/>
      <c r="B9" s="98"/>
      <c r="C9" s="98"/>
      <c r="D9" s="98"/>
      <c r="E9" s="98"/>
      <c r="F9" s="98"/>
      <c r="G9" s="98"/>
      <c r="H9" s="98"/>
      <c r="I9" s="98"/>
      <c r="J9" s="98"/>
      <c r="K9" s="98"/>
      <c r="L9" s="98"/>
      <c r="M9" s="98"/>
      <c r="N9" s="98"/>
      <c r="O9" s="98"/>
      <c r="P9" s="98"/>
      <c r="Q9" s="98"/>
      <c r="R9" s="98"/>
      <c r="S9" s="98"/>
      <c r="T9" s="98"/>
      <c r="U9" s="98"/>
      <c r="V9" s="98"/>
      <c r="W9" s="98"/>
      <c r="X9" s="98"/>
      <c r="Y9" s="98"/>
      <c r="Z9" s="98"/>
    </row>
    <row r="10">
      <c r="A10" s="60" t="s">
        <v>10</v>
      </c>
      <c r="B10" s="60"/>
      <c r="C10" s="60"/>
      <c r="D10" s="60"/>
      <c r="E10" s="60"/>
      <c r="F10" s="60"/>
      <c r="G10" s="60"/>
      <c r="H10" s="98"/>
      <c r="I10" s="98"/>
      <c r="J10" s="98"/>
      <c r="K10" s="98"/>
      <c r="L10" s="98"/>
      <c r="M10" s="98"/>
      <c r="N10" s="98"/>
      <c r="O10" s="98"/>
      <c r="P10" s="98"/>
      <c r="Q10" s="98"/>
      <c r="R10" s="98"/>
      <c r="S10" s="98"/>
      <c r="T10" s="98"/>
      <c r="U10" s="98"/>
      <c r="V10" s="98"/>
      <c r="W10" s="98"/>
      <c r="X10" s="98"/>
      <c r="Y10" s="98"/>
      <c r="Z10" s="98"/>
    </row>
    <row r="11">
      <c r="A11" s="18" t="s">
        <v>11</v>
      </c>
      <c r="B11" s="18" t="s">
        <v>12</v>
      </c>
      <c r="C11" s="18" t="s">
        <v>13</v>
      </c>
      <c r="D11" s="18" t="s">
        <v>14</v>
      </c>
      <c r="E11" s="18" t="s">
        <v>15</v>
      </c>
      <c r="F11" s="18" t="s">
        <v>16</v>
      </c>
      <c r="G11" s="18" t="s">
        <v>17</v>
      </c>
      <c r="H11" s="98"/>
      <c r="I11" s="98"/>
      <c r="J11" s="98"/>
      <c r="K11" s="98"/>
      <c r="L11" s="98"/>
      <c r="M11" s="98"/>
      <c r="N11" s="98"/>
      <c r="O11" s="98"/>
      <c r="P11" s="98"/>
      <c r="Q11" s="98"/>
      <c r="R11" s="98"/>
      <c r="S11" s="98"/>
      <c r="T11" s="98"/>
      <c r="U11" s="98"/>
      <c r="V11" s="98"/>
      <c r="W11" s="98"/>
      <c r="X11" s="98"/>
      <c r="Y11" s="98"/>
      <c r="Z11" s="98"/>
    </row>
    <row r="12">
      <c r="A12" s="99" t="str">
        <f>'協力会社台帳'!B4</f>
        <v>東都鋼構造工事株式会社</v>
      </c>
      <c r="B12" s="99" t="str">
        <f>'協力会社台帳'!C4</f>
        <v>専門工事協力会社</v>
      </c>
      <c r="C12" s="100" t="n">
        <f>'協力会社台帳'!J4</f>
        <v>88.275</v>
      </c>
      <c r="D12" s="99" t="str">
        <f>'協力会社台帳'!K4</f>
        <v>B 合格・優先</v>
      </c>
      <c r="E12" s="99" t="str">
        <f>'協力会社台帳'!L4</f>
        <v>通常利用</v>
      </c>
      <c r="F12" s="99" t="n">
        <f>'協力会社台帳'!M4</f>
        <v>0</v>
      </c>
      <c r="G12" s="99" t="str">
        <f>'協力会社台帳'!O4</f>
        <v>継続利用可</v>
      </c>
      <c r="H12" s="98"/>
      <c r="I12" s="98"/>
      <c r="J12" s="98"/>
      <c r="K12" s="98"/>
      <c r="L12" s="98"/>
      <c r="M12" s="98"/>
      <c r="N12" s="98"/>
      <c r="O12" s="98"/>
      <c r="P12" s="98"/>
      <c r="Q12" s="98"/>
      <c r="R12" s="98"/>
      <c r="S12" s="98"/>
      <c r="T12" s="98"/>
      <c r="U12" s="98"/>
      <c r="V12" s="98"/>
      <c r="W12" s="98"/>
      <c r="X12" s="98"/>
      <c r="Y12" s="98"/>
      <c r="Z12" s="98"/>
    </row>
    <row r="13">
      <c r="A13" s="99" t="str">
        <f>'協力会社台帳'!B5</f>
        <v>東都設備工業株式会社</v>
      </c>
      <c r="B13" s="99" t="str">
        <f>'協力会社台帳'!C5</f>
        <v>専門工事協力会社</v>
      </c>
      <c r="C13" s="100" t="n">
        <f>'協力会社台帳'!J5</f>
        <v>78.25500000000001</v>
      </c>
      <c r="D13" s="99" t="str">
        <f>'協力会社台帳'!K5</f>
        <v>C 合格・観察</v>
      </c>
      <c r="E13" s="99" t="str">
        <f>'協力会社台帳'!L5</f>
        <v>上限付き利用・重点追跡</v>
      </c>
      <c r="F13" s="99" t="n">
        <f>'協力会社台帳'!M5</f>
        <v>0</v>
      </c>
      <c r="G13" s="99" t="str">
        <f>'協力会社台帳'!O5</f>
        <v>高リスク工区を制限し月次で見直す</v>
      </c>
      <c r="H13" s="98"/>
      <c r="I13" s="98"/>
      <c r="J13" s="98"/>
      <c r="K13" s="98"/>
      <c r="L13" s="98"/>
      <c r="M13" s="98"/>
      <c r="N13" s="98"/>
      <c r="O13" s="98"/>
      <c r="P13" s="98"/>
      <c r="Q13" s="98"/>
      <c r="R13" s="98"/>
      <c r="S13" s="98"/>
      <c r="T13" s="98"/>
      <c r="U13" s="98"/>
      <c r="V13" s="98"/>
      <c r="W13" s="98"/>
      <c r="X13" s="98"/>
      <c r="Y13" s="98"/>
      <c r="Z13" s="98"/>
    </row>
    <row r="14">
      <c r="A14" s="99" t="str">
        <f>'協力会社台帳'!B6</f>
        <v>安和労務協力株式会社</v>
      </c>
      <c r="B14" s="99" t="str">
        <f>'協力会社台帳'!C6</f>
        <v>労務協力会社</v>
      </c>
      <c r="C14" s="100" t="n">
        <f>'協力会社台帳'!J6</f>
        <v>62.205000000000034</v>
      </c>
      <c r="D14" s="99" t="str">
        <f>'協力会社台帳'!K6</f>
        <v>重大事項</v>
      </c>
      <c r="E14" s="99" t="str">
        <f>'協力会社台帳'!L6</f>
        <v>ネガティブリスト・使用停止</v>
      </c>
      <c r="F14" s="99" t="n">
        <f>'協力会社台帳'!M6</f>
        <v>2</v>
      </c>
      <c r="G14" s="99" t="str">
        <f>'協力会社台帳'!O6</f>
        <v>3年間は入札候補に入れない</v>
      </c>
      <c r="H14" s="98"/>
      <c r="I14" s="98"/>
      <c r="J14" s="98"/>
      <c r="K14" s="98"/>
      <c r="L14" s="98"/>
      <c r="M14" s="98"/>
      <c r="N14" s="98"/>
      <c r="O14" s="98"/>
      <c r="P14" s="98"/>
      <c r="Q14" s="98"/>
      <c r="R14" s="98"/>
      <c r="S14" s="98"/>
      <c r="T14" s="98"/>
      <c r="U14" s="98"/>
      <c r="V14" s="98"/>
      <c r="W14" s="98"/>
      <c r="X14" s="98"/>
      <c r="Y14" s="98"/>
      <c r="Z14" s="98"/>
    </row>
    <row r="15">
      <c r="A15" s="99" t="str">
        <f>'協力会社台帳'!B7</f>
        <v>緑建内装工事株式会社</v>
      </c>
      <c r="B15" s="99" t="str">
        <f>'協力会社台帳'!C7</f>
        <v>専門工事協力会社</v>
      </c>
      <c r="C15" s="100" t="n">
        <f>'協力会社台帳'!J7</f>
        <v>0</v>
      </c>
      <c r="D15" s="99" t="str">
        <f>'協力会社台帳'!K7</f>
        <v>E 退出</v>
      </c>
      <c r="E15" s="99" t="str">
        <f>'協力会社台帳'!L7</f>
        <v>ネガティブリスト・使用停止</v>
      </c>
      <c r="F15" s="99" t="n">
        <f>'協力会社台帳'!M7</f>
        <v>0</v>
      </c>
      <c r="G15" s="99" t="str">
        <f>'協力会社台帳'!O7</f>
        <v>3年間は入札候補に入れない</v>
      </c>
      <c r="H15" s="98"/>
      <c r="I15" s="98"/>
      <c r="J15" s="98"/>
      <c r="K15" s="98"/>
      <c r="L15" s="98"/>
      <c r="M15" s="98"/>
      <c r="N15" s="98"/>
      <c r="O15" s="98"/>
      <c r="P15" s="98"/>
      <c r="Q15" s="98"/>
      <c r="R15" s="98"/>
      <c r="S15" s="98"/>
      <c r="T15" s="98"/>
      <c r="U15" s="98"/>
      <c r="V15" s="98"/>
      <c r="W15" s="98"/>
      <c r="X15" s="98"/>
      <c r="Y15" s="98"/>
      <c r="Z15" s="98"/>
    </row>
    <row r="16">
      <c r="A16" s="98"/>
      <c r="B16" s="98"/>
      <c r="C16" s="98"/>
      <c r="D16" s="98"/>
      <c r="E16" s="98"/>
      <c r="F16" s="98"/>
      <c r="G16" s="98"/>
      <c r="H16" s="98"/>
      <c r="I16" s="98"/>
      <c r="J16" s="98"/>
      <c r="K16" s="98"/>
      <c r="L16" s="98"/>
      <c r="M16" s="98"/>
      <c r="N16" s="98"/>
      <c r="O16" s="98"/>
      <c r="P16" s="98"/>
      <c r="Q16" s="98"/>
      <c r="R16" s="98"/>
      <c r="S16" s="98"/>
      <c r="T16" s="98"/>
      <c r="U16" s="98"/>
      <c r="V16" s="98"/>
      <c r="W16" s="98"/>
      <c r="X16" s="98"/>
      <c r="Y16" s="98"/>
      <c r="Z16" s="98"/>
    </row>
    <row r="17">
      <c r="A17" s="98"/>
      <c r="B17" s="98"/>
      <c r="C17" s="98"/>
      <c r="D17" s="98"/>
      <c r="E17" s="98"/>
      <c r="F17" s="98"/>
      <c r="G17" s="98"/>
      <c r="H17" s="98"/>
      <c r="I17" s="98"/>
      <c r="J17" s="98"/>
      <c r="K17" s="98"/>
      <c r="L17" s="98"/>
      <c r="M17" s="98"/>
      <c r="N17" s="98"/>
      <c r="O17" s="98"/>
      <c r="P17" s="98"/>
      <c r="Q17" s="98"/>
      <c r="R17" s="98"/>
      <c r="S17" s="98"/>
      <c r="T17" s="98"/>
      <c r="U17" s="98"/>
      <c r="V17" s="98"/>
      <c r="W17" s="98"/>
      <c r="X17" s="98"/>
      <c r="Y17" s="98"/>
      <c r="Z17" s="98"/>
    </row>
    <row r="18">
      <c r="A18" s="60" t="s">
        <v>18</v>
      </c>
      <c r="B18" s="60"/>
      <c r="C18" s="60"/>
      <c r="D18" s="98"/>
      <c r="E18" s="60" t="s">
        <v>19</v>
      </c>
      <c r="F18" s="60"/>
      <c r="G18" s="60"/>
      <c r="H18" s="60"/>
      <c r="I18" s="60"/>
      <c r="J18" s="60"/>
      <c r="K18" s="60"/>
      <c r="L18" s="60"/>
      <c r="M18" s="60"/>
      <c r="N18" s="60"/>
      <c r="O18" s="98"/>
      <c r="P18" s="98"/>
      <c r="Q18" s="98"/>
      <c r="R18" s="98"/>
      <c r="S18" s="98"/>
      <c r="T18" s="98"/>
      <c r="U18" s="98"/>
      <c r="V18" s="98"/>
      <c r="W18" s="98"/>
      <c r="X18" s="98"/>
      <c r="Y18" s="98"/>
      <c r="Z18" s="98"/>
    </row>
    <row r="19">
      <c r="A19" s="18" t="s">
        <v>20</v>
      </c>
      <c r="B19" s="18" t="s">
        <v>21</v>
      </c>
      <c r="C19" s="18" t="s">
        <v>22</v>
      </c>
      <c r="D19" s="98"/>
      <c r="E19" s="93" t="s">
        <v>23</v>
      </c>
      <c r="F19" s="93"/>
      <c r="G19" s="93"/>
      <c r="H19" s="93"/>
      <c r="I19" s="93"/>
      <c r="J19" s="93" t="s">
        <v>24</v>
      </c>
      <c r="K19" s="93"/>
      <c r="L19" s="93"/>
      <c r="M19" s="93"/>
      <c r="N19" s="93"/>
      <c r="O19" s="98"/>
      <c r="P19" s="98"/>
      <c r="Q19" s="98"/>
      <c r="R19" s="98"/>
      <c r="S19" s="98"/>
      <c r="T19" s="98"/>
      <c r="U19" s="98"/>
      <c r="V19" s="98"/>
      <c r="W19" s="98"/>
      <c r="X19" s="98"/>
      <c r="Y19" s="98"/>
      <c r="Z19" s="98"/>
    </row>
    <row r="20">
      <c r="A20" s="98" t="s">
        <v>25</v>
      </c>
      <c r="B20" s="101" t="n">
        <v>15</v>
      </c>
      <c r="C20" s="98" t="s">
        <v>26</v>
      </c>
      <c r="D20" s="98"/>
      <c r="E20" s="93" t="s">
        <v>27</v>
      </c>
      <c r="F20" s="93"/>
      <c r="G20" s="93"/>
      <c r="H20" s="93"/>
      <c r="I20" s="93"/>
      <c r="J20" s="93" t="s">
        <v>28</v>
      </c>
      <c r="K20" s="93"/>
      <c r="L20" s="93"/>
      <c r="M20" s="93"/>
      <c r="N20" s="93"/>
      <c r="O20" s="98"/>
      <c r="P20" s="98"/>
      <c r="Q20" s="98"/>
      <c r="R20" s="98"/>
      <c r="S20" s="98"/>
      <c r="T20" s="98"/>
      <c r="U20" s="98"/>
      <c r="V20" s="98"/>
      <c r="W20" s="98"/>
      <c r="X20" s="98"/>
      <c r="Y20" s="98"/>
      <c r="Z20" s="98"/>
    </row>
    <row r="21">
      <c r="A21" s="98" t="s">
        <v>29</v>
      </c>
      <c r="B21" s="101" t="n">
        <v>10</v>
      </c>
      <c r="C21" s="98" t="s">
        <v>30</v>
      </c>
      <c r="D21" s="98"/>
      <c r="E21" s="93" t="s">
        <v>31</v>
      </c>
      <c r="F21" s="93"/>
      <c r="G21" s="93"/>
      <c r="H21" s="93"/>
      <c r="I21" s="93"/>
      <c r="J21" s="93" t="s">
        <v>32</v>
      </c>
      <c r="K21" s="93"/>
      <c r="L21" s="93"/>
      <c r="M21" s="93"/>
      <c r="N21" s="93"/>
      <c r="O21" s="98"/>
      <c r="P21" s="98"/>
      <c r="Q21" s="98"/>
      <c r="R21" s="98"/>
      <c r="S21" s="98"/>
      <c r="T21" s="98"/>
      <c r="U21" s="98"/>
      <c r="V21" s="98"/>
      <c r="W21" s="98"/>
      <c r="X21" s="98"/>
      <c r="Y21" s="98"/>
      <c r="Z21" s="98"/>
    </row>
    <row r="22">
      <c r="A22" s="98" t="s">
        <v>33</v>
      </c>
      <c r="B22" s="101" t="n">
        <v>10</v>
      </c>
      <c r="C22" s="98" t="s">
        <v>34</v>
      </c>
      <c r="D22" s="98"/>
      <c r="E22" s="93" t="s">
        <v>35</v>
      </c>
      <c r="F22" s="93"/>
      <c r="G22" s="93"/>
      <c r="H22" s="93"/>
      <c r="I22" s="93"/>
      <c r="J22" s="93" t="s">
        <v>36</v>
      </c>
      <c r="K22" s="93"/>
      <c r="L22" s="93"/>
      <c r="M22" s="93"/>
      <c r="N22" s="93"/>
      <c r="O22" s="98"/>
      <c r="P22" s="98"/>
      <c r="Q22" s="98"/>
      <c r="R22" s="98"/>
      <c r="S22" s="98"/>
      <c r="T22" s="98"/>
      <c r="U22" s="98"/>
      <c r="V22" s="98"/>
      <c r="W22" s="98"/>
      <c r="X22" s="98"/>
      <c r="Y22" s="98"/>
      <c r="Z22" s="98"/>
    </row>
    <row r="23">
      <c r="A23" s="98" t="s">
        <v>37</v>
      </c>
      <c r="B23" s="101" t="n">
        <v>45</v>
      </c>
      <c r="C23" s="98" t="s">
        <v>38</v>
      </c>
      <c r="D23" s="98"/>
      <c r="E23" s="98"/>
      <c r="F23" s="98"/>
      <c r="G23" s="98"/>
      <c r="H23" s="98"/>
      <c r="I23" s="98"/>
      <c r="J23" s="98"/>
      <c r="K23" s="98"/>
      <c r="L23" s="98"/>
      <c r="M23" s="98"/>
      <c r="N23" s="98"/>
      <c r="O23" s="98"/>
      <c r="P23" s="98"/>
      <c r="Q23" s="98"/>
      <c r="R23" s="98"/>
      <c r="S23" s="98"/>
      <c r="T23" s="98"/>
      <c r="U23" s="98"/>
      <c r="V23" s="98"/>
      <c r="W23" s="98"/>
      <c r="X23" s="98"/>
      <c r="Y23" s="98"/>
      <c r="Z23" s="98"/>
    </row>
    <row r="24">
      <c r="A24" s="98" t="s">
        <v>39</v>
      </c>
      <c r="B24" s="101" t="n">
        <v>10</v>
      </c>
      <c r="C24" s="98" t="s">
        <v>40</v>
      </c>
      <c r="D24" s="98"/>
      <c r="E24" s="98"/>
      <c r="F24" s="98"/>
      <c r="G24" s="98"/>
      <c r="H24" s="98"/>
      <c r="I24" s="98"/>
      <c r="J24" s="98"/>
      <c r="K24" s="98"/>
      <c r="L24" s="98"/>
      <c r="M24" s="98"/>
      <c r="N24" s="98"/>
      <c r="O24" s="98"/>
      <c r="P24" s="98"/>
      <c r="Q24" s="98"/>
      <c r="R24" s="98"/>
      <c r="S24" s="98"/>
      <c r="T24" s="98"/>
      <c r="U24" s="98"/>
      <c r="V24" s="98"/>
      <c r="W24" s="98"/>
      <c r="X24" s="98"/>
      <c r="Y24" s="98"/>
      <c r="Z24" s="98"/>
    </row>
    <row r="25">
      <c r="A25" s="98" t="s">
        <v>41</v>
      </c>
      <c r="B25" s="101" t="n">
        <v>10</v>
      </c>
      <c r="C25" s="98" t="s">
        <v>42</v>
      </c>
      <c r="D25" s="98"/>
      <c r="E25" s="98"/>
      <c r="F25" s="98"/>
      <c r="G25" s="98"/>
      <c r="H25" s="98"/>
      <c r="I25" s="98"/>
      <c r="J25" s="98"/>
      <c r="K25" s="98"/>
      <c r="L25" s="98"/>
      <c r="M25" s="98"/>
      <c r="N25" s="98"/>
      <c r="O25" s="98"/>
      <c r="P25" s="98"/>
      <c r="Q25" s="98"/>
      <c r="R25" s="98"/>
      <c r="S25" s="98"/>
      <c r="T25" s="98"/>
      <c r="U25" s="98"/>
      <c r="V25" s="98"/>
      <c r="W25" s="98"/>
      <c r="X25" s="98"/>
      <c r="Y25" s="98"/>
      <c r="Z25" s="98"/>
    </row>
    <row r="26">
      <c r="A26" s="98"/>
      <c r="B26" s="98"/>
      <c r="C26" s="98"/>
      <c r="D26" s="98"/>
      <c r="E26" s="98"/>
      <c r="F26" s="98"/>
      <c r="G26" s="98"/>
      <c r="H26" s="98"/>
      <c r="I26" s="98"/>
      <c r="J26" s="98"/>
      <c r="K26" s="98"/>
      <c r="L26" s="98"/>
      <c r="M26" s="98"/>
      <c r="N26" s="98"/>
      <c r="O26" s="98"/>
      <c r="P26" s="98"/>
      <c r="Q26" s="98"/>
      <c r="R26" s="98"/>
      <c r="S26" s="98"/>
      <c r="T26" s="98"/>
      <c r="U26" s="98"/>
      <c r="V26" s="98"/>
      <c r="W26" s="98"/>
      <c r="X26" s="98"/>
      <c r="Y26" s="98"/>
      <c r="Z26" s="98"/>
    </row>
    <row r="27">
      <c r="A27" s="98"/>
      <c r="B27" s="98"/>
      <c r="C27" s="98"/>
      <c r="D27" s="98"/>
      <c r="E27" s="98"/>
      <c r="F27" s="98"/>
      <c r="G27" s="98"/>
      <c r="H27" s="98"/>
      <c r="I27" s="98"/>
      <c r="J27" s="98"/>
      <c r="K27" s="98"/>
      <c r="L27" s="98"/>
      <c r="M27" s="98"/>
      <c r="N27" s="98"/>
      <c r="O27" s="98"/>
      <c r="P27" s="98"/>
      <c r="Q27" s="98"/>
      <c r="R27" s="98"/>
      <c r="S27" s="98"/>
      <c r="T27" s="98"/>
      <c r="U27" s="98"/>
      <c r="V27" s="98"/>
      <c r="W27" s="98"/>
      <c r="X27" s="98"/>
      <c r="Y27" s="98"/>
      <c r="Z27" s="98"/>
    </row>
    <row r="28">
      <c r="A28" s="98"/>
      <c r="B28" s="98"/>
      <c r="C28" s="98"/>
      <c r="D28" s="98"/>
      <c r="E28" s="98"/>
      <c r="F28" s="98"/>
      <c r="G28" s="98"/>
      <c r="H28" s="98"/>
      <c r="I28" s="98"/>
      <c r="J28" s="98"/>
      <c r="K28" s="98"/>
      <c r="L28" s="98"/>
      <c r="M28" s="98"/>
      <c r="N28" s="98"/>
      <c r="O28" s="98"/>
      <c r="P28" s="98"/>
      <c r="Q28" s="98"/>
      <c r="R28" s="98"/>
      <c r="S28" s="98"/>
      <c r="T28" s="98"/>
      <c r="U28" s="98"/>
      <c r="V28" s="98"/>
      <c r="W28" s="98"/>
      <c r="X28" s="98"/>
      <c r="Y28" s="98"/>
      <c r="Z28" s="98"/>
    </row>
    <row r="29">
      <c r="A29" s="98"/>
      <c r="B29" s="98"/>
      <c r="C29" s="98"/>
      <c r="D29" s="98"/>
      <c r="E29" s="98"/>
      <c r="F29" s="98"/>
      <c r="G29" s="98"/>
      <c r="H29" s="98"/>
      <c r="I29" s="98"/>
      <c r="J29" s="98"/>
      <c r="K29" s="98"/>
      <c r="L29" s="98"/>
      <c r="M29" s="98"/>
      <c r="N29" s="98"/>
      <c r="O29" s="98"/>
      <c r="P29" s="98"/>
      <c r="Q29" s="98"/>
      <c r="R29" s="98"/>
      <c r="S29" s="98"/>
      <c r="T29" s="98"/>
      <c r="U29" s="98"/>
      <c r="V29" s="98"/>
      <c r="W29" s="98"/>
      <c r="X29" s="98"/>
      <c r="Y29" s="98"/>
      <c r="Z29" s="98"/>
    </row>
    <row r="30">
      <c r="A30" s="98"/>
      <c r="B30" s="98"/>
      <c r="C30" s="98"/>
      <c r="D30" s="98"/>
      <c r="E30" s="98"/>
      <c r="F30" s="98"/>
      <c r="G30" s="98"/>
      <c r="H30" s="98"/>
      <c r="I30" s="98"/>
      <c r="J30" s="98"/>
      <c r="K30" s="98"/>
      <c r="L30" s="98"/>
      <c r="M30" s="98"/>
      <c r="N30" s="98"/>
      <c r="O30" s="98"/>
      <c r="P30" s="98"/>
      <c r="Q30" s="98"/>
      <c r="R30" s="98"/>
      <c r="S30" s="98"/>
      <c r="T30" s="98"/>
      <c r="U30" s="98"/>
      <c r="V30" s="98"/>
      <c r="W30" s="98"/>
      <c r="X30" s="98"/>
      <c r="Y30" s="98"/>
      <c r="Z30" s="98"/>
    </row>
    <row r="31">
      <c r="A31" s="98"/>
      <c r="B31" s="98"/>
      <c r="C31" s="98"/>
      <c r="D31" s="98"/>
      <c r="E31" s="98"/>
      <c r="F31" s="98"/>
      <c r="G31" s="98"/>
      <c r="H31" s="98"/>
      <c r="I31" s="98"/>
      <c r="J31" s="98"/>
      <c r="K31" s="98"/>
      <c r="L31" s="98"/>
      <c r="M31" s="98"/>
      <c r="N31" s="98"/>
      <c r="O31" s="98"/>
      <c r="P31" s="98"/>
      <c r="Q31" s="98"/>
      <c r="R31" s="98"/>
      <c r="S31" s="98"/>
      <c r="T31" s="98"/>
      <c r="U31" s="98"/>
      <c r="V31" s="98"/>
      <c r="W31" s="98"/>
      <c r="X31" s="98"/>
      <c r="Y31" s="98"/>
      <c r="Z31" s="98"/>
    </row>
    <row r="32">
      <c r="A32" s="98"/>
      <c r="B32" s="98"/>
      <c r="C32" s="98"/>
      <c r="D32" s="98"/>
      <c r="E32" s="98"/>
      <c r="F32" s="98"/>
      <c r="G32" s="98"/>
      <c r="H32" s="98"/>
      <c r="I32" s="98"/>
      <c r="J32" s="98"/>
      <c r="K32" s="98"/>
      <c r="L32" s="98"/>
      <c r="M32" s="98"/>
      <c r="N32" s="98"/>
      <c r="O32" s="98"/>
      <c r="P32" s="98"/>
      <c r="Q32" s="98"/>
      <c r="R32" s="98"/>
      <c r="S32" s="98"/>
      <c r="T32" s="98"/>
      <c r="U32" s="98"/>
      <c r="V32" s="98"/>
      <c r="W32" s="98"/>
      <c r="X32" s="98"/>
      <c r="Y32" s="98"/>
      <c r="Z32" s="98"/>
    </row>
    <row r="33">
      <c r="A33" s="98"/>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c r="A34" s="98"/>
      <c r="B34" s="98"/>
      <c r="C34" s="98"/>
      <c r="D34" s="98"/>
      <c r="E34" s="98"/>
      <c r="F34" s="98"/>
      <c r="G34" s="98"/>
      <c r="H34" s="98"/>
      <c r="I34" s="98"/>
      <c r="J34" s="98"/>
      <c r="K34" s="98"/>
      <c r="L34" s="98"/>
      <c r="M34" s="98"/>
      <c r="N34" s="98"/>
      <c r="O34" s="98"/>
      <c r="P34" s="98"/>
      <c r="Q34" s="98"/>
      <c r="R34" s="98"/>
      <c r="S34" s="98"/>
      <c r="T34" s="98"/>
      <c r="U34" s="98"/>
      <c r="V34" s="98"/>
      <c r="W34" s="98"/>
      <c r="X34" s="98"/>
      <c r="Y34" s="98"/>
      <c r="Z34" s="98"/>
    </row>
    <row r="35">
      <c r="A35" s="98"/>
      <c r="B35" s="98"/>
      <c r="C35" s="98"/>
      <c r="D35" s="98"/>
      <c r="E35" s="98"/>
      <c r="F35" s="98"/>
      <c r="G35" s="98"/>
      <c r="H35" s="98"/>
      <c r="I35" s="98"/>
      <c r="J35" s="98"/>
      <c r="K35" s="98"/>
      <c r="L35" s="98"/>
      <c r="M35" s="98"/>
      <c r="N35" s="98"/>
      <c r="O35" s="98"/>
      <c r="P35" s="98"/>
      <c r="Q35" s="98"/>
      <c r="R35" s="98"/>
      <c r="S35" s="98"/>
      <c r="T35" s="98"/>
      <c r="U35" s="98"/>
      <c r="V35" s="98"/>
      <c r="W35" s="98"/>
      <c r="X35" s="98"/>
      <c r="Y35" s="98"/>
      <c r="Z35" s="98"/>
    </row>
    <row r="36">
      <c r="A36" s="98"/>
      <c r="B36" s="98"/>
      <c r="C36" s="98"/>
      <c r="D36" s="98"/>
      <c r="E36" s="98"/>
      <c r="F36" s="98"/>
      <c r="G36" s="98"/>
      <c r="H36" s="98"/>
      <c r="I36" s="98"/>
      <c r="J36" s="98"/>
      <c r="K36" s="98"/>
      <c r="L36" s="98"/>
      <c r="M36" s="98"/>
      <c r="N36" s="98"/>
      <c r="O36" s="98"/>
      <c r="P36" s="98"/>
      <c r="Q36" s="98"/>
      <c r="R36" s="98"/>
      <c r="S36" s="98"/>
      <c r="T36" s="98"/>
      <c r="U36" s="98"/>
      <c r="V36" s="98"/>
      <c r="W36" s="98"/>
      <c r="X36" s="98"/>
      <c r="Y36" s="98"/>
      <c r="Z36" s="98"/>
    </row>
    <row r="37">
      <c r="A37" s="98"/>
      <c r="B37" s="98"/>
      <c r="C37" s="98"/>
      <c r="D37" s="98"/>
      <c r="E37" s="98"/>
      <c r="F37" s="98"/>
      <c r="G37" s="98"/>
      <c r="H37" s="98"/>
      <c r="I37" s="98"/>
      <c r="J37" s="98"/>
      <c r="K37" s="98"/>
      <c r="L37" s="98"/>
      <c r="M37" s="98"/>
      <c r="N37" s="98"/>
      <c r="O37" s="98"/>
      <c r="P37" s="98"/>
      <c r="Q37" s="98"/>
      <c r="R37" s="98"/>
      <c r="S37" s="98"/>
      <c r="T37" s="98"/>
      <c r="U37" s="98"/>
      <c r="V37" s="98"/>
      <c r="W37" s="98"/>
      <c r="X37" s="98"/>
      <c r="Y37" s="98"/>
      <c r="Z37" s="98"/>
    </row>
    <row r="38">
      <c r="A38" s="98"/>
      <c r="B38" s="98"/>
      <c r="C38" s="98"/>
      <c r="D38" s="98"/>
      <c r="E38" s="98"/>
      <c r="F38" s="98"/>
      <c r="G38" s="98"/>
      <c r="H38" s="98"/>
      <c r="I38" s="98"/>
      <c r="J38" s="98"/>
      <c r="K38" s="98"/>
      <c r="L38" s="98"/>
      <c r="M38" s="98"/>
      <c r="N38" s="98"/>
      <c r="O38" s="98"/>
      <c r="P38" s="98"/>
      <c r="Q38" s="98"/>
      <c r="R38" s="98"/>
      <c r="S38" s="98"/>
      <c r="T38" s="98"/>
      <c r="U38" s="98"/>
      <c r="V38" s="98"/>
      <c r="W38" s="98"/>
      <c r="X38" s="98"/>
      <c r="Y38" s="98"/>
      <c r="Z38" s="98"/>
    </row>
    <row r="39">
      <c r="A39" s="98"/>
      <c r="B39" s="98"/>
      <c r="C39" s="98"/>
      <c r="D39" s="98"/>
      <c r="E39" s="98"/>
      <c r="F39" s="98"/>
      <c r="G39" s="98"/>
      <c r="H39" s="98"/>
      <c r="I39" s="98"/>
      <c r="J39" s="98"/>
      <c r="K39" s="98"/>
      <c r="L39" s="98"/>
      <c r="M39" s="98"/>
      <c r="N39" s="98"/>
      <c r="O39" s="98"/>
      <c r="P39" s="98"/>
      <c r="Q39" s="98"/>
      <c r="R39" s="98"/>
      <c r="S39" s="98"/>
      <c r="T39" s="98"/>
      <c r="U39" s="98"/>
      <c r="V39" s="98"/>
      <c r="W39" s="98"/>
      <c r="X39" s="98"/>
      <c r="Y39" s="98"/>
      <c r="Z39" s="98"/>
    </row>
    <row r="40">
      <c r="A40" s="98"/>
      <c r="B40" s="98"/>
      <c r="C40" s="98"/>
      <c r="D40" s="98"/>
      <c r="E40" s="98"/>
      <c r="F40" s="98"/>
      <c r="G40" s="98"/>
      <c r="H40" s="98"/>
      <c r="I40" s="98"/>
      <c r="J40" s="98"/>
      <c r="K40" s="98"/>
      <c r="L40" s="98"/>
      <c r="M40" s="98"/>
      <c r="N40" s="98"/>
      <c r="O40" s="98"/>
      <c r="P40" s="98"/>
      <c r="Q40" s="98"/>
      <c r="R40" s="98"/>
      <c r="S40" s="98"/>
      <c r="T40" s="98"/>
      <c r="U40" s="98"/>
      <c r="V40" s="98"/>
      <c r="W40" s="98"/>
      <c r="X40" s="98"/>
      <c r="Y40" s="98"/>
      <c r="Z40" s="98"/>
    </row>
    <row r="41">
      <c r="A41" s="98"/>
      <c r="B41" s="98"/>
      <c r="C41" s="98"/>
      <c r="D41" s="98"/>
      <c r="E41" s="98"/>
      <c r="F41" s="98"/>
      <c r="G41" s="98"/>
      <c r="H41" s="98"/>
      <c r="I41" s="98"/>
      <c r="J41" s="98"/>
      <c r="K41" s="98"/>
      <c r="L41" s="98"/>
      <c r="M41" s="98"/>
      <c r="N41" s="98"/>
      <c r="O41" s="98"/>
      <c r="P41" s="98"/>
      <c r="Q41" s="98"/>
      <c r="R41" s="98"/>
      <c r="S41" s="98"/>
      <c r="T41" s="98"/>
      <c r="U41" s="98"/>
      <c r="V41" s="98"/>
      <c r="W41" s="98"/>
      <c r="X41" s="98"/>
      <c r="Y41" s="98"/>
      <c r="Z41" s="98"/>
    </row>
    <row r="42">
      <c r="A42" s="98"/>
      <c r="B42" s="98"/>
      <c r="C42" s="98"/>
      <c r="D42" s="98"/>
      <c r="E42" s="98"/>
      <c r="F42" s="98"/>
      <c r="G42" s="98"/>
      <c r="H42" s="98"/>
      <c r="I42" s="98"/>
      <c r="J42" s="98"/>
      <c r="K42" s="98"/>
      <c r="L42" s="98"/>
      <c r="M42" s="98"/>
      <c r="N42" s="98"/>
      <c r="O42" s="98"/>
      <c r="P42" s="98"/>
      <c r="Q42" s="98"/>
      <c r="R42" s="98"/>
      <c r="S42" s="98"/>
      <c r="T42" s="98"/>
      <c r="U42" s="98"/>
      <c r="V42" s="98"/>
      <c r="W42" s="98"/>
      <c r="X42" s="98"/>
      <c r="Y42" s="98"/>
      <c r="Z42" s="98"/>
    </row>
    <row r="43">
      <c r="A43" s="98"/>
      <c r="B43" s="98"/>
      <c r="C43" s="98"/>
      <c r="D43" s="98"/>
      <c r="E43" s="98"/>
      <c r="F43" s="98"/>
      <c r="G43" s="98"/>
      <c r="H43" s="98"/>
      <c r="I43" s="98"/>
      <c r="J43" s="98"/>
      <c r="K43" s="98"/>
      <c r="L43" s="98"/>
      <c r="M43" s="98"/>
      <c r="N43" s="98"/>
      <c r="O43" s="98"/>
      <c r="P43" s="98"/>
      <c r="Q43" s="98"/>
      <c r="R43" s="98"/>
      <c r="S43" s="98"/>
      <c r="T43" s="98"/>
      <c r="U43" s="98"/>
      <c r="V43" s="98"/>
      <c r="W43" s="98"/>
      <c r="X43" s="98"/>
      <c r="Y43" s="98"/>
      <c r="Z43" s="98"/>
    </row>
    <row r="44">
      <c r="A44" s="98"/>
      <c r="B44" s="98"/>
      <c r="C44" s="98"/>
      <c r="D44" s="98"/>
      <c r="E44" s="98"/>
      <c r="F44" s="98"/>
      <c r="G44" s="98"/>
      <c r="H44" s="98"/>
      <c r="I44" s="98"/>
      <c r="J44" s="98"/>
      <c r="K44" s="98"/>
      <c r="L44" s="98"/>
      <c r="M44" s="98"/>
      <c r="N44" s="98"/>
      <c r="O44" s="98"/>
      <c r="P44" s="98"/>
      <c r="Q44" s="98"/>
      <c r="R44" s="98"/>
      <c r="S44" s="98"/>
      <c r="T44" s="98"/>
      <c r="U44" s="98"/>
      <c r="V44" s="98"/>
      <c r="W44" s="98"/>
      <c r="X44" s="98"/>
      <c r="Y44" s="98"/>
      <c r="Z44" s="98"/>
    </row>
    <row r="45">
      <c r="A45" s="98"/>
      <c r="B45" s="98"/>
      <c r="C45" s="98"/>
      <c r="D45" s="98"/>
      <c r="E45" s="98"/>
      <c r="F45" s="98"/>
      <c r="G45" s="98"/>
      <c r="H45" s="98"/>
      <c r="I45" s="98"/>
      <c r="J45" s="98"/>
      <c r="K45" s="98"/>
      <c r="L45" s="98"/>
      <c r="M45" s="98"/>
      <c r="N45" s="98"/>
      <c r="O45" s="98"/>
      <c r="P45" s="98"/>
      <c r="Q45" s="98"/>
      <c r="R45" s="98"/>
      <c r="S45" s="98"/>
      <c r="T45" s="98"/>
      <c r="U45" s="98"/>
      <c r="V45" s="98"/>
      <c r="W45" s="98"/>
      <c r="X45" s="98"/>
      <c r="Y45" s="98"/>
      <c r="Z45" s="98"/>
    </row>
    <row r="46">
      <c r="A46" s="98"/>
      <c r="B46" s="98"/>
      <c r="C46" s="98"/>
      <c r="D46" s="98"/>
      <c r="E46" s="98"/>
      <c r="F46" s="98"/>
      <c r="G46" s="98"/>
      <c r="H46" s="98"/>
      <c r="I46" s="98"/>
      <c r="J46" s="98"/>
      <c r="K46" s="98"/>
      <c r="L46" s="98"/>
      <c r="M46" s="98"/>
      <c r="N46" s="98"/>
      <c r="O46" s="98"/>
      <c r="P46" s="98"/>
      <c r="Q46" s="98"/>
      <c r="R46" s="98"/>
      <c r="S46" s="98"/>
      <c r="T46" s="98"/>
      <c r="U46" s="98"/>
      <c r="V46" s="98"/>
      <c r="W46" s="98"/>
      <c r="X46" s="98"/>
      <c r="Y46" s="98"/>
      <c r="Z46" s="98"/>
    </row>
    <row r="47">
      <c r="A47" s="98"/>
      <c r="B47" s="98"/>
      <c r="C47" s="98"/>
      <c r="D47" s="98"/>
      <c r="E47" s="98"/>
      <c r="F47" s="98"/>
      <c r="G47" s="98"/>
      <c r="H47" s="98"/>
      <c r="I47" s="98"/>
      <c r="J47" s="98"/>
      <c r="K47" s="98"/>
      <c r="L47" s="98"/>
      <c r="M47" s="98"/>
      <c r="N47" s="98"/>
      <c r="O47" s="98"/>
      <c r="P47" s="98"/>
      <c r="Q47" s="98"/>
      <c r="R47" s="98"/>
      <c r="S47" s="98"/>
      <c r="T47" s="98"/>
      <c r="U47" s="98"/>
      <c r="V47" s="98"/>
      <c r="W47" s="98"/>
      <c r="X47" s="98"/>
      <c r="Y47" s="98"/>
      <c r="Z47" s="98"/>
    </row>
    <row r="48">
      <c r="A48" s="98"/>
      <c r="B48" s="98"/>
      <c r="C48" s="98"/>
      <c r="D48" s="98"/>
      <c r="E48" s="98"/>
      <c r="F48" s="98"/>
      <c r="G48" s="98"/>
      <c r="H48" s="98"/>
      <c r="I48" s="98"/>
      <c r="J48" s="98"/>
      <c r="K48" s="98"/>
      <c r="L48" s="98"/>
      <c r="M48" s="98"/>
      <c r="N48" s="98"/>
      <c r="O48" s="98"/>
      <c r="P48" s="98"/>
      <c r="Q48" s="98"/>
      <c r="R48" s="98"/>
      <c r="S48" s="98"/>
      <c r="T48" s="98"/>
      <c r="U48" s="98"/>
      <c r="V48" s="98"/>
      <c r="W48" s="98"/>
      <c r="X48" s="98"/>
      <c r="Y48" s="98"/>
      <c r="Z48" s="98"/>
    </row>
    <row r="49">
      <c r="A49" s="98"/>
      <c r="B49" s="98"/>
      <c r="C49" s="98"/>
      <c r="D49" s="98"/>
      <c r="E49" s="98"/>
      <c r="F49" s="98"/>
      <c r="G49" s="98"/>
      <c r="H49" s="98"/>
      <c r="I49" s="98"/>
      <c r="J49" s="98"/>
      <c r="K49" s="98"/>
      <c r="L49" s="98"/>
      <c r="M49" s="98"/>
      <c r="N49" s="98"/>
      <c r="O49" s="98"/>
      <c r="P49" s="98"/>
      <c r="Q49" s="98"/>
      <c r="R49" s="98"/>
      <c r="S49" s="98"/>
      <c r="T49" s="98"/>
      <c r="U49" s="98"/>
      <c r="V49" s="98"/>
      <c r="W49" s="98"/>
      <c r="X49" s="98"/>
      <c r="Y49" s="98"/>
      <c r="Z49" s="98"/>
    </row>
    <row r="50">
      <c r="A50" s="98"/>
      <c r="B50" s="98"/>
      <c r="C50" s="98"/>
      <c r="D50" s="98"/>
      <c r="E50" s="98"/>
      <c r="F50" s="98"/>
      <c r="G50" s="98"/>
      <c r="H50" s="98"/>
      <c r="I50" s="98"/>
      <c r="J50" s="98"/>
      <c r="K50" s="98"/>
      <c r="L50" s="98"/>
      <c r="M50" s="98"/>
      <c r="N50" s="98"/>
      <c r="O50" s="98"/>
      <c r="P50" s="98"/>
      <c r="Q50" s="98"/>
      <c r="R50" s="98"/>
      <c r="S50" s="98"/>
      <c r="T50" s="98"/>
      <c r="U50" s="98"/>
      <c r="V50" s="98"/>
      <c r="W50" s="98"/>
      <c r="X50" s="98"/>
      <c r="Y50" s="98"/>
      <c r="Z50" s="98"/>
    </row>
    <row r="51">
      <c r="A51" s="98"/>
      <c r="B51" s="98"/>
      <c r="C51" s="98"/>
      <c r="D51" s="98"/>
      <c r="E51" s="98"/>
      <c r="F51" s="98"/>
      <c r="G51" s="98"/>
      <c r="H51" s="98"/>
      <c r="I51" s="98"/>
      <c r="J51" s="98"/>
      <c r="K51" s="98"/>
      <c r="L51" s="98"/>
      <c r="M51" s="98"/>
      <c r="N51" s="98"/>
      <c r="O51" s="98"/>
      <c r="P51" s="98"/>
      <c r="Q51" s="98"/>
      <c r="R51" s="98"/>
      <c r="S51" s="98"/>
      <c r="T51" s="98"/>
      <c r="U51" s="98"/>
      <c r="V51" s="98"/>
      <c r="W51" s="98"/>
      <c r="X51" s="98"/>
      <c r="Y51" s="98"/>
      <c r="Z51" s="98"/>
    </row>
    <row r="52">
      <c r="A52" s="98"/>
      <c r="B52" s="98"/>
      <c r="C52" s="98"/>
      <c r="D52" s="98"/>
      <c r="E52" s="98"/>
      <c r="F52" s="98"/>
      <c r="G52" s="98"/>
      <c r="H52" s="98"/>
      <c r="I52" s="98"/>
      <c r="J52" s="98"/>
      <c r="K52" s="98"/>
      <c r="L52" s="98"/>
      <c r="M52" s="98"/>
      <c r="N52" s="98"/>
      <c r="O52" s="98"/>
      <c r="P52" s="98"/>
      <c r="Q52" s="98"/>
      <c r="R52" s="98"/>
      <c r="S52" s="98"/>
      <c r="T52" s="98"/>
      <c r="U52" s="98"/>
      <c r="V52" s="98"/>
      <c r="W52" s="98"/>
      <c r="X52" s="98"/>
      <c r="Y52" s="98"/>
      <c r="Z52" s="98"/>
    </row>
    <row r="53">
      <c r="A53" s="98"/>
      <c r="B53" s="98"/>
      <c r="C53" s="98"/>
      <c r="D53" s="98"/>
      <c r="E53" s="98"/>
      <c r="F53" s="98"/>
      <c r="G53" s="98"/>
      <c r="H53" s="98"/>
      <c r="I53" s="98"/>
      <c r="J53" s="98"/>
      <c r="K53" s="98"/>
      <c r="L53" s="98"/>
      <c r="M53" s="98"/>
      <c r="N53" s="98"/>
      <c r="O53" s="98"/>
      <c r="P53" s="98"/>
      <c r="Q53" s="98"/>
      <c r="R53" s="98"/>
      <c r="S53" s="98"/>
      <c r="T53" s="98"/>
      <c r="U53" s="98"/>
      <c r="V53" s="98"/>
      <c r="W53" s="98"/>
      <c r="X53" s="98"/>
      <c r="Y53" s="98"/>
      <c r="Z53" s="98"/>
    </row>
    <row r="54">
      <c r="A54" s="98"/>
      <c r="B54" s="98"/>
      <c r="C54" s="98"/>
      <c r="D54" s="98"/>
      <c r="E54" s="98"/>
      <c r="F54" s="98"/>
      <c r="G54" s="98"/>
      <c r="H54" s="98"/>
      <c r="I54" s="98"/>
      <c r="J54" s="98"/>
      <c r="K54" s="98"/>
      <c r="L54" s="98"/>
      <c r="M54" s="98"/>
      <c r="N54" s="98"/>
      <c r="O54" s="98"/>
      <c r="P54" s="98"/>
      <c r="Q54" s="98"/>
      <c r="R54" s="98"/>
      <c r="S54" s="98"/>
      <c r="T54" s="98"/>
      <c r="U54" s="98"/>
      <c r="V54" s="98"/>
      <c r="W54" s="98"/>
      <c r="X54" s="98"/>
      <c r="Y54" s="98"/>
      <c r="Z54" s="98"/>
    </row>
    <row r="55">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row>
    <row r="56">
      <c r="A56" s="98"/>
      <c r="B56" s="98"/>
      <c r="C56" s="98"/>
      <c r="D56" s="98"/>
      <c r="E56" s="98"/>
      <c r="F56" s="98"/>
      <c r="G56" s="98"/>
      <c r="H56" s="98"/>
      <c r="I56" s="98"/>
      <c r="J56" s="98"/>
      <c r="K56" s="98"/>
      <c r="L56" s="98"/>
      <c r="M56" s="98"/>
      <c r="N56" s="98"/>
      <c r="O56" s="98"/>
      <c r="P56" s="98"/>
      <c r="Q56" s="98"/>
      <c r="R56" s="98"/>
      <c r="S56" s="98"/>
      <c r="T56" s="98"/>
      <c r="U56" s="98"/>
      <c r="V56" s="98"/>
      <c r="W56" s="98"/>
      <c r="X56" s="98"/>
      <c r="Y56" s="98"/>
      <c r="Z56" s="98"/>
    </row>
    <row r="57">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row>
    <row r="58">
      <c r="A58" s="98"/>
      <c r="B58" s="98"/>
      <c r="C58" s="98"/>
      <c r="D58" s="98"/>
      <c r="E58" s="98"/>
      <c r="F58" s="98"/>
      <c r="G58" s="98"/>
      <c r="H58" s="98"/>
      <c r="I58" s="98"/>
      <c r="J58" s="98"/>
      <c r="K58" s="98"/>
      <c r="L58" s="98"/>
      <c r="M58" s="98"/>
      <c r="N58" s="98"/>
      <c r="O58" s="98"/>
      <c r="P58" s="98"/>
      <c r="Q58" s="98"/>
      <c r="R58" s="98"/>
      <c r="S58" s="98"/>
      <c r="T58" s="98"/>
      <c r="U58" s="98"/>
      <c r="V58" s="98"/>
      <c r="W58" s="98"/>
      <c r="X58" s="98"/>
      <c r="Y58" s="98"/>
      <c r="Z58" s="98"/>
    </row>
    <row r="59">
      <c r="A59" s="98"/>
      <c r="B59" s="98"/>
      <c r="C59" s="98"/>
      <c r="D59" s="98"/>
      <c r="E59" s="98"/>
      <c r="F59" s="98"/>
      <c r="G59" s="98"/>
      <c r="H59" s="98"/>
      <c r="I59" s="98"/>
      <c r="J59" s="98"/>
      <c r="K59" s="98"/>
      <c r="L59" s="98"/>
      <c r="M59" s="98"/>
      <c r="N59" s="98"/>
      <c r="O59" s="98"/>
      <c r="P59" s="98"/>
      <c r="Q59" s="98"/>
      <c r="R59" s="98"/>
      <c r="S59" s="98"/>
      <c r="T59" s="98"/>
      <c r="U59" s="98"/>
      <c r="V59" s="98"/>
      <c r="W59" s="98"/>
      <c r="X59" s="98"/>
      <c r="Y59" s="98"/>
      <c r="Z59" s="98"/>
    </row>
    <row r="60">
      <c r="A60" s="98"/>
      <c r="B60" s="98"/>
      <c r="C60" s="98"/>
      <c r="D60" s="98"/>
      <c r="E60" s="98"/>
      <c r="F60" s="98"/>
      <c r="G60" s="98"/>
      <c r="H60" s="98"/>
      <c r="I60" s="98"/>
      <c r="J60" s="98"/>
      <c r="K60" s="98"/>
      <c r="L60" s="98"/>
      <c r="M60" s="98"/>
      <c r="N60" s="98"/>
      <c r="O60" s="98"/>
      <c r="P60" s="98"/>
      <c r="Q60" s="98"/>
      <c r="R60" s="98"/>
      <c r="S60" s="98"/>
      <c r="T60" s="98"/>
      <c r="U60" s="98"/>
      <c r="V60" s="98"/>
      <c r="W60" s="98"/>
      <c r="X60" s="98"/>
      <c r="Y60" s="98"/>
      <c r="Z60" s="98"/>
    </row>
    <row r="61">
      <c r="A61" s="98"/>
      <c r="B61" s="98"/>
      <c r="C61" s="98"/>
      <c r="D61" s="98"/>
      <c r="E61" s="98"/>
      <c r="F61" s="98"/>
      <c r="G61" s="98"/>
      <c r="H61" s="98"/>
      <c r="I61" s="98"/>
      <c r="J61" s="98"/>
      <c r="K61" s="98"/>
      <c r="L61" s="98"/>
      <c r="M61" s="98"/>
      <c r="N61" s="98"/>
      <c r="O61" s="98"/>
      <c r="P61" s="98"/>
      <c r="Q61" s="98"/>
      <c r="R61" s="98"/>
      <c r="S61" s="98"/>
      <c r="T61" s="98"/>
      <c r="U61" s="98"/>
      <c r="V61" s="98"/>
      <c r="W61" s="98"/>
      <c r="X61" s="98"/>
      <c r="Y61" s="98"/>
      <c r="Z61" s="98"/>
    </row>
    <row r="62">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row>
    <row r="63">
      <c r="A63" s="98"/>
      <c r="B63" s="98"/>
      <c r="C63" s="98"/>
      <c r="D63" s="98"/>
      <c r="E63" s="98"/>
      <c r="F63" s="98"/>
      <c r="G63" s="98"/>
      <c r="H63" s="98"/>
      <c r="I63" s="98"/>
      <c r="J63" s="98"/>
      <c r="K63" s="98"/>
      <c r="L63" s="98"/>
      <c r="M63" s="98"/>
      <c r="N63" s="98"/>
      <c r="O63" s="98"/>
      <c r="P63" s="98"/>
      <c r="Q63" s="98"/>
      <c r="R63" s="98"/>
      <c r="S63" s="98"/>
      <c r="T63" s="98"/>
      <c r="U63" s="98"/>
      <c r="V63" s="98"/>
      <c r="W63" s="98"/>
      <c r="X63" s="98"/>
      <c r="Y63" s="98"/>
      <c r="Z63" s="98"/>
    </row>
    <row r="64">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row>
    <row r="65">
      <c r="A65" s="98"/>
      <c r="B65" s="98"/>
      <c r="C65" s="98"/>
      <c r="D65" s="98"/>
      <c r="E65" s="98"/>
      <c r="F65" s="98"/>
      <c r="G65" s="98"/>
      <c r="H65" s="98"/>
      <c r="I65" s="98"/>
      <c r="J65" s="98"/>
      <c r="K65" s="98"/>
      <c r="L65" s="98"/>
      <c r="M65" s="98"/>
      <c r="N65" s="98"/>
      <c r="O65" s="98"/>
      <c r="P65" s="98"/>
      <c r="Q65" s="98"/>
      <c r="R65" s="98"/>
      <c r="S65" s="98"/>
      <c r="T65" s="98"/>
      <c r="U65" s="98"/>
      <c r="V65" s="98"/>
      <c r="W65" s="98"/>
      <c r="X65" s="98"/>
      <c r="Y65" s="98"/>
      <c r="Z65" s="98"/>
    </row>
    <row r="66">
      <c r="A66" s="98"/>
      <c r="B66" s="98"/>
      <c r="C66" s="98"/>
      <c r="D66" s="98"/>
      <c r="E66" s="98"/>
      <c r="F66" s="98"/>
      <c r="G66" s="98"/>
      <c r="H66" s="98"/>
      <c r="I66" s="98"/>
      <c r="J66" s="98"/>
      <c r="K66" s="98"/>
      <c r="L66" s="98"/>
      <c r="M66" s="98"/>
      <c r="N66" s="98"/>
      <c r="O66" s="98"/>
      <c r="P66" s="98"/>
      <c r="Q66" s="98"/>
      <c r="R66" s="98"/>
      <c r="S66" s="98"/>
      <c r="T66" s="98"/>
      <c r="U66" s="98"/>
      <c r="V66" s="98"/>
      <c r="W66" s="98"/>
      <c r="X66" s="98"/>
      <c r="Y66" s="98"/>
      <c r="Z66" s="98"/>
    </row>
    <row r="67">
      <c r="A67" s="98"/>
      <c r="B67" s="98"/>
      <c r="C67" s="98"/>
      <c r="D67" s="98"/>
      <c r="E67" s="98"/>
      <c r="F67" s="98"/>
      <c r="G67" s="98"/>
      <c r="H67" s="98"/>
      <c r="I67" s="98"/>
      <c r="J67" s="98"/>
      <c r="K67" s="98"/>
      <c r="L67" s="98"/>
      <c r="M67" s="98"/>
      <c r="N67" s="98"/>
      <c r="O67" s="98"/>
      <c r="P67" s="98"/>
      <c r="Q67" s="98"/>
      <c r="R67" s="98"/>
      <c r="S67" s="98"/>
      <c r="T67" s="98"/>
      <c r="U67" s="98"/>
      <c r="V67" s="98"/>
      <c r="W67" s="98"/>
      <c r="X67" s="98"/>
      <c r="Y67" s="98"/>
      <c r="Z67" s="98"/>
    </row>
    <row r="68">
      <c r="A68" s="98"/>
      <c r="B68" s="98"/>
      <c r="C68" s="98"/>
      <c r="D68" s="98"/>
      <c r="E68" s="98"/>
      <c r="F68" s="98"/>
      <c r="G68" s="98"/>
      <c r="H68" s="98"/>
      <c r="I68" s="98"/>
      <c r="J68" s="98"/>
      <c r="K68" s="98"/>
      <c r="L68" s="98"/>
      <c r="M68" s="98"/>
      <c r="N68" s="98"/>
      <c r="O68" s="98"/>
      <c r="P68" s="98"/>
      <c r="Q68" s="98"/>
      <c r="R68" s="98"/>
      <c r="S68" s="98"/>
      <c r="T68" s="98"/>
      <c r="U68" s="98"/>
      <c r="V68" s="98"/>
      <c r="W68" s="98"/>
      <c r="X68" s="98"/>
      <c r="Y68" s="98"/>
      <c r="Z68" s="98"/>
    </row>
    <row r="69">
      <c r="A69" s="98"/>
      <c r="B69" s="98"/>
      <c r="C69" s="98"/>
      <c r="D69" s="98"/>
      <c r="E69" s="98"/>
      <c r="F69" s="98"/>
      <c r="G69" s="98"/>
      <c r="H69" s="98"/>
      <c r="I69" s="98"/>
      <c r="J69" s="98"/>
      <c r="K69" s="98"/>
      <c r="L69" s="98"/>
      <c r="M69" s="98"/>
      <c r="N69" s="98"/>
      <c r="O69" s="98"/>
      <c r="P69" s="98"/>
      <c r="Q69" s="98"/>
      <c r="R69" s="98"/>
      <c r="S69" s="98"/>
      <c r="T69" s="98"/>
      <c r="U69" s="98"/>
      <c r="V69" s="98"/>
      <c r="W69" s="98"/>
      <c r="X69" s="98"/>
      <c r="Y69" s="98"/>
      <c r="Z69" s="98"/>
    </row>
    <row r="70">
      <c r="A70" s="98"/>
      <c r="B70" s="98"/>
      <c r="C70" s="98"/>
      <c r="D70" s="98"/>
      <c r="E70" s="98"/>
      <c r="F70" s="98"/>
      <c r="G70" s="98"/>
      <c r="H70" s="98"/>
      <c r="I70" s="98"/>
      <c r="J70" s="98"/>
      <c r="K70" s="98"/>
      <c r="L70" s="98"/>
      <c r="M70" s="98"/>
      <c r="N70" s="98"/>
      <c r="O70" s="98"/>
      <c r="P70" s="98"/>
      <c r="Q70" s="98"/>
      <c r="R70" s="98"/>
      <c r="S70" s="98"/>
      <c r="T70" s="98"/>
      <c r="U70" s="98"/>
      <c r="V70" s="98"/>
      <c r="W70" s="98"/>
      <c r="X70" s="98"/>
      <c r="Y70" s="98"/>
      <c r="Z70" s="98"/>
    </row>
    <row r="71">
      <c r="A71" s="98"/>
      <c r="B71" s="98"/>
      <c r="C71" s="98"/>
      <c r="D71" s="98"/>
      <c r="E71" s="98"/>
      <c r="F71" s="98"/>
      <c r="G71" s="98"/>
      <c r="H71" s="98"/>
      <c r="I71" s="98"/>
      <c r="J71" s="98"/>
      <c r="K71" s="98"/>
      <c r="L71" s="98"/>
      <c r="M71" s="98"/>
      <c r="N71" s="98"/>
      <c r="O71" s="98"/>
      <c r="P71" s="98"/>
      <c r="Q71" s="98"/>
      <c r="R71" s="98"/>
      <c r="S71" s="98"/>
      <c r="T71" s="98"/>
      <c r="U71" s="98"/>
      <c r="V71" s="98"/>
      <c r="W71" s="98"/>
      <c r="X71" s="98"/>
      <c r="Y71" s="98"/>
      <c r="Z71" s="98"/>
    </row>
    <row r="72">
      <c r="A72" s="98"/>
      <c r="B72" s="98"/>
      <c r="C72" s="98"/>
      <c r="D72" s="98"/>
      <c r="E72" s="98"/>
      <c r="F72" s="98"/>
      <c r="G72" s="98"/>
      <c r="H72" s="98"/>
      <c r="I72" s="98"/>
      <c r="J72" s="98"/>
      <c r="K72" s="98"/>
      <c r="L72" s="98"/>
      <c r="M72" s="98"/>
      <c r="N72" s="98"/>
      <c r="O72" s="98"/>
      <c r="P72" s="98"/>
      <c r="Q72" s="98"/>
      <c r="R72" s="98"/>
      <c r="S72" s="98"/>
      <c r="T72" s="98"/>
      <c r="U72" s="98"/>
      <c r="V72" s="98"/>
      <c r="W72" s="98"/>
      <c r="X72" s="98"/>
      <c r="Y72" s="98"/>
      <c r="Z72" s="98"/>
    </row>
    <row r="73">
      <c r="A73" s="98"/>
      <c r="B73" s="98"/>
      <c r="C73" s="98"/>
      <c r="D73" s="98"/>
      <c r="E73" s="98"/>
      <c r="F73" s="98"/>
      <c r="G73" s="98"/>
      <c r="H73" s="98"/>
      <c r="I73" s="98"/>
      <c r="J73" s="98"/>
      <c r="K73" s="98"/>
      <c r="L73" s="98"/>
      <c r="M73" s="98"/>
      <c r="N73" s="98"/>
      <c r="O73" s="98"/>
      <c r="P73" s="98"/>
      <c r="Q73" s="98"/>
      <c r="R73" s="98"/>
      <c r="S73" s="98"/>
      <c r="T73" s="98"/>
      <c r="U73" s="98"/>
      <c r="V73" s="98"/>
      <c r="W73" s="98"/>
      <c r="X73" s="98"/>
      <c r="Y73" s="98"/>
      <c r="Z73" s="98"/>
    </row>
    <row r="74">
      <c r="A74" s="98"/>
      <c r="B74" s="98"/>
      <c r="C74" s="98"/>
      <c r="D74" s="98"/>
      <c r="E74" s="98"/>
      <c r="F74" s="98"/>
      <c r="G74" s="98"/>
      <c r="H74" s="98"/>
      <c r="I74" s="98"/>
      <c r="J74" s="98"/>
      <c r="K74" s="98"/>
      <c r="L74" s="98"/>
      <c r="M74" s="98"/>
      <c r="N74" s="98"/>
      <c r="O74" s="98"/>
      <c r="P74" s="98"/>
      <c r="Q74" s="98"/>
      <c r="R74" s="98"/>
      <c r="S74" s="98"/>
      <c r="T74" s="98"/>
      <c r="U74" s="98"/>
      <c r="V74" s="98"/>
      <c r="W74" s="98"/>
      <c r="X74" s="98"/>
      <c r="Y74" s="98"/>
      <c r="Z74" s="98"/>
    </row>
    <row r="75">
      <c r="A75" s="98"/>
      <c r="B75" s="98"/>
      <c r="C75" s="98"/>
      <c r="D75" s="98"/>
      <c r="E75" s="98"/>
      <c r="F75" s="98"/>
      <c r="G75" s="98"/>
      <c r="H75" s="98"/>
      <c r="I75" s="98"/>
      <c r="J75" s="98"/>
      <c r="K75" s="98"/>
      <c r="L75" s="98"/>
      <c r="M75" s="98"/>
      <c r="N75" s="98"/>
      <c r="O75" s="98"/>
      <c r="P75" s="98"/>
      <c r="Q75" s="98"/>
      <c r="R75" s="98"/>
      <c r="S75" s="98"/>
      <c r="T75" s="98"/>
      <c r="U75" s="98"/>
      <c r="V75" s="98"/>
      <c r="W75" s="98"/>
      <c r="X75" s="98"/>
      <c r="Y75" s="98"/>
      <c r="Z75" s="98"/>
    </row>
    <row r="76">
      <c r="A76" s="98"/>
      <c r="B76" s="98"/>
      <c r="C76" s="98"/>
      <c r="D76" s="98"/>
      <c r="E76" s="98"/>
      <c r="F76" s="98"/>
      <c r="G76" s="98"/>
      <c r="H76" s="98"/>
      <c r="I76" s="98"/>
      <c r="J76" s="98"/>
      <c r="K76" s="98"/>
      <c r="L76" s="98"/>
      <c r="M76" s="98"/>
      <c r="N76" s="98"/>
      <c r="O76" s="98"/>
      <c r="P76" s="98"/>
      <c r="Q76" s="98"/>
      <c r="R76" s="98"/>
      <c r="S76" s="98"/>
      <c r="T76" s="98"/>
      <c r="U76" s="98"/>
      <c r="V76" s="98"/>
      <c r="W76" s="98"/>
      <c r="X76" s="98"/>
      <c r="Y76" s="98"/>
      <c r="Z76" s="98"/>
    </row>
    <row r="77">
      <c r="A77" s="98"/>
      <c r="B77" s="98"/>
      <c r="C77" s="98"/>
      <c r="D77" s="98"/>
      <c r="E77" s="98"/>
      <c r="F77" s="98"/>
      <c r="G77" s="98"/>
      <c r="H77" s="98"/>
      <c r="I77" s="98"/>
      <c r="J77" s="98"/>
      <c r="K77" s="98"/>
      <c r="L77" s="98"/>
      <c r="M77" s="98"/>
      <c r="N77" s="98"/>
      <c r="O77" s="98"/>
      <c r="P77" s="98"/>
      <c r="Q77" s="98"/>
      <c r="R77" s="98"/>
      <c r="S77" s="98"/>
      <c r="T77" s="98"/>
      <c r="U77" s="98"/>
      <c r="V77" s="98"/>
      <c r="W77" s="98"/>
      <c r="X77" s="98"/>
      <c r="Y77" s="98"/>
      <c r="Z77" s="98"/>
    </row>
    <row r="78">
      <c r="A78" s="98"/>
      <c r="B78" s="98"/>
      <c r="C78" s="98"/>
      <c r="D78" s="98"/>
      <c r="E78" s="98"/>
      <c r="F78" s="98"/>
      <c r="G78" s="98"/>
      <c r="H78" s="98"/>
      <c r="I78" s="98"/>
      <c r="J78" s="98"/>
      <c r="K78" s="98"/>
      <c r="L78" s="98"/>
      <c r="M78" s="98"/>
      <c r="N78" s="98"/>
      <c r="O78" s="98"/>
      <c r="P78" s="98"/>
      <c r="Q78" s="98"/>
      <c r="R78" s="98"/>
      <c r="S78" s="98"/>
      <c r="T78" s="98"/>
      <c r="U78" s="98"/>
      <c r="V78" s="98"/>
      <c r="W78" s="98"/>
      <c r="X78" s="98"/>
      <c r="Y78" s="98"/>
      <c r="Z78" s="98"/>
    </row>
    <row r="79">
      <c r="A79" s="98"/>
      <c r="B79" s="98"/>
      <c r="C79" s="98"/>
      <c r="D79" s="98"/>
      <c r="E79" s="98"/>
      <c r="F79" s="98"/>
      <c r="G79" s="98"/>
      <c r="H79" s="98"/>
      <c r="I79" s="98"/>
      <c r="J79" s="98"/>
      <c r="K79" s="98"/>
      <c r="L79" s="98"/>
      <c r="M79" s="98"/>
      <c r="N79" s="98"/>
      <c r="O79" s="98"/>
      <c r="P79" s="98"/>
      <c r="Q79" s="98"/>
      <c r="R79" s="98"/>
      <c r="S79" s="98"/>
      <c r="T79" s="98"/>
      <c r="U79" s="98"/>
      <c r="V79" s="98"/>
      <c r="W79" s="98"/>
      <c r="X79" s="98"/>
      <c r="Y79" s="98"/>
      <c r="Z79" s="98"/>
    </row>
    <row r="80">
      <c r="A80" s="98"/>
      <c r="B80" s="98"/>
      <c r="C80" s="98"/>
      <c r="D80" s="98"/>
      <c r="E80" s="98"/>
      <c r="F80" s="98"/>
      <c r="G80" s="98"/>
      <c r="H80" s="98"/>
      <c r="I80" s="98"/>
      <c r="J80" s="98"/>
      <c r="K80" s="98"/>
      <c r="L80" s="98"/>
      <c r="M80" s="98"/>
      <c r="N80" s="98"/>
      <c r="O80" s="98"/>
      <c r="P80" s="98"/>
      <c r="Q80" s="98"/>
      <c r="R80" s="98"/>
      <c r="S80" s="98"/>
      <c r="T80" s="98"/>
      <c r="U80" s="98"/>
      <c r="V80" s="98"/>
      <c r="W80" s="98"/>
      <c r="X80" s="98"/>
      <c r="Y80" s="98"/>
      <c r="Z80" s="98"/>
    </row>
    <row r="81">
      <c r="A81" s="98"/>
      <c r="B81" s="98"/>
      <c r="C81" s="98"/>
      <c r="D81" s="98"/>
      <c r="E81" s="98"/>
      <c r="F81" s="98"/>
      <c r="G81" s="98"/>
      <c r="H81" s="98"/>
      <c r="I81" s="98"/>
      <c r="J81" s="98"/>
      <c r="K81" s="98"/>
      <c r="L81" s="98"/>
      <c r="M81" s="98"/>
      <c r="N81" s="98"/>
      <c r="O81" s="98"/>
      <c r="P81" s="98"/>
      <c r="Q81" s="98"/>
      <c r="R81" s="98"/>
      <c r="S81" s="98"/>
      <c r="T81" s="98"/>
      <c r="U81" s="98"/>
      <c r="V81" s="98"/>
      <c r="W81" s="98"/>
      <c r="X81" s="98"/>
      <c r="Y81" s="98"/>
      <c r="Z81" s="98"/>
    </row>
    <row r="82">
      <c r="A82" s="98"/>
      <c r="B82" s="98"/>
      <c r="C82" s="98"/>
      <c r="D82" s="98"/>
      <c r="E82" s="98"/>
      <c r="F82" s="98"/>
      <c r="G82" s="98"/>
      <c r="H82" s="98"/>
      <c r="I82" s="98"/>
      <c r="J82" s="98"/>
      <c r="K82" s="98"/>
      <c r="L82" s="98"/>
      <c r="M82" s="98"/>
      <c r="N82" s="98"/>
      <c r="O82" s="98"/>
      <c r="P82" s="98"/>
      <c r="Q82" s="98"/>
      <c r="R82" s="98"/>
      <c r="S82" s="98"/>
      <c r="T82" s="98"/>
      <c r="U82" s="98"/>
      <c r="V82" s="98"/>
      <c r="W82" s="98"/>
      <c r="X82" s="98"/>
      <c r="Y82" s="98"/>
      <c r="Z82" s="98"/>
    </row>
    <row r="83">
      <c r="A83" s="98"/>
      <c r="B83" s="98"/>
      <c r="C83" s="98"/>
      <c r="D83" s="98"/>
      <c r="E83" s="98"/>
      <c r="F83" s="98"/>
      <c r="G83" s="98"/>
      <c r="H83" s="98"/>
      <c r="I83" s="98"/>
      <c r="J83" s="98"/>
      <c r="K83" s="98"/>
      <c r="L83" s="98"/>
      <c r="M83" s="98"/>
      <c r="N83" s="98"/>
      <c r="O83" s="98"/>
      <c r="P83" s="98"/>
      <c r="Q83" s="98"/>
      <c r="R83" s="98"/>
      <c r="S83" s="98"/>
      <c r="T83" s="98"/>
      <c r="U83" s="98"/>
      <c r="V83" s="98"/>
      <c r="W83" s="98"/>
      <c r="X83" s="98"/>
      <c r="Y83" s="98"/>
      <c r="Z83" s="98"/>
    </row>
    <row r="84">
      <c r="A84" s="98"/>
      <c r="B84" s="98"/>
      <c r="C84" s="98"/>
      <c r="D84" s="98"/>
      <c r="E84" s="98"/>
      <c r="F84" s="98"/>
      <c r="G84" s="98"/>
      <c r="H84" s="98"/>
      <c r="I84" s="98"/>
      <c r="J84" s="98"/>
      <c r="K84" s="98"/>
      <c r="L84" s="98"/>
      <c r="M84" s="98"/>
      <c r="N84" s="98"/>
      <c r="O84" s="98"/>
      <c r="P84" s="98"/>
      <c r="Q84" s="98"/>
      <c r="R84" s="98"/>
      <c r="S84" s="98"/>
      <c r="T84" s="98"/>
      <c r="U84" s="98"/>
      <c r="V84" s="98"/>
      <c r="W84" s="98"/>
      <c r="X84" s="98"/>
      <c r="Y84" s="98"/>
      <c r="Z84" s="98"/>
    </row>
    <row r="85">
      <c r="A85" s="98"/>
      <c r="B85" s="98"/>
      <c r="C85" s="98"/>
      <c r="D85" s="98"/>
      <c r="E85" s="98"/>
      <c r="F85" s="98"/>
      <c r="G85" s="98"/>
      <c r="H85" s="98"/>
      <c r="I85" s="98"/>
      <c r="J85" s="98"/>
      <c r="K85" s="98"/>
      <c r="L85" s="98"/>
      <c r="M85" s="98"/>
      <c r="N85" s="98"/>
      <c r="O85" s="98"/>
      <c r="P85" s="98"/>
      <c r="Q85" s="98"/>
      <c r="R85" s="98"/>
      <c r="S85" s="98"/>
      <c r="T85" s="98"/>
      <c r="U85" s="98"/>
      <c r="V85" s="98"/>
      <c r="W85" s="98"/>
      <c r="X85" s="98"/>
      <c r="Y85" s="98"/>
      <c r="Z85" s="98"/>
    </row>
    <row r="86">
      <c r="A86" s="98"/>
      <c r="B86" s="98"/>
      <c r="C86" s="98"/>
      <c r="D86" s="98"/>
      <c r="E86" s="98"/>
      <c r="F86" s="98"/>
      <c r="G86" s="98"/>
      <c r="H86" s="98"/>
      <c r="I86" s="98"/>
      <c r="J86" s="98"/>
      <c r="K86" s="98"/>
      <c r="L86" s="98"/>
      <c r="M86" s="98"/>
      <c r="N86" s="98"/>
      <c r="O86" s="98"/>
      <c r="P86" s="98"/>
      <c r="Q86" s="98"/>
      <c r="R86" s="98"/>
      <c r="S86" s="98"/>
      <c r="T86" s="98"/>
      <c r="U86" s="98"/>
      <c r="V86" s="98"/>
      <c r="W86" s="98"/>
      <c r="X86" s="98"/>
      <c r="Y86" s="98"/>
      <c r="Z86" s="98"/>
    </row>
    <row r="87">
      <c r="A87" s="98"/>
      <c r="B87" s="98"/>
      <c r="C87" s="98"/>
      <c r="D87" s="98"/>
      <c r="E87" s="98"/>
      <c r="F87" s="98"/>
      <c r="G87" s="98"/>
      <c r="H87" s="98"/>
      <c r="I87" s="98"/>
      <c r="J87" s="98"/>
      <c r="K87" s="98"/>
      <c r="L87" s="98"/>
      <c r="M87" s="98"/>
      <c r="N87" s="98"/>
      <c r="O87" s="98"/>
      <c r="P87" s="98"/>
      <c r="Q87" s="98"/>
      <c r="R87" s="98"/>
      <c r="S87" s="98"/>
      <c r="T87" s="98"/>
      <c r="U87" s="98"/>
      <c r="V87" s="98"/>
      <c r="W87" s="98"/>
      <c r="X87" s="98"/>
      <c r="Y87" s="98"/>
      <c r="Z87" s="98"/>
    </row>
    <row r="88">
      <c r="A88" s="98"/>
      <c r="B88" s="98"/>
      <c r="C88" s="98"/>
      <c r="D88" s="98"/>
      <c r="E88" s="98"/>
      <c r="F88" s="98"/>
      <c r="G88" s="98"/>
      <c r="H88" s="98"/>
      <c r="I88" s="98"/>
      <c r="J88" s="98"/>
      <c r="K88" s="98"/>
      <c r="L88" s="98"/>
      <c r="M88" s="98"/>
      <c r="N88" s="98"/>
      <c r="O88" s="98"/>
      <c r="P88" s="98"/>
      <c r="Q88" s="98"/>
      <c r="R88" s="98"/>
      <c r="S88" s="98"/>
      <c r="T88" s="98"/>
      <c r="U88" s="98"/>
      <c r="V88" s="98"/>
      <c r="W88" s="98"/>
      <c r="X88" s="98"/>
      <c r="Y88" s="98"/>
      <c r="Z88" s="98"/>
    </row>
    <row r="89">
      <c r="A89" s="98"/>
      <c r="B89" s="98"/>
      <c r="C89" s="98"/>
      <c r="D89" s="98"/>
      <c r="E89" s="98"/>
      <c r="F89" s="98"/>
      <c r="G89" s="98"/>
      <c r="H89" s="98"/>
      <c r="I89" s="98"/>
      <c r="J89" s="98"/>
      <c r="K89" s="98"/>
      <c r="L89" s="98"/>
      <c r="M89" s="98"/>
      <c r="N89" s="98"/>
      <c r="O89" s="98"/>
      <c r="P89" s="98"/>
      <c r="Q89" s="98"/>
      <c r="R89" s="98"/>
      <c r="S89" s="98"/>
      <c r="T89" s="98"/>
      <c r="U89" s="98"/>
      <c r="V89" s="98"/>
      <c r="W89" s="98"/>
      <c r="X89" s="98"/>
      <c r="Y89" s="98"/>
      <c r="Z89" s="98"/>
    </row>
    <row r="90">
      <c r="A90" s="98"/>
      <c r="B90" s="98"/>
      <c r="C90" s="98"/>
      <c r="D90" s="98"/>
      <c r="E90" s="98"/>
      <c r="F90" s="98"/>
      <c r="G90" s="98"/>
      <c r="H90" s="98"/>
      <c r="I90" s="98"/>
      <c r="J90" s="98"/>
      <c r="K90" s="98"/>
      <c r="L90" s="98"/>
      <c r="M90" s="98"/>
      <c r="N90" s="98"/>
      <c r="O90" s="98"/>
      <c r="P90" s="98"/>
      <c r="Q90" s="98"/>
      <c r="R90" s="98"/>
      <c r="S90" s="98"/>
      <c r="T90" s="98"/>
      <c r="U90" s="98"/>
      <c r="V90" s="98"/>
      <c r="W90" s="98"/>
      <c r="X90" s="98"/>
      <c r="Y90" s="98"/>
      <c r="Z90" s="98"/>
    </row>
    <row r="91">
      <c r="A91" s="98"/>
      <c r="B91" s="98"/>
      <c r="C91" s="98"/>
      <c r="D91" s="98"/>
      <c r="E91" s="98"/>
      <c r="F91" s="98"/>
      <c r="G91" s="98"/>
      <c r="H91" s="98"/>
      <c r="I91" s="98"/>
      <c r="J91" s="98"/>
      <c r="K91" s="98"/>
      <c r="L91" s="98"/>
      <c r="M91" s="98"/>
      <c r="N91" s="98"/>
      <c r="O91" s="98"/>
      <c r="P91" s="98"/>
      <c r="Q91" s="98"/>
      <c r="R91" s="98"/>
      <c r="S91" s="98"/>
      <c r="T91" s="98"/>
      <c r="U91" s="98"/>
      <c r="V91" s="98"/>
      <c r="W91" s="98"/>
      <c r="X91" s="98"/>
      <c r="Y91" s="98"/>
      <c r="Z91" s="98"/>
    </row>
    <row r="92">
      <c r="A92" s="98"/>
      <c r="B92" s="98"/>
      <c r="C92" s="98"/>
      <c r="D92" s="98"/>
      <c r="E92" s="98"/>
      <c r="F92" s="98"/>
      <c r="G92" s="98"/>
      <c r="H92" s="98"/>
      <c r="I92" s="98"/>
      <c r="J92" s="98"/>
      <c r="K92" s="98"/>
      <c r="L92" s="98"/>
      <c r="M92" s="98"/>
      <c r="N92" s="98"/>
      <c r="O92" s="98"/>
      <c r="P92" s="98"/>
      <c r="Q92" s="98"/>
      <c r="R92" s="98"/>
      <c r="S92" s="98"/>
      <c r="T92" s="98"/>
      <c r="U92" s="98"/>
      <c r="V92" s="98"/>
      <c r="W92" s="98"/>
      <c r="X92" s="98"/>
      <c r="Y92" s="98"/>
      <c r="Z92" s="98"/>
    </row>
    <row r="93">
      <c r="A93" s="98"/>
      <c r="B93" s="98"/>
      <c r="C93" s="98"/>
      <c r="D93" s="98"/>
      <c r="E93" s="98"/>
      <c r="F93" s="98"/>
      <c r="G93" s="98"/>
      <c r="H93" s="98"/>
      <c r="I93" s="98"/>
      <c r="J93" s="98"/>
      <c r="K93" s="98"/>
      <c r="L93" s="98"/>
      <c r="M93" s="98"/>
      <c r="N93" s="98"/>
      <c r="O93" s="98"/>
      <c r="P93" s="98"/>
      <c r="Q93" s="98"/>
      <c r="R93" s="98"/>
      <c r="S93" s="98"/>
      <c r="T93" s="98"/>
      <c r="U93" s="98"/>
      <c r="V93" s="98"/>
      <c r="W93" s="98"/>
      <c r="X93" s="98"/>
      <c r="Y93" s="98"/>
      <c r="Z93" s="98"/>
    </row>
    <row r="94">
      <c r="A94" s="98"/>
      <c r="B94" s="98"/>
      <c r="C94" s="98"/>
      <c r="D94" s="98"/>
      <c r="E94" s="98"/>
      <c r="F94" s="98"/>
      <c r="G94" s="98"/>
      <c r="H94" s="98"/>
      <c r="I94" s="98"/>
      <c r="J94" s="98"/>
      <c r="K94" s="98"/>
      <c r="L94" s="98"/>
      <c r="M94" s="98"/>
      <c r="N94" s="98"/>
      <c r="O94" s="98"/>
      <c r="P94" s="98"/>
      <c r="Q94" s="98"/>
      <c r="R94" s="98"/>
      <c r="S94" s="98"/>
      <c r="T94" s="98"/>
      <c r="U94" s="98"/>
      <c r="V94" s="98"/>
      <c r="W94" s="98"/>
      <c r="X94" s="98"/>
      <c r="Y94" s="98"/>
      <c r="Z94" s="98"/>
    </row>
    <row r="95">
      <c r="A95" s="98"/>
      <c r="B95" s="98"/>
      <c r="C95" s="98"/>
      <c r="D95" s="98"/>
      <c r="E95" s="98"/>
      <c r="F95" s="98"/>
      <c r="G95" s="98"/>
      <c r="H95" s="98"/>
      <c r="I95" s="98"/>
      <c r="J95" s="98"/>
      <c r="K95" s="98"/>
      <c r="L95" s="98"/>
      <c r="M95" s="98"/>
      <c r="N95" s="98"/>
      <c r="O95" s="98"/>
      <c r="P95" s="98"/>
      <c r="Q95" s="98"/>
      <c r="R95" s="98"/>
      <c r="S95" s="98"/>
      <c r="T95" s="98"/>
      <c r="U95" s="98"/>
      <c r="V95" s="98"/>
      <c r="W95" s="98"/>
      <c r="X95" s="98"/>
      <c r="Y95" s="98"/>
      <c r="Z95" s="98"/>
    </row>
    <row r="96">
      <c r="A96" s="98"/>
      <c r="B96" s="98"/>
      <c r="C96" s="98"/>
      <c r="D96" s="98"/>
      <c r="E96" s="98"/>
      <c r="F96" s="98"/>
      <c r="G96" s="98"/>
      <c r="H96" s="98"/>
      <c r="I96" s="98"/>
      <c r="J96" s="98"/>
      <c r="K96" s="98"/>
      <c r="L96" s="98"/>
      <c r="M96" s="98"/>
      <c r="N96" s="98"/>
      <c r="O96" s="98"/>
      <c r="P96" s="98"/>
      <c r="Q96" s="98"/>
      <c r="R96" s="98"/>
      <c r="S96" s="98"/>
      <c r="T96" s="98"/>
      <c r="U96" s="98"/>
      <c r="V96" s="98"/>
      <c r="W96" s="98"/>
      <c r="X96" s="98"/>
      <c r="Y96" s="98"/>
      <c r="Z96" s="98"/>
    </row>
    <row r="97">
      <c r="A97" s="98"/>
      <c r="B97" s="98"/>
      <c r="C97" s="98"/>
      <c r="D97" s="98"/>
      <c r="E97" s="98"/>
      <c r="F97" s="98"/>
      <c r="G97" s="98"/>
      <c r="H97" s="98"/>
      <c r="I97" s="98"/>
      <c r="J97" s="98"/>
      <c r="K97" s="98"/>
      <c r="L97" s="98"/>
      <c r="M97" s="98"/>
      <c r="N97" s="98"/>
      <c r="O97" s="98"/>
      <c r="P97" s="98"/>
      <c r="Q97" s="98"/>
      <c r="R97" s="98"/>
      <c r="S97" s="98"/>
      <c r="T97" s="98"/>
      <c r="U97" s="98"/>
      <c r="V97" s="98"/>
      <c r="W97" s="98"/>
      <c r="X97" s="98"/>
      <c r="Y97" s="98"/>
      <c r="Z97" s="98"/>
    </row>
    <row r="98">
      <c r="A98" s="98"/>
      <c r="B98" s="98"/>
      <c r="C98" s="98"/>
      <c r="D98" s="98"/>
      <c r="E98" s="98"/>
      <c r="F98" s="98"/>
      <c r="G98" s="98"/>
      <c r="H98" s="98"/>
      <c r="I98" s="98"/>
      <c r="J98" s="98"/>
      <c r="K98" s="98"/>
      <c r="L98" s="98"/>
      <c r="M98" s="98"/>
      <c r="N98" s="98"/>
      <c r="O98" s="98"/>
      <c r="P98" s="98"/>
      <c r="Q98" s="98"/>
      <c r="R98" s="98"/>
      <c r="S98" s="98"/>
      <c r="T98" s="98"/>
      <c r="U98" s="98"/>
      <c r="V98" s="98"/>
      <c r="W98" s="98"/>
      <c r="X98" s="98"/>
      <c r="Y98" s="98"/>
      <c r="Z98" s="98"/>
    </row>
    <row r="99">
      <c r="A99" s="98"/>
      <c r="B99" s="98"/>
      <c r="C99" s="98"/>
      <c r="D99" s="98"/>
      <c r="E99" s="98"/>
      <c r="F99" s="98"/>
      <c r="G99" s="98"/>
      <c r="H99" s="98"/>
      <c r="I99" s="98"/>
      <c r="J99" s="98"/>
      <c r="K99" s="98"/>
      <c r="L99" s="98"/>
      <c r="M99" s="98"/>
      <c r="N99" s="98"/>
      <c r="O99" s="98"/>
      <c r="P99" s="98"/>
      <c r="Q99" s="98"/>
      <c r="R99" s="98"/>
      <c r="S99" s="98"/>
      <c r="T99" s="98"/>
      <c r="U99" s="98"/>
      <c r="V99" s="98"/>
      <c r="W99" s="98"/>
      <c r="X99" s="98"/>
      <c r="Y99" s="98"/>
      <c r="Z99" s="98"/>
    </row>
    <row r="100">
      <c r="A100" s="98"/>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row>
    <row r="101">
      <c r="A101" s="98"/>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row>
    <row r="102">
      <c r="A102" s="98"/>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row>
    <row r="103">
      <c r="A103" s="98"/>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row>
    <row r="104">
      <c r="A104" s="98"/>
      <c r="B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row>
    <row r="105">
      <c r="A105" s="98"/>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row>
    <row r="106">
      <c r="A106" s="98"/>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row>
    <row r="107">
      <c r="A107" s="98"/>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row>
    <row r="108">
      <c r="A108" s="98"/>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row>
    <row r="109">
      <c r="A109" s="98"/>
      <c r="B109" s="98"/>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row>
    <row r="110">
      <c r="A110" s="98"/>
      <c r="B110" s="98"/>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row>
    <row r="111">
      <c r="A111" s="98"/>
      <c r="B111" s="98"/>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row>
    <row r="112">
      <c r="A112" s="98"/>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row>
    <row r="113">
      <c r="A113" s="98"/>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row>
    <row r="114">
      <c r="A114" s="98"/>
      <c r="B114" s="98"/>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row>
    <row r="115">
      <c r="A115" s="98"/>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row>
    <row r="116">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row>
    <row r="117">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row>
    <row r="118">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row>
    <row r="119">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row>
    <row r="120">
      <c r="A120" s="98"/>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row>
    <row r="121">
      <c r="A121" s="98"/>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row>
    <row r="122">
      <c r="A122" s="98"/>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row>
    <row r="123">
      <c r="A123" s="98"/>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row>
    <row r="124">
      <c r="A124" s="98"/>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row>
    <row r="125">
      <c r="A125" s="98"/>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row>
    <row r="126">
      <c r="A126" s="98"/>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row>
    <row r="127">
      <c r="A127" s="98"/>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row>
    <row r="128">
      <c r="A128" s="98"/>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row>
    <row r="129">
      <c r="A129" s="98"/>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row>
    <row r="130">
      <c r="A130" s="98"/>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row>
    <row r="131">
      <c r="A131" s="98"/>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row>
    <row r="132">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row>
    <row r="133">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row>
    <row r="134">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row>
    <row r="135">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row>
    <row r="136">
      <c r="A136" s="98"/>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row>
    <row r="137">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row>
    <row r="138">
      <c r="A138" s="98"/>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row>
    <row r="139">
      <c r="A139" s="98"/>
      <c r="B139" s="98"/>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row>
    <row r="140">
      <c r="A140" s="98"/>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row>
    <row r="141">
      <c r="A141" s="98"/>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row>
    <row r="142">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row>
    <row r="143">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row>
    <row r="14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row>
    <row r="145">
      <c r="A145" s="98"/>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row>
    <row r="146">
      <c r="A146" s="98"/>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row>
    <row r="147">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row>
    <row r="148">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row>
    <row r="149">
      <c r="A149" s="98"/>
      <c r="B149" s="98"/>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row>
    <row r="150">
      <c r="A150" s="98"/>
      <c r="B150" s="98"/>
      <c r="C150" s="98"/>
      <c r="D150" s="98"/>
      <c r="E150" s="98"/>
      <c r="F150" s="98"/>
      <c r="G150" s="98"/>
      <c r="H150" s="98"/>
      <c r="I150" s="98"/>
      <c r="J150" s="98"/>
      <c r="K150" s="98"/>
      <c r="L150" s="98"/>
      <c r="M150" s="98"/>
      <c r="N150" s="98"/>
      <c r="O150" s="98"/>
      <c r="P150" s="98"/>
      <c r="Q150" s="98"/>
      <c r="R150" s="98"/>
      <c r="S150" s="98"/>
      <c r="T150" s="98"/>
      <c r="U150" s="98"/>
      <c r="V150" s="98"/>
      <c r="W150" s="98"/>
      <c r="X150" s="98"/>
      <c r="Y150" s="98"/>
      <c r="Z150" s="98"/>
    </row>
    <row r="151">
      <c r="A151" s="98"/>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row>
    <row r="152">
      <c r="A152" s="98"/>
      <c r="B152" s="98"/>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8"/>
    </row>
    <row r="153">
      <c r="A153" s="98"/>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row>
    <row r="154">
      <c r="A154" s="98"/>
      <c r="B154" s="98"/>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row>
    <row r="155">
      <c r="A155" s="98"/>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row>
    <row r="156">
      <c r="A156" s="98"/>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row>
    <row r="157">
      <c r="A157" s="98"/>
      <c r="B157" s="98"/>
      <c r="C157" s="98"/>
      <c r="D157" s="98"/>
      <c r="E157" s="98"/>
      <c r="F157" s="98"/>
      <c r="G157" s="98"/>
      <c r="H157" s="98"/>
      <c r="I157" s="98"/>
      <c r="J157" s="98"/>
      <c r="K157" s="98"/>
      <c r="L157" s="98"/>
      <c r="M157" s="98"/>
      <c r="N157" s="98"/>
      <c r="O157" s="98"/>
      <c r="P157" s="98"/>
      <c r="Q157" s="98"/>
      <c r="R157" s="98"/>
      <c r="S157" s="98"/>
      <c r="T157" s="98"/>
      <c r="U157" s="98"/>
      <c r="V157" s="98"/>
      <c r="W157" s="98"/>
      <c r="X157" s="98"/>
      <c r="Y157" s="98"/>
      <c r="Z157" s="98"/>
    </row>
    <row r="158">
      <c r="A158" s="98"/>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row>
    <row r="159">
      <c r="A159" s="98"/>
      <c r="B159" s="98"/>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row>
    <row r="160">
      <c r="A160" s="98"/>
      <c r="B160" s="98"/>
      <c r="C160" s="98"/>
      <c r="D160" s="98"/>
      <c r="E160" s="98"/>
      <c r="F160" s="98"/>
      <c r="G160" s="98"/>
      <c r="H160" s="98"/>
      <c r="I160" s="98"/>
      <c r="J160" s="98"/>
      <c r="K160" s="98"/>
      <c r="L160" s="98"/>
      <c r="M160" s="98"/>
      <c r="N160" s="98"/>
      <c r="O160" s="98"/>
      <c r="P160" s="98"/>
      <c r="Q160" s="98"/>
      <c r="R160" s="98"/>
      <c r="S160" s="98"/>
      <c r="T160" s="98"/>
      <c r="U160" s="98"/>
      <c r="V160" s="98"/>
      <c r="W160" s="98"/>
      <c r="X160" s="98"/>
      <c r="Y160" s="98"/>
      <c r="Z160" s="98"/>
    </row>
    <row r="161">
      <c r="A161" s="98"/>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row>
    <row r="162">
      <c r="A162" s="98"/>
      <c r="B162" s="98"/>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row>
    <row r="163">
      <c r="A163" s="98"/>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row>
    <row r="164">
      <c r="A164" s="98"/>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row>
    <row r="165">
      <c r="A165" s="98"/>
      <c r="B165" s="98"/>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row>
    <row r="166">
      <c r="A166" s="98"/>
      <c r="B166" s="98"/>
      <c r="C166" s="98"/>
      <c r="D166" s="98"/>
      <c r="E166" s="98"/>
      <c r="F166" s="98"/>
      <c r="G166" s="98"/>
      <c r="H166" s="98"/>
      <c r="I166" s="98"/>
      <c r="J166" s="98"/>
      <c r="K166" s="98"/>
      <c r="L166" s="98"/>
      <c r="M166" s="98"/>
      <c r="N166" s="98"/>
      <c r="O166" s="98"/>
      <c r="P166" s="98"/>
      <c r="Q166" s="98"/>
      <c r="R166" s="98"/>
      <c r="S166" s="98"/>
      <c r="T166" s="98"/>
      <c r="U166" s="98"/>
      <c r="V166" s="98"/>
      <c r="W166" s="98"/>
      <c r="X166" s="98"/>
      <c r="Y166" s="98"/>
      <c r="Z166" s="98"/>
    </row>
    <row r="167">
      <c r="A167" s="98"/>
      <c r="B167" s="98"/>
      <c r="C167" s="98"/>
      <c r="D167" s="98"/>
      <c r="E167" s="98"/>
      <c r="F167" s="98"/>
      <c r="G167" s="98"/>
      <c r="H167" s="98"/>
      <c r="I167" s="98"/>
      <c r="J167" s="98"/>
      <c r="K167" s="98"/>
      <c r="L167" s="98"/>
      <c r="M167" s="98"/>
      <c r="N167" s="98"/>
      <c r="O167" s="98"/>
      <c r="P167" s="98"/>
      <c r="Q167" s="98"/>
      <c r="R167" s="98"/>
      <c r="S167" s="98"/>
      <c r="T167" s="98"/>
      <c r="U167" s="98"/>
      <c r="V167" s="98"/>
      <c r="W167" s="98"/>
      <c r="X167" s="98"/>
      <c r="Y167" s="98"/>
      <c r="Z167" s="98"/>
    </row>
    <row r="168">
      <c r="A168" s="98"/>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row>
    <row r="169">
      <c r="A169" s="98"/>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row>
    <row r="170">
      <c r="A170" s="98"/>
      <c r="B170" s="98"/>
      <c r="C170" s="98"/>
      <c r="D170" s="98"/>
      <c r="E170" s="98"/>
      <c r="F170" s="98"/>
      <c r="G170" s="98"/>
      <c r="H170" s="98"/>
      <c r="I170" s="98"/>
      <c r="J170" s="98"/>
      <c r="K170" s="98"/>
      <c r="L170" s="98"/>
      <c r="M170" s="98"/>
      <c r="N170" s="98"/>
      <c r="O170" s="98"/>
      <c r="P170" s="98"/>
      <c r="Q170" s="98"/>
      <c r="R170" s="98"/>
      <c r="S170" s="98"/>
      <c r="T170" s="98"/>
      <c r="U170" s="98"/>
      <c r="V170" s="98"/>
      <c r="W170" s="98"/>
      <c r="X170" s="98"/>
      <c r="Y170" s="98"/>
      <c r="Z170" s="98"/>
    </row>
    <row r="171">
      <c r="A171" s="98"/>
      <c r="B171" s="98"/>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row>
    <row r="172">
      <c r="A172" s="98"/>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98"/>
      <c r="Z172" s="98"/>
    </row>
    <row r="173">
      <c r="A173" s="98"/>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row>
    <row r="174">
      <c r="A174" s="98"/>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row>
    <row r="175">
      <c r="A175" s="98"/>
      <c r="B175" s="98"/>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row>
    <row r="176">
      <c r="A176" s="98"/>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row>
    <row r="177">
      <c r="A177" s="98"/>
      <c r="B177" s="98"/>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row>
    <row r="178">
      <c r="A178" s="98"/>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row>
    <row r="179">
      <c r="A179" s="98"/>
      <c r="B179" s="98"/>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row>
    <row r="180">
      <c r="A180" s="98"/>
      <c r="B180" s="98"/>
      <c r="C180" s="98"/>
      <c r="D180" s="98"/>
      <c r="E180" s="98"/>
      <c r="F180" s="98"/>
      <c r="G180" s="98"/>
      <c r="H180" s="98"/>
      <c r="I180" s="98"/>
      <c r="J180" s="98"/>
      <c r="K180" s="98"/>
      <c r="L180" s="98"/>
      <c r="M180" s="98"/>
      <c r="N180" s="98"/>
      <c r="O180" s="98"/>
      <c r="P180" s="98"/>
      <c r="Q180" s="98"/>
      <c r="R180" s="98"/>
      <c r="S180" s="98"/>
      <c r="T180" s="98"/>
      <c r="U180" s="98"/>
      <c r="V180" s="98"/>
      <c r="W180" s="98"/>
      <c r="X180" s="98"/>
      <c r="Y180" s="98"/>
      <c r="Z180" s="98"/>
    </row>
    <row r="181">
      <c r="A181" s="98"/>
      <c r="B181" s="98"/>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row>
    <row r="182">
      <c r="A182" s="98"/>
      <c r="B182" s="98"/>
      <c r="C182" s="98"/>
      <c r="D182" s="98"/>
      <c r="E182" s="98"/>
      <c r="F182" s="98"/>
      <c r="G182" s="98"/>
      <c r="H182" s="98"/>
      <c r="I182" s="98"/>
      <c r="J182" s="98"/>
      <c r="K182" s="98"/>
      <c r="L182" s="98"/>
      <c r="M182" s="98"/>
      <c r="N182" s="98"/>
      <c r="O182" s="98"/>
      <c r="P182" s="98"/>
      <c r="Q182" s="98"/>
      <c r="R182" s="98"/>
      <c r="S182" s="98"/>
      <c r="T182" s="98"/>
      <c r="U182" s="98"/>
      <c r="V182" s="98"/>
      <c r="W182" s="98"/>
      <c r="X182" s="98"/>
      <c r="Y182" s="98"/>
      <c r="Z182" s="98"/>
    </row>
    <row r="183">
      <c r="A183" s="98"/>
      <c r="B183" s="98"/>
      <c r="C183" s="98"/>
      <c r="D183" s="98"/>
      <c r="E183" s="98"/>
      <c r="F183" s="98"/>
      <c r="G183" s="98"/>
      <c r="H183" s="98"/>
      <c r="I183" s="98"/>
      <c r="J183" s="98"/>
      <c r="K183" s="98"/>
      <c r="L183" s="98"/>
      <c r="M183" s="98"/>
      <c r="N183" s="98"/>
      <c r="O183" s="98"/>
      <c r="P183" s="98"/>
      <c r="Q183" s="98"/>
      <c r="R183" s="98"/>
      <c r="S183" s="98"/>
      <c r="T183" s="98"/>
      <c r="U183" s="98"/>
      <c r="V183" s="98"/>
      <c r="W183" s="98"/>
      <c r="X183" s="98"/>
      <c r="Y183" s="98"/>
      <c r="Z183" s="98"/>
    </row>
    <row r="184">
      <c r="A184" s="98"/>
      <c r="B184" s="98"/>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row>
    <row r="185">
      <c r="A185" s="98"/>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row>
    <row r="186">
      <c r="A186" s="98"/>
      <c r="B186" s="98"/>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row>
    <row r="187">
      <c r="A187" s="98"/>
      <c r="B187" s="98"/>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row>
    <row r="188">
      <c r="A188" s="98"/>
      <c r="B188" s="98"/>
      <c r="C188" s="98"/>
      <c r="D188" s="98"/>
      <c r="E188" s="98"/>
      <c r="F188" s="98"/>
      <c r="G188" s="98"/>
      <c r="H188" s="98"/>
      <c r="I188" s="98"/>
      <c r="J188" s="98"/>
      <c r="K188" s="98"/>
      <c r="L188" s="98"/>
      <c r="M188" s="98"/>
      <c r="N188" s="98"/>
      <c r="O188" s="98"/>
      <c r="P188" s="98"/>
      <c r="Q188" s="98"/>
      <c r="R188" s="98"/>
      <c r="S188" s="98"/>
      <c r="T188" s="98"/>
      <c r="U188" s="98"/>
      <c r="V188" s="98"/>
      <c r="W188" s="98"/>
      <c r="X188" s="98"/>
      <c r="Y188" s="98"/>
      <c r="Z188" s="98"/>
    </row>
    <row r="189">
      <c r="A189" s="98"/>
      <c r="B189" s="98"/>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row>
    <row r="190">
      <c r="A190" s="98"/>
      <c r="B190" s="98"/>
      <c r="C190" s="98"/>
      <c r="D190" s="98"/>
      <c r="E190" s="98"/>
      <c r="F190" s="98"/>
      <c r="G190" s="98"/>
      <c r="H190" s="98"/>
      <c r="I190" s="98"/>
      <c r="J190" s="98"/>
      <c r="K190" s="98"/>
      <c r="L190" s="98"/>
      <c r="M190" s="98"/>
      <c r="N190" s="98"/>
      <c r="O190" s="98"/>
      <c r="P190" s="98"/>
      <c r="Q190" s="98"/>
      <c r="R190" s="98"/>
      <c r="S190" s="98"/>
      <c r="T190" s="98"/>
      <c r="U190" s="98"/>
      <c r="V190" s="98"/>
      <c r="W190" s="98"/>
      <c r="X190" s="98"/>
      <c r="Y190" s="98"/>
      <c r="Z190" s="98"/>
    </row>
    <row r="191">
      <c r="A191" s="98"/>
      <c r="B191" s="98"/>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row>
    <row r="192">
      <c r="A192" s="98"/>
      <c r="B192" s="98"/>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row>
    <row r="193">
      <c r="A193" s="98"/>
      <c r="B193" s="98"/>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row>
    <row r="194">
      <c r="A194" s="98"/>
      <c r="B194" s="98"/>
      <c r="C194" s="98"/>
      <c r="D194" s="98"/>
      <c r="E194" s="98"/>
      <c r="F194" s="98"/>
      <c r="G194" s="98"/>
      <c r="H194" s="98"/>
      <c r="I194" s="98"/>
      <c r="J194" s="98"/>
      <c r="K194" s="98"/>
      <c r="L194" s="98"/>
      <c r="M194" s="98"/>
      <c r="N194" s="98"/>
      <c r="O194" s="98"/>
      <c r="P194" s="98"/>
      <c r="Q194" s="98"/>
      <c r="R194" s="98"/>
      <c r="S194" s="98"/>
      <c r="T194" s="98"/>
      <c r="U194" s="98"/>
      <c r="V194" s="98"/>
      <c r="W194" s="98"/>
      <c r="X194" s="98"/>
      <c r="Y194" s="98"/>
      <c r="Z194" s="98"/>
    </row>
    <row r="195">
      <c r="A195" s="98"/>
      <c r="B195" s="98"/>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row>
    <row r="196">
      <c r="A196" s="98"/>
      <c r="B196" s="98"/>
      <c r="C196" s="98"/>
      <c r="D196" s="98"/>
      <c r="E196" s="98"/>
      <c r="F196" s="98"/>
      <c r="G196" s="98"/>
      <c r="H196" s="98"/>
      <c r="I196" s="98"/>
      <c r="J196" s="98"/>
      <c r="K196" s="98"/>
      <c r="L196" s="98"/>
      <c r="M196" s="98"/>
      <c r="N196" s="98"/>
      <c r="O196" s="98"/>
      <c r="P196" s="98"/>
      <c r="Q196" s="98"/>
      <c r="R196" s="98"/>
      <c r="S196" s="98"/>
      <c r="T196" s="98"/>
      <c r="U196" s="98"/>
      <c r="V196" s="98"/>
      <c r="W196" s="98"/>
      <c r="X196" s="98"/>
      <c r="Y196" s="98"/>
      <c r="Z196" s="98"/>
    </row>
    <row r="197">
      <c r="A197" s="98"/>
      <c r="B197" s="98"/>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row>
    <row r="198">
      <c r="A198" s="98"/>
      <c r="B198" s="98"/>
      <c r="C198" s="98"/>
      <c r="D198" s="98"/>
      <c r="E198" s="98"/>
      <c r="F198" s="98"/>
      <c r="G198" s="98"/>
      <c r="H198" s="98"/>
      <c r="I198" s="98"/>
      <c r="J198" s="98"/>
      <c r="K198" s="98"/>
      <c r="L198" s="98"/>
      <c r="M198" s="98"/>
      <c r="N198" s="98"/>
      <c r="O198" s="98"/>
      <c r="P198" s="98"/>
      <c r="Q198" s="98"/>
      <c r="R198" s="98"/>
      <c r="S198" s="98"/>
      <c r="T198" s="98"/>
      <c r="U198" s="98"/>
      <c r="V198" s="98"/>
      <c r="W198" s="98"/>
      <c r="X198" s="98"/>
      <c r="Y198" s="98"/>
      <c r="Z198" s="98"/>
    </row>
    <row r="199">
      <c r="A199" s="98"/>
      <c r="B199" s="98"/>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row>
    <row r="200">
      <c r="A200" s="98"/>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row>
    <row r="201">
      <c r="A201" s="98"/>
      <c r="B201" s="98"/>
      <c r="C201" s="98"/>
      <c r="D201" s="98"/>
      <c r="E201" s="98"/>
      <c r="F201" s="98"/>
      <c r="G201" s="98"/>
      <c r="H201" s="98"/>
      <c r="I201" s="98"/>
      <c r="J201" s="98"/>
      <c r="K201" s="98"/>
      <c r="L201" s="98"/>
      <c r="M201" s="98"/>
      <c r="N201" s="98"/>
      <c r="O201" s="98"/>
      <c r="P201" s="98"/>
      <c r="Q201" s="98"/>
      <c r="R201" s="98"/>
      <c r="S201" s="98"/>
      <c r="T201" s="98"/>
      <c r="U201" s="98"/>
      <c r="V201" s="98"/>
      <c r="W201" s="98"/>
      <c r="X201" s="98"/>
      <c r="Y201" s="98"/>
      <c r="Z201" s="98"/>
    </row>
    <row r="202">
      <c r="A202" s="98"/>
      <c r="B202" s="98"/>
      <c r="C202" s="98"/>
      <c r="D202" s="98"/>
      <c r="E202" s="98"/>
      <c r="F202" s="98"/>
      <c r="G202" s="98"/>
      <c r="H202" s="98"/>
      <c r="I202" s="98"/>
      <c r="J202" s="98"/>
      <c r="K202" s="98"/>
      <c r="L202" s="98"/>
      <c r="M202" s="98"/>
      <c r="N202" s="98"/>
      <c r="O202" s="98"/>
      <c r="P202" s="98"/>
      <c r="Q202" s="98"/>
      <c r="R202" s="98"/>
      <c r="S202" s="98"/>
      <c r="T202" s="98"/>
      <c r="U202" s="98"/>
      <c r="V202" s="98"/>
      <c r="W202" s="98"/>
      <c r="X202" s="98"/>
      <c r="Y202" s="98"/>
      <c r="Z202" s="98"/>
    </row>
    <row r="203">
      <c r="A203" s="98"/>
      <c r="B203" s="98"/>
      <c r="C203" s="98"/>
      <c r="D203" s="98"/>
      <c r="E203" s="98"/>
      <c r="F203" s="98"/>
      <c r="G203" s="98"/>
      <c r="H203" s="98"/>
      <c r="I203" s="98"/>
      <c r="J203" s="98"/>
      <c r="K203" s="98"/>
      <c r="L203" s="98"/>
      <c r="M203" s="98"/>
      <c r="N203" s="98"/>
      <c r="O203" s="98"/>
      <c r="P203" s="98"/>
      <c r="Q203" s="98"/>
      <c r="R203" s="98"/>
      <c r="S203" s="98"/>
      <c r="T203" s="98"/>
      <c r="U203" s="98"/>
      <c r="V203" s="98"/>
      <c r="W203" s="98"/>
      <c r="X203" s="98"/>
      <c r="Y203" s="98"/>
      <c r="Z203" s="98"/>
    </row>
    <row r="204">
      <c r="A204" s="98"/>
      <c r="B204" s="98"/>
      <c r="C204" s="98"/>
      <c r="D204" s="98"/>
      <c r="E204" s="98"/>
      <c r="F204" s="98"/>
      <c r="G204" s="98"/>
      <c r="H204" s="98"/>
      <c r="I204" s="98"/>
      <c r="J204" s="98"/>
      <c r="K204" s="98"/>
      <c r="L204" s="98"/>
      <c r="M204" s="98"/>
      <c r="N204" s="98"/>
      <c r="O204" s="98"/>
      <c r="P204" s="98"/>
      <c r="Q204" s="98"/>
      <c r="R204" s="98"/>
      <c r="S204" s="98"/>
      <c r="T204" s="98"/>
      <c r="U204" s="98"/>
      <c r="V204" s="98"/>
      <c r="W204" s="98"/>
      <c r="X204" s="98"/>
      <c r="Y204" s="98"/>
      <c r="Z204" s="98"/>
    </row>
    <row r="205">
      <c r="A205" s="98"/>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row>
    <row r="206">
      <c r="A206" s="98"/>
      <c r="B206" s="98"/>
      <c r="C206" s="98"/>
      <c r="D206" s="98"/>
      <c r="E206" s="98"/>
      <c r="F206" s="98"/>
      <c r="G206" s="98"/>
      <c r="H206" s="98"/>
      <c r="I206" s="98"/>
      <c r="J206" s="98"/>
      <c r="K206" s="98"/>
      <c r="L206" s="98"/>
      <c r="M206" s="98"/>
      <c r="N206" s="98"/>
      <c r="O206" s="98"/>
      <c r="P206" s="98"/>
      <c r="Q206" s="98"/>
      <c r="R206" s="98"/>
      <c r="S206" s="98"/>
      <c r="T206" s="98"/>
      <c r="U206" s="98"/>
      <c r="V206" s="98"/>
      <c r="W206" s="98"/>
      <c r="X206" s="98"/>
      <c r="Y206" s="98"/>
      <c r="Z206" s="98"/>
    </row>
    <row r="207">
      <c r="A207" s="98"/>
      <c r="B207" s="98"/>
      <c r="C207" s="98"/>
      <c r="D207" s="98"/>
      <c r="E207" s="98"/>
      <c r="F207" s="98"/>
      <c r="G207" s="98"/>
      <c r="H207" s="98"/>
      <c r="I207" s="98"/>
      <c r="J207" s="98"/>
      <c r="K207" s="98"/>
      <c r="L207" s="98"/>
      <c r="M207" s="98"/>
      <c r="N207" s="98"/>
      <c r="O207" s="98"/>
      <c r="P207" s="98"/>
      <c r="Q207" s="98"/>
      <c r="R207" s="98"/>
      <c r="S207" s="98"/>
      <c r="T207" s="98"/>
      <c r="U207" s="98"/>
      <c r="V207" s="98"/>
      <c r="W207" s="98"/>
      <c r="X207" s="98"/>
      <c r="Y207" s="98"/>
      <c r="Z207" s="98"/>
    </row>
    <row r="208">
      <c r="A208" s="98"/>
      <c r="B208" s="98"/>
      <c r="C208" s="98"/>
      <c r="D208" s="98"/>
      <c r="E208" s="98"/>
      <c r="F208" s="98"/>
      <c r="G208" s="98"/>
      <c r="H208" s="98"/>
      <c r="I208" s="98"/>
      <c r="J208" s="98"/>
      <c r="K208" s="98"/>
      <c r="L208" s="98"/>
      <c r="M208" s="98"/>
      <c r="N208" s="98"/>
      <c r="O208" s="98"/>
      <c r="P208" s="98"/>
      <c r="Q208" s="98"/>
      <c r="R208" s="98"/>
      <c r="S208" s="98"/>
      <c r="T208" s="98"/>
      <c r="U208" s="98"/>
      <c r="V208" s="98"/>
      <c r="W208" s="98"/>
      <c r="X208" s="98"/>
      <c r="Y208" s="98"/>
      <c r="Z208" s="98"/>
    </row>
    <row r="209">
      <c r="A209" s="98"/>
      <c r="B209" s="98"/>
      <c r="C209" s="98"/>
      <c r="D209" s="98"/>
      <c r="E209" s="98"/>
      <c r="F209" s="98"/>
      <c r="G209" s="98"/>
      <c r="H209" s="98"/>
      <c r="I209" s="98"/>
      <c r="J209" s="98"/>
      <c r="K209" s="98"/>
      <c r="L209" s="98"/>
      <c r="M209" s="98"/>
      <c r="N209" s="98"/>
      <c r="O209" s="98"/>
      <c r="P209" s="98"/>
      <c r="Q209" s="98"/>
      <c r="R209" s="98"/>
      <c r="S209" s="98"/>
      <c r="T209" s="98"/>
      <c r="U209" s="98"/>
      <c r="V209" s="98"/>
      <c r="W209" s="98"/>
      <c r="X209" s="98"/>
      <c r="Y209" s="98"/>
      <c r="Z209" s="98"/>
    </row>
    <row r="210">
      <c r="A210" s="98"/>
      <c r="B210" s="98"/>
      <c r="C210" s="98"/>
      <c r="D210" s="98"/>
      <c r="E210" s="98"/>
      <c r="F210" s="98"/>
      <c r="G210" s="98"/>
      <c r="H210" s="98"/>
      <c r="I210" s="98"/>
      <c r="J210" s="98"/>
      <c r="K210" s="98"/>
      <c r="L210" s="98"/>
      <c r="M210" s="98"/>
      <c r="N210" s="98"/>
      <c r="O210" s="98"/>
      <c r="P210" s="98"/>
      <c r="Q210" s="98"/>
      <c r="R210" s="98"/>
      <c r="S210" s="98"/>
      <c r="T210" s="98"/>
      <c r="U210" s="98"/>
      <c r="V210" s="98"/>
      <c r="W210" s="98"/>
      <c r="X210" s="98"/>
      <c r="Y210" s="98"/>
      <c r="Z210" s="98"/>
    </row>
    <row r="211">
      <c r="A211" s="98"/>
      <c r="B211" s="98"/>
      <c r="C211" s="98"/>
      <c r="D211" s="98"/>
      <c r="E211" s="98"/>
      <c r="F211" s="98"/>
      <c r="G211" s="98"/>
      <c r="H211" s="98"/>
      <c r="I211" s="98"/>
      <c r="J211" s="98"/>
      <c r="K211" s="98"/>
      <c r="L211" s="98"/>
      <c r="M211" s="98"/>
      <c r="N211" s="98"/>
      <c r="O211" s="98"/>
      <c r="P211" s="98"/>
      <c r="Q211" s="98"/>
      <c r="R211" s="98"/>
      <c r="S211" s="98"/>
      <c r="T211" s="98"/>
      <c r="U211" s="98"/>
      <c r="V211" s="98"/>
      <c r="W211" s="98"/>
      <c r="X211" s="98"/>
      <c r="Y211" s="98"/>
      <c r="Z211" s="98"/>
    </row>
    <row r="212">
      <c r="A212" s="98"/>
      <c r="B212" s="98"/>
      <c r="C212" s="98"/>
      <c r="D212" s="98"/>
      <c r="E212" s="98"/>
      <c r="F212" s="98"/>
      <c r="G212" s="98"/>
      <c r="H212" s="98"/>
      <c r="I212" s="98"/>
      <c r="J212" s="98"/>
      <c r="K212" s="98"/>
      <c r="L212" s="98"/>
      <c r="M212" s="98"/>
      <c r="N212" s="98"/>
      <c r="O212" s="98"/>
      <c r="P212" s="98"/>
      <c r="Q212" s="98"/>
      <c r="R212" s="98"/>
      <c r="S212" s="98"/>
      <c r="T212" s="98"/>
      <c r="U212" s="98"/>
      <c r="V212" s="98"/>
      <c r="W212" s="98"/>
      <c r="X212" s="98"/>
      <c r="Y212" s="98"/>
      <c r="Z212" s="98"/>
    </row>
    <row r="213">
      <c r="A213" s="98"/>
      <c r="B213" s="98"/>
      <c r="C213" s="98"/>
      <c r="D213" s="98"/>
      <c r="E213" s="98"/>
      <c r="F213" s="98"/>
      <c r="G213" s="98"/>
      <c r="H213" s="98"/>
      <c r="I213" s="98"/>
      <c r="J213" s="98"/>
      <c r="K213" s="98"/>
      <c r="L213" s="98"/>
      <c r="M213" s="98"/>
      <c r="N213" s="98"/>
      <c r="O213" s="98"/>
      <c r="P213" s="98"/>
      <c r="Q213" s="98"/>
      <c r="R213" s="98"/>
      <c r="S213" s="98"/>
      <c r="T213" s="98"/>
      <c r="U213" s="98"/>
      <c r="V213" s="98"/>
      <c r="W213" s="98"/>
      <c r="X213" s="98"/>
      <c r="Y213" s="98"/>
      <c r="Z213" s="98"/>
    </row>
    <row r="214">
      <c r="A214" s="98"/>
      <c r="B214" s="98"/>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row>
    <row r="215">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row>
    <row r="216">
      <c r="A216" s="98"/>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row>
    <row r="217">
      <c r="A217" s="98"/>
      <c r="B217" s="98"/>
      <c r="C217" s="98"/>
      <c r="D217" s="98"/>
      <c r="E217" s="98"/>
      <c r="F217" s="98"/>
      <c r="G217" s="98"/>
      <c r="H217" s="98"/>
      <c r="I217" s="98"/>
      <c r="J217" s="98"/>
      <c r="K217" s="98"/>
      <c r="L217" s="98"/>
      <c r="M217" s="98"/>
      <c r="N217" s="98"/>
      <c r="O217" s="98"/>
      <c r="P217" s="98"/>
      <c r="Q217" s="98"/>
      <c r="R217" s="98"/>
      <c r="S217" s="98"/>
      <c r="T217" s="98"/>
      <c r="U217" s="98"/>
      <c r="V217" s="98"/>
      <c r="W217" s="98"/>
      <c r="X217" s="98"/>
      <c r="Y217" s="98"/>
      <c r="Z217" s="98"/>
    </row>
    <row r="218">
      <c r="A218" s="98"/>
      <c r="B218" s="98"/>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row>
    <row r="219">
      <c r="A219" s="98"/>
      <c r="B219" s="98"/>
      <c r="C219" s="98"/>
      <c r="D219" s="98"/>
      <c r="E219" s="98"/>
      <c r="F219" s="98"/>
      <c r="G219" s="98"/>
      <c r="H219" s="98"/>
      <c r="I219" s="98"/>
      <c r="J219" s="98"/>
      <c r="K219" s="98"/>
      <c r="L219" s="98"/>
      <c r="M219" s="98"/>
      <c r="N219" s="98"/>
      <c r="O219" s="98"/>
      <c r="P219" s="98"/>
      <c r="Q219" s="98"/>
      <c r="R219" s="98"/>
      <c r="S219" s="98"/>
      <c r="T219" s="98"/>
      <c r="U219" s="98"/>
      <c r="V219" s="98"/>
      <c r="W219" s="98"/>
      <c r="X219" s="98"/>
      <c r="Y219" s="98"/>
      <c r="Z219" s="98"/>
    </row>
    <row r="220">
      <c r="A220" s="98"/>
      <c r="B220" s="98"/>
      <c r="C220" s="98"/>
      <c r="D220" s="98"/>
      <c r="E220" s="98"/>
      <c r="F220" s="98"/>
      <c r="G220" s="98"/>
      <c r="H220" s="98"/>
      <c r="I220" s="98"/>
      <c r="J220" s="98"/>
      <c r="K220" s="98"/>
      <c r="L220" s="98"/>
      <c r="M220" s="98"/>
      <c r="N220" s="98"/>
      <c r="O220" s="98"/>
      <c r="P220" s="98"/>
      <c r="Q220" s="98"/>
      <c r="R220" s="98"/>
      <c r="S220" s="98"/>
      <c r="T220" s="98"/>
      <c r="U220" s="98"/>
      <c r="V220" s="98"/>
      <c r="W220" s="98"/>
      <c r="X220" s="98"/>
      <c r="Y220" s="98"/>
      <c r="Z220" s="98"/>
    </row>
    <row r="221">
      <c r="A221" s="98"/>
      <c r="B221" s="98"/>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row>
    <row r="222">
      <c r="A222" s="98"/>
      <c r="B222" s="98"/>
      <c r="C222" s="98"/>
      <c r="D222" s="98"/>
      <c r="E222" s="98"/>
      <c r="F222" s="98"/>
      <c r="G222" s="98"/>
      <c r="H222" s="98"/>
      <c r="I222" s="98"/>
      <c r="J222" s="98"/>
      <c r="K222" s="98"/>
      <c r="L222" s="98"/>
      <c r="M222" s="98"/>
      <c r="N222" s="98"/>
      <c r="O222" s="98"/>
      <c r="P222" s="98"/>
      <c r="Q222" s="98"/>
      <c r="R222" s="98"/>
      <c r="S222" s="98"/>
      <c r="T222" s="98"/>
      <c r="U222" s="98"/>
      <c r="V222" s="98"/>
      <c r="W222" s="98"/>
      <c r="X222" s="98"/>
      <c r="Y222" s="98"/>
      <c r="Z222" s="98"/>
    </row>
    <row r="223">
      <c r="A223" s="98"/>
      <c r="B223" s="98"/>
      <c r="C223" s="98"/>
      <c r="D223" s="98"/>
      <c r="E223" s="98"/>
      <c r="F223" s="98"/>
      <c r="G223" s="98"/>
      <c r="H223" s="98"/>
      <c r="I223" s="98"/>
      <c r="J223" s="98"/>
      <c r="K223" s="98"/>
      <c r="L223" s="98"/>
      <c r="M223" s="98"/>
      <c r="N223" s="98"/>
      <c r="O223" s="98"/>
      <c r="P223" s="98"/>
      <c r="Q223" s="98"/>
      <c r="R223" s="98"/>
      <c r="S223" s="98"/>
      <c r="T223" s="98"/>
      <c r="U223" s="98"/>
      <c r="V223" s="98"/>
      <c r="W223" s="98"/>
      <c r="X223" s="98"/>
      <c r="Y223" s="98"/>
      <c r="Z223" s="98"/>
    </row>
    <row r="224">
      <c r="A224" s="98"/>
      <c r="B224" s="98"/>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row>
    <row r="225">
      <c r="A225" s="98"/>
      <c r="B225" s="98"/>
      <c r="C225" s="98"/>
      <c r="D225" s="98"/>
      <c r="E225" s="98"/>
      <c r="F225" s="98"/>
      <c r="G225" s="98"/>
      <c r="H225" s="98"/>
      <c r="I225" s="98"/>
      <c r="J225" s="98"/>
      <c r="K225" s="98"/>
      <c r="L225" s="98"/>
      <c r="M225" s="98"/>
      <c r="N225" s="98"/>
      <c r="O225" s="98"/>
      <c r="P225" s="98"/>
      <c r="Q225" s="98"/>
      <c r="R225" s="98"/>
      <c r="S225" s="98"/>
      <c r="T225" s="98"/>
      <c r="U225" s="98"/>
      <c r="V225" s="98"/>
      <c r="W225" s="98"/>
      <c r="X225" s="98"/>
      <c r="Y225" s="98"/>
      <c r="Z225" s="98"/>
    </row>
    <row r="226">
      <c r="A226" s="98"/>
      <c r="B226" s="98"/>
      <c r="C226" s="98"/>
      <c r="D226" s="98"/>
      <c r="E226" s="98"/>
      <c r="F226" s="98"/>
      <c r="G226" s="98"/>
      <c r="H226" s="98"/>
      <c r="I226" s="98"/>
      <c r="J226" s="98"/>
      <c r="K226" s="98"/>
      <c r="L226" s="98"/>
      <c r="M226" s="98"/>
      <c r="N226" s="98"/>
      <c r="O226" s="98"/>
      <c r="P226" s="98"/>
      <c r="Q226" s="98"/>
      <c r="R226" s="98"/>
      <c r="S226" s="98"/>
      <c r="T226" s="98"/>
      <c r="U226" s="98"/>
      <c r="V226" s="98"/>
      <c r="W226" s="98"/>
      <c r="X226" s="98"/>
      <c r="Y226" s="98"/>
      <c r="Z226" s="98"/>
    </row>
    <row r="227">
      <c r="A227" s="98"/>
      <c r="B227" s="98"/>
      <c r="C227" s="98"/>
      <c r="D227" s="98"/>
      <c r="E227" s="98"/>
      <c r="F227" s="98"/>
      <c r="G227" s="98"/>
      <c r="H227" s="98"/>
      <c r="I227" s="98"/>
      <c r="J227" s="98"/>
      <c r="K227" s="98"/>
      <c r="L227" s="98"/>
      <c r="M227" s="98"/>
      <c r="N227" s="98"/>
      <c r="O227" s="98"/>
      <c r="P227" s="98"/>
      <c r="Q227" s="98"/>
      <c r="R227" s="98"/>
      <c r="S227" s="98"/>
      <c r="T227" s="98"/>
      <c r="U227" s="98"/>
      <c r="V227" s="98"/>
      <c r="W227" s="98"/>
      <c r="X227" s="98"/>
      <c r="Y227" s="98"/>
      <c r="Z227" s="98"/>
    </row>
    <row r="228">
      <c r="A228" s="98"/>
      <c r="B228" s="98"/>
      <c r="C228" s="98"/>
      <c r="D228" s="98"/>
      <c r="E228" s="98"/>
      <c r="F228" s="98"/>
      <c r="G228" s="98"/>
      <c r="H228" s="98"/>
      <c r="I228" s="98"/>
      <c r="J228" s="98"/>
      <c r="K228" s="98"/>
      <c r="L228" s="98"/>
      <c r="M228" s="98"/>
      <c r="N228" s="98"/>
      <c r="O228" s="98"/>
      <c r="P228" s="98"/>
      <c r="Q228" s="98"/>
      <c r="R228" s="98"/>
      <c r="S228" s="98"/>
      <c r="T228" s="98"/>
      <c r="U228" s="98"/>
      <c r="V228" s="98"/>
      <c r="W228" s="98"/>
      <c r="X228" s="98"/>
      <c r="Y228" s="98"/>
      <c r="Z228" s="98"/>
    </row>
    <row r="229">
      <c r="A229" s="98"/>
      <c r="B229" s="98"/>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row>
    <row r="230">
      <c r="A230" s="98"/>
      <c r="B230" s="98"/>
      <c r="C230" s="98"/>
      <c r="D230" s="98"/>
      <c r="E230" s="98"/>
      <c r="F230" s="98"/>
      <c r="G230" s="98"/>
      <c r="H230" s="98"/>
      <c r="I230" s="98"/>
      <c r="J230" s="98"/>
      <c r="K230" s="98"/>
      <c r="L230" s="98"/>
      <c r="M230" s="98"/>
      <c r="N230" s="98"/>
      <c r="O230" s="98"/>
      <c r="P230" s="98"/>
      <c r="Q230" s="98"/>
      <c r="R230" s="98"/>
      <c r="S230" s="98"/>
      <c r="T230" s="98"/>
      <c r="U230" s="98"/>
      <c r="V230" s="98"/>
      <c r="W230" s="98"/>
      <c r="X230" s="98"/>
      <c r="Y230" s="98"/>
      <c r="Z230" s="98"/>
    </row>
    <row r="231">
      <c r="A231" s="98"/>
      <c r="B231" s="98"/>
      <c r="C231" s="98"/>
      <c r="D231" s="98"/>
      <c r="E231" s="98"/>
      <c r="F231" s="98"/>
      <c r="G231" s="98"/>
      <c r="H231" s="98"/>
      <c r="I231" s="98"/>
      <c r="J231" s="98"/>
      <c r="K231" s="98"/>
      <c r="L231" s="98"/>
      <c r="M231" s="98"/>
      <c r="N231" s="98"/>
      <c r="O231" s="98"/>
      <c r="P231" s="98"/>
      <c r="Q231" s="98"/>
      <c r="R231" s="98"/>
      <c r="S231" s="98"/>
      <c r="T231" s="98"/>
      <c r="U231" s="98"/>
      <c r="V231" s="98"/>
      <c r="W231" s="98"/>
      <c r="X231" s="98"/>
      <c r="Y231" s="98"/>
      <c r="Z231" s="98"/>
    </row>
    <row r="232">
      <c r="A232" s="98"/>
      <c r="B232" s="98"/>
      <c r="C232" s="98"/>
      <c r="D232" s="98"/>
      <c r="E232" s="98"/>
      <c r="F232" s="98"/>
      <c r="G232" s="98"/>
      <c r="H232" s="98"/>
      <c r="I232" s="98"/>
      <c r="J232" s="98"/>
      <c r="K232" s="98"/>
      <c r="L232" s="98"/>
      <c r="M232" s="98"/>
      <c r="N232" s="98"/>
      <c r="O232" s="98"/>
      <c r="P232" s="98"/>
      <c r="Q232" s="98"/>
      <c r="R232" s="98"/>
      <c r="S232" s="98"/>
      <c r="T232" s="98"/>
      <c r="U232" s="98"/>
      <c r="V232" s="98"/>
      <c r="W232" s="98"/>
      <c r="X232" s="98"/>
      <c r="Y232" s="98"/>
      <c r="Z232" s="98"/>
    </row>
    <row r="233">
      <c r="A233" s="98"/>
      <c r="B233" s="98"/>
      <c r="C233" s="98"/>
      <c r="D233" s="98"/>
      <c r="E233" s="98"/>
      <c r="F233" s="98"/>
      <c r="G233" s="98"/>
      <c r="H233" s="98"/>
      <c r="I233" s="98"/>
      <c r="J233" s="98"/>
      <c r="K233" s="98"/>
      <c r="L233" s="98"/>
      <c r="M233" s="98"/>
      <c r="N233" s="98"/>
      <c r="O233" s="98"/>
      <c r="P233" s="98"/>
      <c r="Q233" s="98"/>
      <c r="R233" s="98"/>
      <c r="S233" s="98"/>
      <c r="T233" s="98"/>
      <c r="U233" s="98"/>
      <c r="V233" s="98"/>
      <c r="W233" s="98"/>
      <c r="X233" s="98"/>
      <c r="Y233" s="98"/>
      <c r="Z233" s="98"/>
    </row>
    <row r="234">
      <c r="A234" s="98"/>
      <c r="B234" s="98"/>
      <c r="C234" s="98"/>
      <c r="D234" s="98"/>
      <c r="E234" s="98"/>
      <c r="F234" s="98"/>
      <c r="G234" s="98"/>
      <c r="H234" s="98"/>
      <c r="I234" s="98"/>
      <c r="J234" s="98"/>
      <c r="K234" s="98"/>
      <c r="L234" s="98"/>
      <c r="M234" s="98"/>
      <c r="N234" s="98"/>
      <c r="O234" s="98"/>
      <c r="P234" s="98"/>
      <c r="Q234" s="98"/>
      <c r="R234" s="98"/>
      <c r="S234" s="98"/>
      <c r="T234" s="98"/>
      <c r="U234" s="98"/>
      <c r="V234" s="98"/>
      <c r="W234" s="98"/>
      <c r="X234" s="98"/>
      <c r="Y234" s="98"/>
      <c r="Z234" s="98"/>
    </row>
    <row r="235">
      <c r="A235" s="98"/>
      <c r="B235" s="98"/>
      <c r="C235" s="98"/>
      <c r="D235" s="98"/>
      <c r="E235" s="98"/>
      <c r="F235" s="98"/>
      <c r="G235" s="98"/>
      <c r="H235" s="98"/>
      <c r="I235" s="98"/>
      <c r="J235" s="98"/>
      <c r="K235" s="98"/>
      <c r="L235" s="98"/>
      <c r="M235" s="98"/>
      <c r="N235" s="98"/>
      <c r="O235" s="98"/>
      <c r="P235" s="98"/>
      <c r="Q235" s="98"/>
      <c r="R235" s="98"/>
      <c r="S235" s="98"/>
      <c r="T235" s="98"/>
      <c r="U235" s="98"/>
      <c r="V235" s="98"/>
      <c r="W235" s="98"/>
      <c r="X235" s="98"/>
      <c r="Y235" s="98"/>
      <c r="Z235" s="98"/>
    </row>
    <row r="236">
      <c r="A236" s="98"/>
      <c r="B236" s="98"/>
      <c r="C236" s="98"/>
      <c r="D236" s="98"/>
      <c r="E236" s="98"/>
      <c r="F236" s="98"/>
      <c r="G236" s="98"/>
      <c r="H236" s="98"/>
      <c r="I236" s="98"/>
      <c r="J236" s="98"/>
      <c r="K236" s="98"/>
      <c r="L236" s="98"/>
      <c r="M236" s="98"/>
      <c r="N236" s="98"/>
      <c r="O236" s="98"/>
      <c r="P236" s="98"/>
      <c r="Q236" s="98"/>
      <c r="R236" s="98"/>
      <c r="S236" s="98"/>
      <c r="T236" s="98"/>
      <c r="U236" s="98"/>
      <c r="V236" s="98"/>
      <c r="W236" s="98"/>
      <c r="X236" s="98"/>
      <c r="Y236" s="98"/>
      <c r="Z236" s="98"/>
    </row>
    <row r="237">
      <c r="A237" s="98"/>
      <c r="B237" s="98"/>
      <c r="C237" s="98"/>
      <c r="D237" s="98"/>
      <c r="E237" s="98"/>
      <c r="F237" s="98"/>
      <c r="G237" s="98"/>
      <c r="H237" s="98"/>
      <c r="I237" s="98"/>
      <c r="J237" s="98"/>
      <c r="K237" s="98"/>
      <c r="L237" s="98"/>
      <c r="M237" s="98"/>
      <c r="N237" s="98"/>
      <c r="O237" s="98"/>
      <c r="P237" s="98"/>
      <c r="Q237" s="98"/>
      <c r="R237" s="98"/>
      <c r="S237" s="98"/>
      <c r="T237" s="98"/>
      <c r="U237" s="98"/>
      <c r="V237" s="98"/>
      <c r="W237" s="98"/>
      <c r="X237" s="98"/>
      <c r="Y237" s="98"/>
      <c r="Z237" s="98"/>
    </row>
    <row r="238">
      <c r="A238" s="98"/>
      <c r="B238" s="98"/>
      <c r="C238" s="98"/>
      <c r="D238" s="98"/>
      <c r="E238" s="98"/>
      <c r="F238" s="98"/>
      <c r="G238" s="98"/>
      <c r="H238" s="98"/>
      <c r="I238" s="98"/>
      <c r="J238" s="98"/>
      <c r="K238" s="98"/>
      <c r="L238" s="98"/>
      <c r="M238" s="98"/>
      <c r="N238" s="98"/>
      <c r="O238" s="98"/>
      <c r="P238" s="98"/>
      <c r="Q238" s="98"/>
      <c r="R238" s="98"/>
      <c r="S238" s="98"/>
      <c r="T238" s="98"/>
      <c r="U238" s="98"/>
      <c r="V238" s="98"/>
      <c r="W238" s="98"/>
      <c r="X238" s="98"/>
      <c r="Y238" s="98"/>
      <c r="Z238" s="98"/>
    </row>
    <row r="239">
      <c r="A239" s="98"/>
      <c r="B239" s="98"/>
      <c r="C239" s="98"/>
      <c r="D239" s="98"/>
      <c r="E239" s="98"/>
      <c r="F239" s="98"/>
      <c r="G239" s="98"/>
      <c r="H239" s="98"/>
      <c r="I239" s="98"/>
      <c r="J239" s="98"/>
      <c r="K239" s="98"/>
      <c r="L239" s="98"/>
      <c r="M239" s="98"/>
      <c r="N239" s="98"/>
      <c r="O239" s="98"/>
      <c r="P239" s="98"/>
      <c r="Q239" s="98"/>
      <c r="R239" s="98"/>
      <c r="S239" s="98"/>
      <c r="T239" s="98"/>
      <c r="U239" s="98"/>
      <c r="V239" s="98"/>
      <c r="W239" s="98"/>
      <c r="X239" s="98"/>
      <c r="Y239" s="98"/>
      <c r="Z239" s="98"/>
    </row>
    <row r="240">
      <c r="A240" s="98"/>
      <c r="B240" s="98"/>
      <c r="C240" s="98"/>
      <c r="D240" s="98"/>
      <c r="E240" s="98"/>
      <c r="F240" s="98"/>
      <c r="G240" s="98"/>
      <c r="H240" s="98"/>
      <c r="I240" s="98"/>
      <c r="J240" s="98"/>
      <c r="K240" s="98"/>
      <c r="L240" s="98"/>
      <c r="M240" s="98"/>
      <c r="N240" s="98"/>
      <c r="O240" s="98"/>
      <c r="P240" s="98"/>
      <c r="Q240" s="98"/>
      <c r="R240" s="98"/>
      <c r="S240" s="98"/>
      <c r="T240" s="98"/>
      <c r="U240" s="98"/>
      <c r="V240" s="98"/>
      <c r="W240" s="98"/>
      <c r="X240" s="98"/>
      <c r="Y240" s="98"/>
      <c r="Z240" s="98"/>
    </row>
    <row r="241">
      <c r="A241" s="98"/>
      <c r="B241" s="98"/>
      <c r="C241" s="98"/>
      <c r="D241" s="98"/>
      <c r="E241" s="98"/>
      <c r="F241" s="98"/>
      <c r="G241" s="98"/>
      <c r="H241" s="98"/>
      <c r="I241" s="98"/>
      <c r="J241" s="98"/>
      <c r="K241" s="98"/>
      <c r="L241" s="98"/>
      <c r="M241" s="98"/>
      <c r="N241" s="98"/>
      <c r="O241" s="98"/>
      <c r="P241" s="98"/>
      <c r="Q241" s="98"/>
      <c r="R241" s="98"/>
      <c r="S241" s="98"/>
      <c r="T241" s="98"/>
      <c r="U241" s="98"/>
      <c r="V241" s="98"/>
      <c r="W241" s="98"/>
      <c r="X241" s="98"/>
      <c r="Y241" s="98"/>
      <c r="Z241" s="98"/>
    </row>
    <row r="242">
      <c r="A242" s="98"/>
      <c r="B242" s="98"/>
      <c r="C242" s="98"/>
      <c r="D242" s="98"/>
      <c r="E242" s="98"/>
      <c r="F242" s="98"/>
      <c r="G242" s="98"/>
      <c r="H242" s="98"/>
      <c r="I242" s="98"/>
      <c r="J242" s="98"/>
      <c r="K242" s="98"/>
      <c r="L242" s="98"/>
      <c r="M242" s="98"/>
      <c r="N242" s="98"/>
      <c r="O242" s="98"/>
      <c r="P242" s="98"/>
      <c r="Q242" s="98"/>
      <c r="R242" s="98"/>
      <c r="S242" s="98"/>
      <c r="T242" s="98"/>
      <c r="U242" s="98"/>
      <c r="V242" s="98"/>
      <c r="W242" s="98"/>
      <c r="X242" s="98"/>
      <c r="Y242" s="98"/>
      <c r="Z242" s="98"/>
    </row>
    <row r="243">
      <c r="A243" s="98"/>
      <c r="B243" s="98"/>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row>
    <row r="244">
      <c r="A244" s="98"/>
      <c r="B244" s="98"/>
      <c r="C244" s="98"/>
      <c r="D244" s="98"/>
      <c r="E244" s="98"/>
      <c r="F244" s="98"/>
      <c r="G244" s="98"/>
      <c r="H244" s="98"/>
      <c r="I244" s="98"/>
      <c r="J244" s="98"/>
      <c r="K244" s="98"/>
      <c r="L244" s="98"/>
      <c r="M244" s="98"/>
      <c r="N244" s="98"/>
      <c r="O244" s="98"/>
      <c r="P244" s="98"/>
      <c r="Q244" s="98"/>
      <c r="R244" s="98"/>
      <c r="S244" s="98"/>
      <c r="T244" s="98"/>
      <c r="U244" s="98"/>
      <c r="V244" s="98"/>
      <c r="W244" s="98"/>
      <c r="X244" s="98"/>
      <c r="Y244" s="98"/>
      <c r="Z244" s="98"/>
    </row>
    <row r="245">
      <c r="A245" s="98"/>
      <c r="B245" s="98"/>
      <c r="C245" s="98"/>
      <c r="D245" s="98"/>
      <c r="E245" s="98"/>
      <c r="F245" s="98"/>
      <c r="G245" s="98"/>
      <c r="H245" s="98"/>
      <c r="I245" s="98"/>
      <c r="J245" s="98"/>
      <c r="K245" s="98"/>
      <c r="L245" s="98"/>
      <c r="M245" s="98"/>
      <c r="N245" s="98"/>
      <c r="O245" s="98"/>
      <c r="P245" s="98"/>
      <c r="Q245" s="98"/>
      <c r="R245" s="98"/>
      <c r="S245" s="98"/>
      <c r="T245" s="98"/>
      <c r="U245" s="98"/>
      <c r="V245" s="98"/>
      <c r="W245" s="98"/>
      <c r="X245" s="98"/>
      <c r="Y245" s="98"/>
      <c r="Z245" s="98"/>
    </row>
    <row r="246">
      <c r="A246" s="98"/>
      <c r="B246" s="98"/>
      <c r="C246" s="98"/>
      <c r="D246" s="98"/>
      <c r="E246" s="98"/>
      <c r="F246" s="98"/>
      <c r="G246" s="98"/>
      <c r="H246" s="98"/>
      <c r="I246" s="98"/>
      <c r="J246" s="98"/>
      <c r="K246" s="98"/>
      <c r="L246" s="98"/>
      <c r="M246" s="98"/>
      <c r="N246" s="98"/>
      <c r="O246" s="98"/>
      <c r="P246" s="98"/>
      <c r="Q246" s="98"/>
      <c r="R246" s="98"/>
      <c r="S246" s="98"/>
      <c r="T246" s="98"/>
      <c r="U246" s="98"/>
      <c r="V246" s="98"/>
      <c r="W246" s="98"/>
      <c r="X246" s="98"/>
      <c r="Y246" s="98"/>
      <c r="Z246" s="98"/>
    </row>
    <row r="247">
      <c r="A247" s="98"/>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row>
    <row r="248">
      <c r="A248" s="98"/>
      <c r="B248" s="98"/>
      <c r="C248" s="98"/>
      <c r="D248" s="98"/>
      <c r="E248" s="98"/>
      <c r="F248" s="98"/>
      <c r="G248" s="98"/>
      <c r="H248" s="98"/>
      <c r="I248" s="98"/>
      <c r="J248" s="98"/>
      <c r="K248" s="98"/>
      <c r="L248" s="98"/>
      <c r="M248" s="98"/>
      <c r="N248" s="98"/>
      <c r="O248" s="98"/>
      <c r="P248" s="98"/>
      <c r="Q248" s="98"/>
      <c r="R248" s="98"/>
      <c r="S248" s="98"/>
      <c r="T248" s="98"/>
      <c r="U248" s="98"/>
      <c r="V248" s="98"/>
      <c r="W248" s="98"/>
      <c r="X248" s="98"/>
      <c r="Y248" s="98"/>
      <c r="Z248" s="98"/>
    </row>
    <row r="249">
      <c r="A249" s="98"/>
      <c r="B249" s="98"/>
      <c r="C249" s="98"/>
      <c r="D249" s="98"/>
      <c r="E249" s="98"/>
      <c r="F249" s="98"/>
      <c r="G249" s="98"/>
      <c r="H249" s="98"/>
      <c r="I249" s="98"/>
      <c r="J249" s="98"/>
      <c r="K249" s="98"/>
      <c r="L249" s="98"/>
      <c r="M249" s="98"/>
      <c r="N249" s="98"/>
      <c r="O249" s="98"/>
      <c r="P249" s="98"/>
      <c r="Q249" s="98"/>
      <c r="R249" s="98"/>
      <c r="S249" s="98"/>
      <c r="T249" s="98"/>
      <c r="U249" s="98"/>
      <c r="V249" s="98"/>
      <c r="W249" s="98"/>
      <c r="X249" s="98"/>
      <c r="Y249" s="98"/>
      <c r="Z249" s="98"/>
    </row>
    <row r="250">
      <c r="A250" s="98"/>
      <c r="B250" s="98"/>
      <c r="C250" s="98"/>
      <c r="D250" s="98"/>
      <c r="E250" s="98"/>
      <c r="F250" s="98"/>
      <c r="G250" s="98"/>
      <c r="H250" s="98"/>
      <c r="I250" s="98"/>
      <c r="J250" s="98"/>
      <c r="K250" s="98"/>
      <c r="L250" s="98"/>
      <c r="M250" s="98"/>
      <c r="N250" s="98"/>
      <c r="O250" s="98"/>
      <c r="P250" s="98"/>
      <c r="Q250" s="98"/>
      <c r="R250" s="98"/>
      <c r="S250" s="98"/>
      <c r="T250" s="98"/>
      <c r="U250" s="98"/>
      <c r="V250" s="98"/>
      <c r="W250" s="98"/>
      <c r="X250" s="98"/>
      <c r="Y250" s="98"/>
      <c r="Z250" s="98"/>
    </row>
  </sheetData>
  <mergeCells count="15">
    <mergeCell ref="A1:N1"/>
    <mergeCell ref="A3:N3"/>
    <mergeCell ref="H4:H7"/>
    <mergeCell ref="I4:N7"/>
    <mergeCell ref="A10:G10"/>
    <mergeCell ref="A18:C18"/>
    <mergeCell ref="E18:N18"/>
    <mergeCell ref="E19:I19"/>
    <mergeCell ref="J19:N19"/>
    <mergeCell ref="E20:I20"/>
    <mergeCell ref="J20:N20"/>
    <mergeCell ref="E21:I21"/>
    <mergeCell ref="J21:N21"/>
    <mergeCell ref="E22:I22"/>
    <mergeCell ref="J22:N22"/>
  </mergeCells>
  <conditionalFormatting sqref="C12:C15">
    <cfRule type="dataBar" priority="1">
      <dataBar>
        <cfvo type="min"/>
        <cfvo type="max"/>
        <color rgb="93C5FD"/>
      </dataBar>
      <ignoredErrors>
        <ignoredError sqref="A1:XFD1048576" evalError="1" twoDigitTextYear="1" numberStoredAsText="1" formula="1" formulaRange="1" unlockedFormula="1" emptyCellReference="1" listDataValidation="1" calculatedColumn="1"/>
      </ignoredErrors>
      <extLst>
        <x:ext xmlns:x14="http://schemas.microsoft.com/office/spreadsheetml/2009/9/main" uri="{B025F937-C7B1-47D3-B67F-A62EFF666E3E}">
          <x14:id>{9BFB47AB-F48E-53DF-E161-4C924D031700}</x14:id>
        </x:ext>
      </extLst>
    </cfRule>
  </conditionalFormatting>
  <conditionalFormatting sqref="E12:E15">
    <cfRule type="expression" dxfId="7" priority="2">
      <formula>$E12="ネガティブリスト・使用停止"</formula>
    </cfRule>
    <cfRule type="expression" dxfId="8" priority="3">
      <formula>$E12="注意はい正"</formula>
    </cfRule>
  </conditionalFormatting>
  <pageMargins left="0.7" right="0.7" top="0.75" bottom="0.75" header="0.3" footer="0.3"/>
  <drawing r:id="R7d2b7b23061b4624"/>
  <extLst>
    <x:ext xmlns:x14="http://schemas.microsoft.com/office/spreadsheetml/2009/9/main" xmlns:xm="http://schemas.microsoft.com/office/excel/2006/main" uri="{78C0D931-6437-407d-A8EE-F0AAD7539E65}">
      <x14:conditionalFormattings>
        <x14:conditionalFormatting>
          <x14:cfRule type="dataBar" priority="1" id="{9BFB47AB-F48E-53DF-E161-4C924D031700}">
            <x14:dataBar gradient="1">
              <x14:cfvo type="min"/>
              <x14:cfvo type="max"/>
              <x14:fillColor rgb="93C5FD"/>
            </x14:dataBar>
          </x14:cfRule>
          <xm:sqref>C12:C15</xm:sqref>
        </x14:conditionalFormatting>
      </x14:conditionalFormattings>
    </x:ext>
  </extLst>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8"/>
    <col customWidth="true" max="3" min="2" width="10"/>
    <col customWidth="true" max="4" min="4" width="28"/>
    <col customWidth="true" max="5" min="5" width="10"/>
    <col customWidth="true" max="6" min="6" width="50"/>
    <col customWidth="true" max="7" min="7" width="40"/>
    <col customWidth="true" max="9" min="8" width="15"/>
    <col customWidth="true" max="10" min="10" width="12"/>
  </cols>
  <sheetData>
    <row r="1" ht="30" customHeight="true">
      <c r="A1" s="5" t="s">
        <v>43</v>
      </c>
      <c r="B1" s="5"/>
      <c r="C1" s="5"/>
      <c r="D1" s="5"/>
      <c r="E1" s="5"/>
      <c r="F1" s="5"/>
      <c r="G1" s="5"/>
      <c r="H1" s="5"/>
      <c r="I1" s="5"/>
      <c r="J1" s="5"/>
      <c r="K1" s="98"/>
      <c r="L1" s="98"/>
      <c r="M1" s="98"/>
      <c r="N1" s="98"/>
      <c r="O1" s="98"/>
      <c r="P1" s="98"/>
      <c r="Q1" s="98"/>
      <c r="R1" s="98"/>
      <c r="S1" s="98"/>
      <c r="T1" s="98"/>
      <c r="U1" s="98"/>
      <c r="V1" s="98"/>
      <c r="W1" s="98"/>
      <c r="X1" s="98"/>
      <c r="Y1" s="98"/>
      <c r="Z1" s="98"/>
    </row>
    <row r="2">
      <c r="A2" s="98"/>
      <c r="B2" s="98"/>
      <c r="C2" s="98"/>
      <c r="D2" s="98"/>
      <c r="E2" s="98"/>
      <c r="F2" s="98"/>
      <c r="G2" s="98"/>
      <c r="H2" s="98"/>
      <c r="I2" s="98"/>
      <c r="J2" s="98"/>
      <c r="K2" s="98"/>
      <c r="L2" s="98"/>
      <c r="M2" s="98"/>
      <c r="N2" s="98"/>
      <c r="O2" s="98"/>
      <c r="P2" s="98"/>
      <c r="Q2" s="98"/>
      <c r="R2" s="98"/>
      <c r="S2" s="98"/>
      <c r="T2" s="98"/>
      <c r="U2" s="98"/>
      <c r="V2" s="98"/>
      <c r="W2" s="98"/>
      <c r="X2" s="98"/>
      <c r="Y2" s="98"/>
      <c r="Z2" s="98"/>
    </row>
    <row r="3">
      <c r="A3" s="18" t="s">
        <v>20</v>
      </c>
      <c r="B3" s="18" t="s">
        <v>18</v>
      </c>
      <c r="C3" s="18" t="s">
        <v>44</v>
      </c>
      <c r="D3" s="18" t="s">
        <v>45</v>
      </c>
      <c r="E3" s="18" t="s">
        <v>46</v>
      </c>
      <c r="F3" s="18" t="s">
        <v>47</v>
      </c>
      <c r="G3" s="18" t="s">
        <v>48</v>
      </c>
      <c r="H3" s="18" t="s">
        <v>49</v>
      </c>
      <c r="I3" s="18" t="s">
        <v>50</v>
      </c>
      <c r="J3" s="18" t="s">
        <v>51</v>
      </c>
      <c r="K3" s="98"/>
      <c r="L3" s="98"/>
      <c r="M3" s="98"/>
      <c r="N3" s="98"/>
      <c r="O3" s="98"/>
      <c r="P3" s="98"/>
      <c r="Q3" s="98"/>
      <c r="R3" s="98"/>
      <c r="S3" s="98"/>
      <c r="T3" s="98"/>
      <c r="U3" s="98"/>
      <c r="V3" s="98"/>
      <c r="W3" s="98"/>
      <c r="X3" s="98"/>
      <c r="Y3" s="98"/>
      <c r="Z3" s="98"/>
    </row>
    <row r="4">
      <c r="A4" s="99" t="s">
        <v>25</v>
      </c>
      <c r="B4" s="106" t="n">
        <v>15</v>
      </c>
      <c r="C4" s="99" t="str">
        <v>A1</v>
      </c>
      <c r="D4" s="99" t="s">
        <v>52</v>
      </c>
      <c r="E4" s="107" t="n">
        <v>3</v>
      </c>
      <c r="F4" s="99" t="s">
        <v>53</v>
      </c>
      <c r="G4" s="99" t="s">
        <v>54</v>
      </c>
      <c r="H4" s="99" t="str">
        <v>入库/年度复审</v>
      </c>
      <c r="I4" s="99" t="s">
        <v>55</v>
      </c>
      <c r="J4" s="99" t="s">
        <v>56</v>
      </c>
      <c r="K4" s="98"/>
      <c r="L4" s="98"/>
      <c r="M4" s="98"/>
      <c r="N4" s="98"/>
      <c r="O4" s="98"/>
      <c r="P4" s="98"/>
      <c r="Q4" s="98"/>
      <c r="R4" s="98"/>
      <c r="S4" s="98"/>
      <c r="T4" s="98"/>
      <c r="U4" s="98"/>
      <c r="V4" s="98"/>
      <c r="W4" s="98"/>
      <c r="X4" s="98"/>
      <c r="Y4" s="98"/>
      <c r="Z4" s="98"/>
    </row>
    <row r="5">
      <c r="A5" s="99" t="s">
        <v>25</v>
      </c>
      <c r="B5" s="106" t="n">
        <v>15</v>
      </c>
      <c r="C5" s="99" t="str">
        <v>A2</v>
      </c>
      <c r="D5" s="99" t="s">
        <v>57</v>
      </c>
      <c r="E5" s="107" t="n">
        <v>3</v>
      </c>
      <c r="F5" s="99" t="s">
        <v>58</v>
      </c>
      <c r="G5" s="99" t="s">
        <v>59</v>
      </c>
      <c r="H5" s="99" t="s">
        <v>60</v>
      </c>
      <c r="I5" s="99" t="s">
        <v>61</v>
      </c>
      <c r="J5" s="99" t="s">
        <v>56</v>
      </c>
      <c r="K5" s="98"/>
      <c r="L5" s="98"/>
      <c r="M5" s="98"/>
      <c r="N5" s="98"/>
      <c r="O5" s="98"/>
      <c r="P5" s="98"/>
      <c r="Q5" s="98"/>
      <c r="R5" s="98"/>
      <c r="S5" s="98"/>
      <c r="T5" s="98"/>
      <c r="U5" s="98"/>
      <c r="V5" s="98"/>
      <c r="W5" s="98"/>
      <c r="X5" s="98"/>
      <c r="Y5" s="98"/>
      <c r="Z5" s="98"/>
    </row>
    <row r="6">
      <c r="A6" s="99" t="s">
        <v>25</v>
      </c>
      <c r="B6" s="106" t="n">
        <v>15</v>
      </c>
      <c r="C6" s="99" t="str">
        <v>A3</v>
      </c>
      <c r="D6" s="99" t="s">
        <v>62</v>
      </c>
      <c r="E6" s="107" t="n">
        <v>2</v>
      </c>
      <c r="F6" s="99" t="s">
        <v>63</v>
      </c>
      <c r="G6" s="99" t="s">
        <v>64</v>
      </c>
      <c r="H6" s="99" t="str">
        <v>入库/年度复审</v>
      </c>
      <c r="I6" s="99" t="s">
        <v>65</v>
      </c>
      <c r="J6" s="99" t="s">
        <v>66</v>
      </c>
      <c r="K6" s="98"/>
      <c r="L6" s="98"/>
      <c r="M6" s="98"/>
      <c r="N6" s="98"/>
      <c r="O6" s="98"/>
      <c r="P6" s="98"/>
      <c r="Q6" s="98"/>
      <c r="R6" s="98"/>
      <c r="S6" s="98"/>
      <c r="T6" s="98"/>
      <c r="U6" s="98"/>
      <c r="V6" s="98"/>
      <c r="W6" s="98"/>
      <c r="X6" s="98"/>
      <c r="Y6" s="98"/>
      <c r="Z6" s="98"/>
    </row>
    <row r="7">
      <c r="A7" s="99" t="s">
        <v>25</v>
      </c>
      <c r="B7" s="106" t="n">
        <v>15</v>
      </c>
      <c r="C7" s="99" t="str">
        <v>A4</v>
      </c>
      <c r="D7" s="99" t="s">
        <v>67</v>
      </c>
      <c r="E7" s="107" t="n">
        <v>2</v>
      </c>
      <c r="F7" s="99" t="s">
        <v>68</v>
      </c>
      <c r="G7" s="99" t="s">
        <v>69</v>
      </c>
      <c r="H7" s="99" t="s">
        <v>60</v>
      </c>
      <c r="I7" s="99" t="s">
        <v>70</v>
      </c>
      <c r="J7" s="99" t="s">
        <v>66</v>
      </c>
      <c r="K7" s="98"/>
      <c r="L7" s="98"/>
      <c r="M7" s="98"/>
      <c r="N7" s="98"/>
      <c r="O7" s="98"/>
      <c r="P7" s="98"/>
      <c r="Q7" s="98"/>
      <c r="R7" s="98"/>
      <c r="S7" s="98"/>
      <c r="T7" s="98"/>
      <c r="U7" s="98"/>
      <c r="V7" s="98"/>
      <c r="W7" s="98"/>
      <c r="X7" s="98"/>
      <c r="Y7" s="98"/>
      <c r="Z7" s="98"/>
    </row>
    <row r="8">
      <c r="A8" s="99" t="s">
        <v>25</v>
      </c>
      <c r="B8" s="106" t="n">
        <v>15</v>
      </c>
      <c r="C8" s="99" t="str">
        <v>A5</v>
      </c>
      <c r="D8" s="99" t="s">
        <v>71</v>
      </c>
      <c r="E8" s="107" t="n">
        <v>2</v>
      </c>
      <c r="F8" s="99" t="s">
        <v>72</v>
      </c>
      <c r="G8" s="99" t="s">
        <v>73</v>
      </c>
      <c r="H8" s="99" t="str">
        <v>入库/年度复审</v>
      </c>
      <c r="I8" s="99" t="s">
        <v>74</v>
      </c>
      <c r="J8" s="99" t="s">
        <v>56</v>
      </c>
      <c r="K8" s="98"/>
      <c r="L8" s="98"/>
      <c r="M8" s="98"/>
      <c r="N8" s="98"/>
      <c r="O8" s="98"/>
      <c r="P8" s="98"/>
      <c r="Q8" s="98"/>
      <c r="R8" s="98"/>
      <c r="S8" s="98"/>
      <c r="T8" s="98"/>
      <c r="U8" s="98"/>
      <c r="V8" s="98"/>
      <c r="W8" s="98"/>
      <c r="X8" s="98"/>
      <c r="Y8" s="98"/>
      <c r="Z8" s="98"/>
    </row>
    <row r="9">
      <c r="A9" s="99" t="s">
        <v>25</v>
      </c>
      <c r="B9" s="106" t="n">
        <v>15</v>
      </c>
      <c r="C9" s="99" t="str">
        <v>A6</v>
      </c>
      <c r="D9" s="99" t="s">
        <v>75</v>
      </c>
      <c r="E9" s="107" t="n">
        <v>2</v>
      </c>
      <c r="F9" s="99" t="s">
        <v>76</v>
      </c>
      <c r="G9" s="99" t="s">
        <v>77</v>
      </c>
      <c r="H9" s="99" t="s">
        <v>60</v>
      </c>
      <c r="I9" s="99" t="s">
        <v>78</v>
      </c>
      <c r="J9" s="99" t="s">
        <v>56</v>
      </c>
      <c r="K9" s="98"/>
      <c r="L9" s="98"/>
      <c r="M9" s="98"/>
      <c r="N9" s="98"/>
      <c r="O9" s="98"/>
      <c r="P9" s="98"/>
      <c r="Q9" s="98"/>
      <c r="R9" s="98"/>
      <c r="S9" s="98"/>
      <c r="T9" s="98"/>
      <c r="U9" s="98"/>
      <c r="V9" s="98"/>
      <c r="W9" s="98"/>
      <c r="X9" s="98"/>
      <c r="Y9" s="98"/>
      <c r="Z9" s="98"/>
    </row>
    <row r="10">
      <c r="A10" s="99" t="s">
        <v>25</v>
      </c>
      <c r="B10" s="106" t="n">
        <v>15</v>
      </c>
      <c r="C10" s="99" t="str">
        <v>A7</v>
      </c>
      <c r="D10" s="99" t="s">
        <v>79</v>
      </c>
      <c r="E10" s="107" t="n">
        <v>1</v>
      </c>
      <c r="F10" s="99" t="s">
        <v>80</v>
      </c>
      <c r="G10" s="99" t="s">
        <v>81</v>
      </c>
      <c r="H10" s="99" t="s">
        <v>60</v>
      </c>
      <c r="I10" s="99" t="s">
        <v>82</v>
      </c>
      <c r="J10" s="99" t="s">
        <v>66</v>
      </c>
      <c r="K10" s="98"/>
      <c r="L10" s="98"/>
      <c r="M10" s="98"/>
      <c r="N10" s="98"/>
      <c r="O10" s="98"/>
      <c r="P10" s="98"/>
      <c r="Q10" s="98"/>
      <c r="R10" s="98"/>
      <c r="S10" s="98"/>
      <c r="T10" s="98"/>
      <c r="U10" s="98"/>
      <c r="V10" s="98"/>
      <c r="W10" s="98"/>
      <c r="X10" s="98"/>
      <c r="Y10" s="98"/>
      <c r="Z10" s="98"/>
    </row>
    <row r="11">
      <c r="A11" s="99" t="s">
        <v>29</v>
      </c>
      <c r="B11" s="106" t="n">
        <v>10</v>
      </c>
      <c r="C11" s="99" t="str">
        <v>B1</v>
      </c>
      <c r="D11" s="99" t="s">
        <v>83</v>
      </c>
      <c r="E11" s="107" t="n">
        <v>2</v>
      </c>
      <c r="F11" s="99" t="s">
        <v>84</v>
      </c>
      <c r="G11" s="99" t="s">
        <v>85</v>
      </c>
      <c r="H11" s="99" t="str">
        <v>投标评审</v>
      </c>
      <c r="I11" s="99" t="s">
        <v>86</v>
      </c>
      <c r="J11" s="99" t="s">
        <v>66</v>
      </c>
      <c r="K11" s="98"/>
      <c r="L11" s="98"/>
      <c r="M11" s="98"/>
      <c r="N11" s="98"/>
      <c r="O11" s="98"/>
      <c r="P11" s="98"/>
      <c r="Q11" s="98"/>
      <c r="R11" s="98"/>
      <c r="S11" s="98"/>
      <c r="T11" s="98"/>
      <c r="U11" s="98"/>
      <c r="V11" s="98"/>
      <c r="W11" s="98"/>
      <c r="X11" s="98"/>
      <c r="Y11" s="98"/>
      <c r="Z11" s="98"/>
    </row>
    <row r="12">
      <c r="A12" s="99" t="s">
        <v>29</v>
      </c>
      <c r="B12" s="106" t="n">
        <v>10</v>
      </c>
      <c r="C12" s="99" t="str">
        <v>B2</v>
      </c>
      <c r="D12" s="99" t="s">
        <v>87</v>
      </c>
      <c r="E12" s="107" t="n">
        <v>2</v>
      </c>
      <c r="F12" s="99" t="s">
        <v>88</v>
      </c>
      <c r="G12" s="99" t="s">
        <v>89</v>
      </c>
      <c r="H12" s="99" t="str">
        <v>投标评审</v>
      </c>
      <c r="I12" s="99" t="s">
        <v>90</v>
      </c>
      <c r="J12" s="99" t="s">
        <v>66</v>
      </c>
      <c r="K12" s="98"/>
      <c r="L12" s="98"/>
      <c r="M12" s="98"/>
      <c r="N12" s="98"/>
      <c r="O12" s="98"/>
      <c r="P12" s="98"/>
      <c r="Q12" s="98"/>
      <c r="R12" s="98"/>
      <c r="S12" s="98"/>
      <c r="T12" s="98"/>
      <c r="U12" s="98"/>
      <c r="V12" s="98"/>
      <c r="W12" s="98"/>
      <c r="X12" s="98"/>
      <c r="Y12" s="98"/>
      <c r="Z12" s="98"/>
    </row>
    <row r="13">
      <c r="A13" s="99" t="s">
        <v>29</v>
      </c>
      <c r="B13" s="106" t="n">
        <v>10</v>
      </c>
      <c r="C13" s="99" t="str">
        <v>B3</v>
      </c>
      <c r="D13" s="99" t="s">
        <v>91</v>
      </c>
      <c r="E13" s="107" t="n">
        <v>2</v>
      </c>
      <c r="F13" s="99" t="s">
        <v>92</v>
      </c>
      <c r="G13" s="99" t="s">
        <v>93</v>
      </c>
      <c r="H13" s="99" t="str">
        <v>投标评审</v>
      </c>
      <c r="I13" s="99" t="s">
        <v>94</v>
      </c>
      <c r="J13" s="99" t="s">
        <v>66</v>
      </c>
      <c r="K13" s="98"/>
      <c r="L13" s="98"/>
      <c r="M13" s="98"/>
      <c r="N13" s="98"/>
      <c r="O13" s="98"/>
      <c r="P13" s="98"/>
      <c r="Q13" s="98"/>
      <c r="R13" s="98"/>
      <c r="S13" s="98"/>
      <c r="T13" s="98"/>
      <c r="U13" s="98"/>
      <c r="V13" s="98"/>
      <c r="W13" s="98"/>
      <c r="X13" s="98"/>
      <c r="Y13" s="98"/>
      <c r="Z13" s="98"/>
    </row>
    <row r="14">
      <c r="A14" s="99" t="s">
        <v>29</v>
      </c>
      <c r="B14" s="106" t="n">
        <v>10</v>
      </c>
      <c r="C14" s="99" t="str">
        <v>B4</v>
      </c>
      <c r="D14" s="99" t="s">
        <v>95</v>
      </c>
      <c r="E14" s="107" t="n">
        <v>2</v>
      </c>
      <c r="F14" s="99" t="s">
        <v>96</v>
      </c>
      <c r="G14" s="99" t="s">
        <v>97</v>
      </c>
      <c r="H14" s="99" t="s">
        <v>98</v>
      </c>
      <c r="I14" s="99" t="s">
        <v>99</v>
      </c>
      <c r="J14" s="99" t="s">
        <v>66</v>
      </c>
      <c r="K14" s="98"/>
      <c r="L14" s="98"/>
      <c r="M14" s="98"/>
      <c r="N14" s="98"/>
      <c r="O14" s="98"/>
      <c r="P14" s="98"/>
      <c r="Q14" s="98"/>
      <c r="R14" s="98"/>
      <c r="S14" s="98"/>
      <c r="T14" s="98"/>
      <c r="U14" s="98"/>
      <c r="V14" s="98"/>
      <c r="W14" s="98"/>
      <c r="X14" s="98"/>
      <c r="Y14" s="98"/>
      <c r="Z14" s="98"/>
    </row>
    <row r="15">
      <c r="A15" s="99" t="s">
        <v>29</v>
      </c>
      <c r="B15" s="106" t="n">
        <v>10</v>
      </c>
      <c r="C15" s="99" t="str">
        <v>B5</v>
      </c>
      <c r="D15" s="99" t="s">
        <v>100</v>
      </c>
      <c r="E15" s="107" t="n">
        <v>1</v>
      </c>
      <c r="F15" s="99" t="s">
        <v>101</v>
      </c>
      <c r="G15" s="99" t="s">
        <v>102</v>
      </c>
      <c r="H15" s="99" t="s">
        <v>98</v>
      </c>
      <c r="I15" s="99" t="s">
        <v>103</v>
      </c>
      <c r="J15" s="99" t="s">
        <v>66</v>
      </c>
      <c r="K15" s="98"/>
      <c r="L15" s="98"/>
      <c r="M15" s="98"/>
      <c r="N15" s="98"/>
      <c r="O15" s="98"/>
      <c r="P15" s="98"/>
      <c r="Q15" s="98"/>
      <c r="R15" s="98"/>
      <c r="S15" s="98"/>
      <c r="T15" s="98"/>
      <c r="U15" s="98"/>
      <c r="V15" s="98"/>
      <c r="W15" s="98"/>
      <c r="X15" s="98"/>
      <c r="Y15" s="98"/>
      <c r="Z15" s="98"/>
    </row>
    <row r="16">
      <c r="A16" s="99" t="s">
        <v>29</v>
      </c>
      <c r="B16" s="106" t="n">
        <v>10</v>
      </c>
      <c r="C16" s="99" t="str">
        <v>B6</v>
      </c>
      <c r="D16" s="99" t="s">
        <v>104</v>
      </c>
      <c r="E16" s="107" t="n">
        <v>1</v>
      </c>
      <c r="F16" s="99" t="s">
        <v>105</v>
      </c>
      <c r="G16" s="99" t="s">
        <v>106</v>
      </c>
      <c r="H16" s="99" t="s">
        <v>98</v>
      </c>
      <c r="I16" s="99" t="s">
        <v>107</v>
      </c>
      <c r="J16" s="99" t="s">
        <v>56</v>
      </c>
      <c r="K16" s="98"/>
      <c r="L16" s="98"/>
      <c r="M16" s="98"/>
      <c r="N16" s="98"/>
      <c r="O16" s="98"/>
      <c r="P16" s="98"/>
      <c r="Q16" s="98"/>
      <c r="R16" s="98"/>
      <c r="S16" s="98"/>
      <c r="T16" s="98"/>
      <c r="U16" s="98"/>
      <c r="V16" s="98"/>
      <c r="W16" s="98"/>
      <c r="X16" s="98"/>
      <c r="Y16" s="98"/>
      <c r="Z16" s="98"/>
    </row>
    <row r="17">
      <c r="A17" s="99" t="s">
        <v>33</v>
      </c>
      <c r="B17" s="106" t="n">
        <v>10</v>
      </c>
      <c r="C17" s="99" t="str">
        <v>C1</v>
      </c>
      <c r="D17" s="99" t="s">
        <v>108</v>
      </c>
      <c r="E17" s="107" t="n">
        <v>2</v>
      </c>
      <c r="F17" s="99" t="s">
        <v>109</v>
      </c>
      <c r="G17" s="99" t="s">
        <v>110</v>
      </c>
      <c r="H17" s="99" t="s">
        <v>111</v>
      </c>
      <c r="I17" s="99" t="s">
        <v>112</v>
      </c>
      <c r="J17" s="99" t="s">
        <v>56</v>
      </c>
      <c r="K17" s="98"/>
      <c r="L17" s="98"/>
      <c r="M17" s="98"/>
      <c r="N17" s="98"/>
      <c r="O17" s="98"/>
      <c r="P17" s="98"/>
      <c r="Q17" s="98"/>
      <c r="R17" s="98"/>
      <c r="S17" s="98"/>
      <c r="T17" s="98"/>
      <c r="U17" s="98"/>
      <c r="V17" s="98"/>
      <c r="W17" s="98"/>
      <c r="X17" s="98"/>
      <c r="Y17" s="98"/>
      <c r="Z17" s="98"/>
    </row>
    <row r="18">
      <c r="A18" s="99" t="s">
        <v>33</v>
      </c>
      <c r="B18" s="106" t="n">
        <v>10</v>
      </c>
      <c r="C18" s="99" t="str">
        <v>C2</v>
      </c>
      <c r="D18" s="99" t="s">
        <v>113</v>
      </c>
      <c r="E18" s="107" t="n">
        <v>2</v>
      </c>
      <c r="F18" s="99" t="s">
        <v>114</v>
      </c>
      <c r="G18" s="99" t="s">
        <v>115</v>
      </c>
      <c r="H18" s="99" t="str">
        <v>入场/毎月</v>
      </c>
      <c r="I18" s="99" t="s">
        <v>116</v>
      </c>
      <c r="J18" s="99" t="s">
        <v>56</v>
      </c>
      <c r="K18" s="98"/>
      <c r="L18" s="98"/>
      <c r="M18" s="98"/>
      <c r="N18" s="98"/>
      <c r="O18" s="98"/>
      <c r="P18" s="98"/>
      <c r="Q18" s="98"/>
      <c r="R18" s="98"/>
      <c r="S18" s="98"/>
      <c r="T18" s="98"/>
      <c r="U18" s="98"/>
      <c r="V18" s="98"/>
      <c r="W18" s="98"/>
      <c r="X18" s="98"/>
      <c r="Y18" s="98"/>
      <c r="Z18" s="98"/>
    </row>
    <row r="19">
      <c r="A19" s="99" t="s">
        <v>33</v>
      </c>
      <c r="B19" s="106" t="n">
        <v>10</v>
      </c>
      <c r="C19" s="99" t="str">
        <v>C3</v>
      </c>
      <c r="D19" s="99" t="s">
        <v>117</v>
      </c>
      <c r="E19" s="107" t="n">
        <v>2</v>
      </c>
      <c r="F19" s="99" t="s">
        <v>118</v>
      </c>
      <c r="G19" s="99" t="s">
        <v>119</v>
      </c>
      <c r="H19" s="99" t="s">
        <v>120</v>
      </c>
      <c r="I19" s="99" t="s">
        <v>121</v>
      </c>
      <c r="J19" s="99" t="s">
        <v>56</v>
      </c>
      <c r="K19" s="98"/>
      <c r="L19" s="98"/>
      <c r="M19" s="98"/>
      <c r="N19" s="98"/>
      <c r="O19" s="98"/>
      <c r="P19" s="98"/>
      <c r="Q19" s="98"/>
      <c r="R19" s="98"/>
      <c r="S19" s="98"/>
      <c r="T19" s="98"/>
      <c r="U19" s="98"/>
      <c r="V19" s="98"/>
      <c r="W19" s="98"/>
      <c r="X19" s="98"/>
      <c r="Y19" s="98"/>
      <c r="Z19" s="98"/>
    </row>
    <row r="20">
      <c r="A20" s="99" t="s">
        <v>33</v>
      </c>
      <c r="B20" s="106" t="n">
        <v>10</v>
      </c>
      <c r="C20" s="99" t="str">
        <v>C4</v>
      </c>
      <c r="D20" s="99" t="s">
        <v>122</v>
      </c>
      <c r="E20" s="107" t="n">
        <v>1.5</v>
      </c>
      <c r="F20" s="99" t="s">
        <v>123</v>
      </c>
      <c r="G20" s="99" t="s">
        <v>124</v>
      </c>
      <c r="H20" s="99" t="s">
        <v>125</v>
      </c>
      <c r="I20" s="99" t="s">
        <v>126</v>
      </c>
      <c r="J20" s="99" t="s">
        <v>66</v>
      </c>
      <c r="K20" s="98"/>
      <c r="L20" s="98"/>
      <c r="M20" s="98"/>
      <c r="N20" s="98"/>
      <c r="O20" s="98"/>
      <c r="P20" s="98"/>
      <c r="Q20" s="98"/>
      <c r="R20" s="98"/>
      <c r="S20" s="98"/>
      <c r="T20" s="98"/>
      <c r="U20" s="98"/>
      <c r="V20" s="98"/>
      <c r="W20" s="98"/>
      <c r="X20" s="98"/>
      <c r="Y20" s="98"/>
      <c r="Z20" s="98"/>
    </row>
    <row r="21">
      <c r="A21" s="99" t="s">
        <v>33</v>
      </c>
      <c r="B21" s="106" t="n">
        <v>10</v>
      </c>
      <c r="C21" s="99" t="str">
        <v>C5</v>
      </c>
      <c r="D21" s="99" t="s">
        <v>127</v>
      </c>
      <c r="E21" s="107" t="n">
        <v>1.5</v>
      </c>
      <c r="F21" s="99" t="s">
        <v>128</v>
      </c>
      <c r="G21" s="99" t="s">
        <v>129</v>
      </c>
      <c r="H21" s="99" t="str">
        <v>入场/毎月</v>
      </c>
      <c r="I21" s="99" t="s">
        <v>130</v>
      </c>
      <c r="J21" s="99" t="s">
        <v>56</v>
      </c>
      <c r="K21" s="98"/>
      <c r="L21" s="98"/>
      <c r="M21" s="98"/>
      <c r="N21" s="98"/>
      <c r="O21" s="98"/>
      <c r="P21" s="98"/>
      <c r="Q21" s="98"/>
      <c r="R21" s="98"/>
      <c r="S21" s="98"/>
      <c r="T21" s="98"/>
      <c r="U21" s="98"/>
      <c r="V21" s="98"/>
      <c r="W21" s="98"/>
      <c r="X21" s="98"/>
      <c r="Y21" s="98"/>
      <c r="Z21" s="98"/>
    </row>
    <row r="22">
      <c r="A22" s="99" t="s">
        <v>33</v>
      </c>
      <c r="B22" s="106" t="n">
        <v>10</v>
      </c>
      <c r="C22" s="99" t="str">
        <v>C6</v>
      </c>
      <c r="D22" s="99" t="s">
        <v>131</v>
      </c>
      <c r="E22" s="107" t="n">
        <v>1</v>
      </c>
      <c r="F22" s="99" t="s">
        <v>132</v>
      </c>
      <c r="G22" s="99" t="s">
        <v>133</v>
      </c>
      <c r="H22" s="99" t="s">
        <v>134</v>
      </c>
      <c r="I22" s="99" t="s">
        <v>135</v>
      </c>
      <c r="J22" s="99" t="s">
        <v>66</v>
      </c>
      <c r="K22" s="98"/>
      <c r="L22" s="98"/>
      <c r="M22" s="98"/>
      <c r="N22" s="98"/>
      <c r="O22" s="98"/>
      <c r="P22" s="98"/>
      <c r="Q22" s="98"/>
      <c r="R22" s="98"/>
      <c r="S22" s="98"/>
      <c r="T22" s="98"/>
      <c r="U22" s="98"/>
      <c r="V22" s="98"/>
      <c r="W22" s="98"/>
      <c r="X22" s="98"/>
      <c r="Y22" s="98"/>
      <c r="Z22" s="98"/>
    </row>
    <row r="23">
      <c r="A23" s="99" t="s">
        <v>37</v>
      </c>
      <c r="B23" s="106" t="n">
        <v>45</v>
      </c>
      <c r="C23" s="99" t="str">
        <v>D1</v>
      </c>
      <c r="D23" s="99" t="s">
        <v>136</v>
      </c>
      <c r="E23" s="107" t="n">
        <v>4</v>
      </c>
      <c r="F23" s="99" t="s">
        <v>137</v>
      </c>
      <c r="G23" s="99" t="s">
        <v>138</v>
      </c>
      <c r="H23" s="99" t="s">
        <v>139</v>
      </c>
      <c r="I23" s="99" t="s">
        <v>140</v>
      </c>
      <c r="J23" s="99" t="s">
        <v>66</v>
      </c>
      <c r="K23" s="98"/>
      <c r="L23" s="98"/>
      <c r="M23" s="98"/>
      <c r="N23" s="98"/>
      <c r="O23" s="98"/>
      <c r="P23" s="98"/>
      <c r="Q23" s="98"/>
      <c r="R23" s="98"/>
      <c r="S23" s="98"/>
      <c r="T23" s="98"/>
      <c r="U23" s="98"/>
      <c r="V23" s="98"/>
      <c r="W23" s="98"/>
      <c r="X23" s="98"/>
      <c r="Y23" s="98"/>
      <c r="Z23" s="98"/>
    </row>
    <row r="24">
      <c r="A24" s="99" t="s">
        <v>37</v>
      </c>
      <c r="B24" s="106" t="n">
        <v>45</v>
      </c>
      <c r="C24" s="99" t="str">
        <v>D2</v>
      </c>
      <c r="D24" s="99" t="s">
        <v>141</v>
      </c>
      <c r="E24" s="107" t="n">
        <v>3</v>
      </c>
      <c r="F24" s="99" t="s">
        <v>142</v>
      </c>
      <c r="G24" s="99" t="s">
        <v>143</v>
      </c>
      <c r="H24" s="99" t="s">
        <v>139</v>
      </c>
      <c r="I24" s="99" t="s">
        <v>140</v>
      </c>
      <c r="J24" s="99" t="s">
        <v>66</v>
      </c>
      <c r="K24" s="98"/>
      <c r="L24" s="98"/>
      <c r="M24" s="98"/>
      <c r="N24" s="98"/>
      <c r="O24" s="98"/>
      <c r="P24" s="98"/>
      <c r="Q24" s="98"/>
      <c r="R24" s="98"/>
      <c r="S24" s="98"/>
      <c r="T24" s="98"/>
      <c r="U24" s="98"/>
      <c r="V24" s="98"/>
      <c r="W24" s="98"/>
      <c r="X24" s="98"/>
      <c r="Y24" s="98"/>
      <c r="Z24" s="98"/>
    </row>
    <row r="25">
      <c r="A25" s="99" t="s">
        <v>37</v>
      </c>
      <c r="B25" s="106" t="n">
        <v>45</v>
      </c>
      <c r="C25" s="99" t="str">
        <v>D3</v>
      </c>
      <c r="D25" s="99" t="s">
        <v>144</v>
      </c>
      <c r="E25" s="107" t="n">
        <v>3</v>
      </c>
      <c r="F25" s="99" t="s">
        <v>145</v>
      </c>
      <c r="G25" s="99" t="s">
        <v>146</v>
      </c>
      <c r="H25" s="99" t="s">
        <v>147</v>
      </c>
      <c r="I25" s="99" t="s">
        <v>148</v>
      </c>
      <c r="J25" s="99" t="s">
        <v>66</v>
      </c>
      <c r="K25" s="98"/>
      <c r="L25" s="98"/>
      <c r="M25" s="98"/>
      <c r="N25" s="98"/>
      <c r="O25" s="98"/>
      <c r="P25" s="98"/>
      <c r="Q25" s="98"/>
      <c r="R25" s="98"/>
      <c r="S25" s="98"/>
      <c r="T25" s="98"/>
      <c r="U25" s="98"/>
      <c r="V25" s="98"/>
      <c r="W25" s="98"/>
      <c r="X25" s="98"/>
      <c r="Y25" s="98"/>
      <c r="Z25" s="98"/>
    </row>
    <row r="26">
      <c r="A26" s="99" t="s">
        <v>37</v>
      </c>
      <c r="B26" s="106" t="n">
        <v>45</v>
      </c>
      <c r="C26" s="99" t="str">
        <v>D4</v>
      </c>
      <c r="D26" s="99" t="s">
        <v>149</v>
      </c>
      <c r="E26" s="107" t="n">
        <v>2</v>
      </c>
      <c r="F26" s="99" t="s">
        <v>150</v>
      </c>
      <c r="G26" s="99" t="s">
        <v>151</v>
      </c>
      <c r="H26" s="99" t="s">
        <v>139</v>
      </c>
      <c r="I26" s="99" t="s">
        <v>152</v>
      </c>
      <c r="J26" s="99" t="s">
        <v>66</v>
      </c>
      <c r="K26" s="98"/>
      <c r="L26" s="98"/>
      <c r="M26" s="98"/>
      <c r="N26" s="98"/>
      <c r="O26" s="98"/>
      <c r="P26" s="98"/>
      <c r="Q26" s="98"/>
      <c r="R26" s="98"/>
      <c r="S26" s="98"/>
      <c r="T26" s="98"/>
      <c r="U26" s="98"/>
      <c r="V26" s="98"/>
      <c r="W26" s="98"/>
      <c r="X26" s="98"/>
      <c r="Y26" s="98"/>
      <c r="Z26" s="98"/>
    </row>
    <row r="27">
      <c r="A27" s="99" t="s">
        <v>37</v>
      </c>
      <c r="B27" s="106" t="n">
        <v>45</v>
      </c>
      <c r="C27" s="99" t="str">
        <v>D5</v>
      </c>
      <c r="D27" s="99" t="s">
        <v>153</v>
      </c>
      <c r="E27" s="107" t="n">
        <v>2</v>
      </c>
      <c r="F27" s="99" t="s">
        <v>154</v>
      </c>
      <c r="G27" s="99" t="s">
        <v>155</v>
      </c>
      <c r="H27" s="99" t="s">
        <v>139</v>
      </c>
      <c r="I27" s="99" t="s">
        <v>152</v>
      </c>
      <c r="J27" s="99" t="s">
        <v>66</v>
      </c>
      <c r="K27" s="98"/>
      <c r="L27" s="98"/>
      <c r="M27" s="98"/>
      <c r="N27" s="98"/>
      <c r="O27" s="98"/>
      <c r="P27" s="98"/>
      <c r="Q27" s="98"/>
      <c r="R27" s="98"/>
      <c r="S27" s="98"/>
      <c r="T27" s="98"/>
      <c r="U27" s="98"/>
      <c r="V27" s="98"/>
      <c r="W27" s="98"/>
      <c r="X27" s="98"/>
      <c r="Y27" s="98"/>
      <c r="Z27" s="98"/>
    </row>
    <row r="28">
      <c r="A28" s="99" t="s">
        <v>37</v>
      </c>
      <c r="B28" s="106" t="n">
        <v>45</v>
      </c>
      <c r="C28" s="99" t="str">
        <v>D6</v>
      </c>
      <c r="D28" s="99" t="s">
        <v>156</v>
      </c>
      <c r="E28" s="107" t="n">
        <v>1</v>
      </c>
      <c r="F28" s="99" t="s">
        <v>157</v>
      </c>
      <c r="G28" s="99" t="s">
        <v>158</v>
      </c>
      <c r="H28" s="99" t="s">
        <v>159</v>
      </c>
      <c r="I28" s="99" t="s">
        <v>140</v>
      </c>
      <c r="J28" s="99" t="s">
        <v>66</v>
      </c>
      <c r="K28" s="98"/>
      <c r="L28" s="98"/>
      <c r="M28" s="98"/>
      <c r="N28" s="98"/>
      <c r="O28" s="98"/>
      <c r="P28" s="98"/>
      <c r="Q28" s="98"/>
      <c r="R28" s="98"/>
      <c r="S28" s="98"/>
      <c r="T28" s="98"/>
      <c r="U28" s="98"/>
      <c r="V28" s="98"/>
      <c r="W28" s="98"/>
      <c r="X28" s="98"/>
      <c r="Y28" s="98"/>
      <c r="Z28" s="98"/>
    </row>
    <row r="29">
      <c r="A29" s="99" t="s">
        <v>37</v>
      </c>
      <c r="B29" s="106" t="n">
        <v>45</v>
      </c>
      <c r="C29" s="99" t="str">
        <v>D7</v>
      </c>
      <c r="D29" s="99" t="s">
        <v>160</v>
      </c>
      <c r="E29" s="107" t="n">
        <v>4</v>
      </c>
      <c r="F29" s="99" t="s">
        <v>161</v>
      </c>
      <c r="G29" s="99" t="s">
        <v>162</v>
      </c>
      <c r="H29" s="99" t="s">
        <v>163</v>
      </c>
      <c r="I29" s="99" t="s">
        <v>121</v>
      </c>
      <c r="J29" s="99" t="s">
        <v>56</v>
      </c>
      <c r="K29" s="98"/>
      <c r="L29" s="98"/>
      <c r="M29" s="98"/>
      <c r="N29" s="98"/>
      <c r="O29" s="98"/>
      <c r="P29" s="98"/>
      <c r="Q29" s="98"/>
      <c r="R29" s="98"/>
      <c r="S29" s="98"/>
      <c r="T29" s="98"/>
      <c r="U29" s="98"/>
      <c r="V29" s="98"/>
      <c r="W29" s="98"/>
      <c r="X29" s="98"/>
      <c r="Y29" s="98"/>
      <c r="Z29" s="98"/>
    </row>
    <row r="30">
      <c r="A30" s="99" t="s">
        <v>37</v>
      </c>
      <c r="B30" s="106" t="n">
        <v>45</v>
      </c>
      <c r="C30" s="99" t="str">
        <v>D8</v>
      </c>
      <c r="D30" s="99" t="s">
        <v>164</v>
      </c>
      <c r="E30" s="107" t="n">
        <v>3</v>
      </c>
      <c r="F30" s="99" t="s">
        <v>165</v>
      </c>
      <c r="G30" s="99" t="s">
        <v>166</v>
      </c>
      <c r="H30" s="99" t="s">
        <v>167</v>
      </c>
      <c r="I30" s="99" t="s">
        <v>121</v>
      </c>
      <c r="J30" s="99" t="s">
        <v>56</v>
      </c>
      <c r="K30" s="98"/>
      <c r="L30" s="98"/>
      <c r="M30" s="98"/>
      <c r="N30" s="98"/>
      <c r="O30" s="98"/>
      <c r="P30" s="98"/>
      <c r="Q30" s="98"/>
      <c r="R30" s="98"/>
      <c r="S30" s="98"/>
      <c r="T30" s="98"/>
      <c r="U30" s="98"/>
      <c r="V30" s="98"/>
      <c r="W30" s="98"/>
      <c r="X30" s="98"/>
      <c r="Y30" s="98"/>
      <c r="Z30" s="98"/>
    </row>
    <row r="31">
      <c r="A31" s="99" t="s">
        <v>37</v>
      </c>
      <c r="B31" s="106" t="n">
        <v>45</v>
      </c>
      <c r="C31" s="99" t="str">
        <v>D9</v>
      </c>
      <c r="D31" s="99" t="s">
        <v>168</v>
      </c>
      <c r="E31" s="107" t="n">
        <v>2</v>
      </c>
      <c r="F31" s="99" t="s">
        <v>169</v>
      </c>
      <c r="G31" s="99" t="s">
        <v>170</v>
      </c>
      <c r="H31" s="99" t="s">
        <v>163</v>
      </c>
      <c r="I31" s="99" t="s">
        <v>171</v>
      </c>
      <c r="J31" s="99" t="s">
        <v>56</v>
      </c>
      <c r="K31" s="98"/>
      <c r="L31" s="98"/>
      <c r="M31" s="98"/>
      <c r="N31" s="98"/>
      <c r="O31" s="98"/>
      <c r="P31" s="98"/>
      <c r="Q31" s="98"/>
      <c r="R31" s="98"/>
      <c r="S31" s="98"/>
      <c r="T31" s="98"/>
      <c r="U31" s="98"/>
      <c r="V31" s="98"/>
      <c r="W31" s="98"/>
      <c r="X31" s="98"/>
      <c r="Y31" s="98"/>
      <c r="Z31" s="98"/>
    </row>
    <row r="32">
      <c r="A32" s="99" t="s">
        <v>37</v>
      </c>
      <c r="B32" s="106" t="n">
        <v>45</v>
      </c>
      <c r="C32" s="99" t="str">
        <v>D10</v>
      </c>
      <c r="D32" s="99" t="s">
        <v>172</v>
      </c>
      <c r="E32" s="107" t="n">
        <v>2</v>
      </c>
      <c r="F32" s="99" t="s">
        <v>173</v>
      </c>
      <c r="G32" s="99" t="s">
        <v>174</v>
      </c>
      <c r="H32" s="99" t="s">
        <v>175</v>
      </c>
      <c r="I32" s="99" t="s">
        <v>176</v>
      </c>
      <c r="J32" s="99" t="s">
        <v>56</v>
      </c>
      <c r="K32" s="98"/>
      <c r="L32" s="98"/>
      <c r="M32" s="98"/>
      <c r="N32" s="98"/>
      <c r="O32" s="98"/>
      <c r="P32" s="98"/>
      <c r="Q32" s="98"/>
      <c r="R32" s="98"/>
      <c r="S32" s="98"/>
      <c r="T32" s="98"/>
      <c r="U32" s="98"/>
      <c r="V32" s="98"/>
      <c r="W32" s="98"/>
      <c r="X32" s="98"/>
      <c r="Y32" s="98"/>
      <c r="Z32" s="98"/>
    </row>
    <row r="33">
      <c r="A33" s="99" t="s">
        <v>37</v>
      </c>
      <c r="B33" s="106" t="n">
        <v>45</v>
      </c>
      <c r="C33" s="99" t="str">
        <v>D11</v>
      </c>
      <c r="D33" s="99" t="s">
        <v>177</v>
      </c>
      <c r="E33" s="107" t="n">
        <v>1</v>
      </c>
      <c r="F33" s="99" t="s">
        <v>178</v>
      </c>
      <c r="G33" s="99" t="s">
        <v>179</v>
      </c>
      <c r="H33" s="99" t="s">
        <v>167</v>
      </c>
      <c r="I33" s="99" t="s">
        <v>180</v>
      </c>
      <c r="J33" s="99" t="s">
        <v>56</v>
      </c>
      <c r="K33" s="98"/>
      <c r="L33" s="98"/>
      <c r="M33" s="98"/>
      <c r="N33" s="98"/>
      <c r="O33" s="98"/>
      <c r="P33" s="98"/>
      <c r="Q33" s="98"/>
      <c r="R33" s="98"/>
      <c r="S33" s="98"/>
      <c r="T33" s="98"/>
      <c r="U33" s="98"/>
      <c r="V33" s="98"/>
      <c r="W33" s="98"/>
      <c r="X33" s="98"/>
      <c r="Y33" s="98"/>
      <c r="Z33" s="98"/>
    </row>
    <row r="34">
      <c r="A34" s="99" t="s">
        <v>37</v>
      </c>
      <c r="B34" s="106" t="n">
        <v>45</v>
      </c>
      <c r="C34" s="99" t="str">
        <v>D12</v>
      </c>
      <c r="D34" s="99" t="str">
        <v>计划节点完了率</v>
      </c>
      <c r="E34" s="107" t="n">
        <v>3</v>
      </c>
      <c r="F34" s="99" t="s">
        <v>181</v>
      </c>
      <c r="G34" s="99" t="s">
        <v>182</v>
      </c>
      <c r="H34" s="99" t="s">
        <v>167</v>
      </c>
      <c r="I34" s="99" t="s">
        <v>183</v>
      </c>
      <c r="J34" s="99" t="s">
        <v>66</v>
      </c>
      <c r="K34" s="98"/>
      <c r="L34" s="98"/>
      <c r="M34" s="98"/>
      <c r="N34" s="98"/>
      <c r="O34" s="98"/>
      <c r="P34" s="98"/>
      <c r="Q34" s="98"/>
      <c r="R34" s="98"/>
      <c r="S34" s="98"/>
      <c r="T34" s="98"/>
      <c r="U34" s="98"/>
      <c r="V34" s="98"/>
      <c r="W34" s="98"/>
      <c r="X34" s="98"/>
      <c r="Y34" s="98"/>
      <c r="Z34" s="98"/>
    </row>
    <row r="35">
      <c r="A35" s="99" t="s">
        <v>37</v>
      </c>
      <c r="B35" s="106" t="n">
        <v>45</v>
      </c>
      <c r="C35" s="99" t="str">
        <v>D13</v>
      </c>
      <c r="D35" s="99" t="s">
        <v>184</v>
      </c>
      <c r="E35" s="107" t="n">
        <v>2</v>
      </c>
      <c r="F35" s="99" t="s">
        <v>185</v>
      </c>
      <c r="G35" s="99" t="s">
        <v>186</v>
      </c>
      <c r="H35" s="99" t="s">
        <v>167</v>
      </c>
      <c r="I35" s="99" t="s">
        <v>187</v>
      </c>
      <c r="J35" s="99" t="s">
        <v>66</v>
      </c>
      <c r="K35" s="98"/>
      <c r="L35" s="98"/>
      <c r="M35" s="98"/>
      <c r="N35" s="98"/>
      <c r="O35" s="98"/>
      <c r="P35" s="98"/>
      <c r="Q35" s="98"/>
      <c r="R35" s="98"/>
      <c r="S35" s="98"/>
      <c r="T35" s="98"/>
      <c r="U35" s="98"/>
      <c r="V35" s="98"/>
      <c r="W35" s="98"/>
      <c r="X35" s="98"/>
      <c r="Y35" s="98"/>
      <c r="Z35" s="98"/>
    </row>
    <row r="36">
      <c r="A36" s="99" t="s">
        <v>37</v>
      </c>
      <c r="B36" s="106" t="n">
        <v>45</v>
      </c>
      <c r="C36" s="99" t="str">
        <v>D14</v>
      </c>
      <c r="D36" s="99" t="s">
        <v>188</v>
      </c>
      <c r="E36" s="107" t="n">
        <v>2</v>
      </c>
      <c r="F36" s="99" t="s">
        <v>189</v>
      </c>
      <c r="G36" s="99" t="s">
        <v>190</v>
      </c>
      <c r="H36" s="99" t="s">
        <v>167</v>
      </c>
      <c r="I36" s="99" t="s">
        <v>191</v>
      </c>
      <c r="J36" s="99" t="s">
        <v>66</v>
      </c>
      <c r="K36" s="98"/>
      <c r="L36" s="98"/>
      <c r="M36" s="98"/>
      <c r="N36" s="98"/>
      <c r="O36" s="98"/>
      <c r="P36" s="98"/>
      <c r="Q36" s="98"/>
      <c r="R36" s="98"/>
      <c r="S36" s="98"/>
      <c r="T36" s="98"/>
      <c r="U36" s="98"/>
      <c r="V36" s="98"/>
      <c r="W36" s="98"/>
      <c r="X36" s="98"/>
      <c r="Y36" s="98"/>
      <c r="Z36" s="98"/>
    </row>
    <row r="37">
      <c r="A37" s="99" t="s">
        <v>37</v>
      </c>
      <c r="B37" s="106" t="n">
        <v>45</v>
      </c>
      <c r="C37" s="99" t="str">
        <v>D15</v>
      </c>
      <c r="D37" s="99" t="s">
        <v>192</v>
      </c>
      <c r="E37" s="107" t="n">
        <v>2</v>
      </c>
      <c r="F37" s="99" t="s">
        <v>193</v>
      </c>
      <c r="G37" s="99" t="s">
        <v>194</v>
      </c>
      <c r="H37" s="99" t="s">
        <v>167</v>
      </c>
      <c r="I37" s="99" t="s">
        <v>195</v>
      </c>
      <c r="J37" s="99" t="s">
        <v>66</v>
      </c>
      <c r="K37" s="98"/>
      <c r="L37" s="98"/>
      <c r="M37" s="98"/>
      <c r="N37" s="98"/>
      <c r="O37" s="98"/>
      <c r="P37" s="98"/>
      <c r="Q37" s="98"/>
      <c r="R37" s="98"/>
      <c r="S37" s="98"/>
      <c r="T37" s="98"/>
      <c r="U37" s="98"/>
      <c r="V37" s="98"/>
      <c r="W37" s="98"/>
      <c r="X37" s="98"/>
      <c r="Y37" s="98"/>
      <c r="Z37" s="98"/>
    </row>
    <row r="38">
      <c r="A38" s="99" t="s">
        <v>37</v>
      </c>
      <c r="B38" s="106" t="n">
        <v>45</v>
      </c>
      <c r="C38" s="99" t="str">
        <v>D16</v>
      </c>
      <c r="D38" s="99" t="s">
        <v>196</v>
      </c>
      <c r="E38" s="107" t="n">
        <v>2</v>
      </c>
      <c r="F38" s="99" t="s">
        <v>197</v>
      </c>
      <c r="G38" s="99" t="s">
        <v>198</v>
      </c>
      <c r="H38" s="99" t="s">
        <v>167</v>
      </c>
      <c r="I38" s="99" t="s">
        <v>199</v>
      </c>
      <c r="J38" s="99" t="s">
        <v>66</v>
      </c>
      <c r="K38" s="98"/>
      <c r="L38" s="98"/>
      <c r="M38" s="98"/>
      <c r="N38" s="98"/>
      <c r="O38" s="98"/>
      <c r="P38" s="98"/>
      <c r="Q38" s="98"/>
      <c r="R38" s="98"/>
      <c r="S38" s="98"/>
      <c r="T38" s="98"/>
      <c r="U38" s="98"/>
      <c r="V38" s="98"/>
      <c r="W38" s="98"/>
      <c r="X38" s="98"/>
      <c r="Y38" s="98"/>
      <c r="Z38" s="98"/>
    </row>
    <row r="39">
      <c r="A39" s="99" t="s">
        <v>37</v>
      </c>
      <c r="B39" s="106" t="n">
        <v>45</v>
      </c>
      <c r="C39" s="99" t="str">
        <v>D17</v>
      </c>
      <c r="D39" s="99" t="s">
        <v>200</v>
      </c>
      <c r="E39" s="107" t="n">
        <v>2</v>
      </c>
      <c r="F39" s="99" t="s">
        <v>201</v>
      </c>
      <c r="G39" s="99" t="s">
        <v>202</v>
      </c>
      <c r="H39" s="99" t="s">
        <v>139</v>
      </c>
      <c r="I39" s="99" t="s">
        <v>203</v>
      </c>
      <c r="J39" s="99" t="s">
        <v>66</v>
      </c>
      <c r="K39" s="98"/>
      <c r="L39" s="98"/>
      <c r="M39" s="98"/>
      <c r="N39" s="98"/>
      <c r="O39" s="98"/>
      <c r="P39" s="98"/>
      <c r="Q39" s="98"/>
      <c r="R39" s="98"/>
      <c r="S39" s="98"/>
      <c r="T39" s="98"/>
      <c r="U39" s="98"/>
      <c r="V39" s="98"/>
      <c r="W39" s="98"/>
      <c r="X39" s="98"/>
      <c r="Y39" s="98"/>
      <c r="Z39" s="98"/>
    </row>
    <row r="40">
      <c r="A40" s="99" t="s">
        <v>37</v>
      </c>
      <c r="B40" s="106" t="n">
        <v>45</v>
      </c>
      <c r="C40" s="99" t="str">
        <v>D18</v>
      </c>
      <c r="D40" s="99" t="s">
        <v>204</v>
      </c>
      <c r="E40" s="107" t="n">
        <v>2</v>
      </c>
      <c r="F40" s="99" t="s">
        <v>205</v>
      </c>
      <c r="G40" s="99" t="s">
        <v>206</v>
      </c>
      <c r="H40" s="99" t="s">
        <v>207</v>
      </c>
      <c r="I40" s="99" t="s">
        <v>208</v>
      </c>
      <c r="J40" s="99" t="s">
        <v>66</v>
      </c>
      <c r="K40" s="98"/>
      <c r="L40" s="98"/>
      <c r="M40" s="98"/>
      <c r="N40" s="98"/>
      <c r="O40" s="98"/>
      <c r="P40" s="98"/>
      <c r="Q40" s="98"/>
      <c r="R40" s="98"/>
      <c r="S40" s="98"/>
      <c r="T40" s="98"/>
      <c r="U40" s="98"/>
      <c r="V40" s="98"/>
      <c r="W40" s="98"/>
      <c r="X40" s="98"/>
      <c r="Y40" s="98"/>
      <c r="Z40" s="98"/>
    </row>
    <row r="41">
      <c r="A41" s="99" t="s">
        <v>37</v>
      </c>
      <c r="B41" s="106" t="n">
        <v>45</v>
      </c>
      <c r="C41" s="99" t="str">
        <v>D19</v>
      </c>
      <c r="D41" s="99" t="s">
        <v>209</v>
      </c>
      <c r="E41" s="107" t="n">
        <v>2</v>
      </c>
      <c r="F41" s="99" t="s">
        <v>210</v>
      </c>
      <c r="G41" s="99" t="s">
        <v>211</v>
      </c>
      <c r="H41" s="99" t="s">
        <v>159</v>
      </c>
      <c r="I41" s="99" t="s">
        <v>212</v>
      </c>
      <c r="J41" s="99" t="s">
        <v>66</v>
      </c>
      <c r="K41" s="98"/>
      <c r="L41" s="98"/>
      <c r="M41" s="98"/>
      <c r="N41" s="98"/>
      <c r="O41" s="98"/>
      <c r="P41" s="98"/>
      <c r="Q41" s="98"/>
      <c r="R41" s="98"/>
      <c r="S41" s="98"/>
      <c r="T41" s="98"/>
      <c r="U41" s="98"/>
      <c r="V41" s="98"/>
      <c r="W41" s="98"/>
      <c r="X41" s="98"/>
      <c r="Y41" s="98"/>
      <c r="Z41" s="98"/>
    </row>
    <row r="42">
      <c r="A42" s="99" t="s">
        <v>37</v>
      </c>
      <c r="B42" s="106" t="n">
        <v>45</v>
      </c>
      <c r="C42" s="99" t="str">
        <v>D20</v>
      </c>
      <c r="D42" s="99" t="s">
        <v>213</v>
      </c>
      <c r="E42" s="107" t="n">
        <v>1</v>
      </c>
      <c r="F42" s="99" t="s">
        <v>214</v>
      </c>
      <c r="G42" s="99" t="s">
        <v>215</v>
      </c>
      <c r="H42" s="99" t="s">
        <v>163</v>
      </c>
      <c r="I42" s="99" t="s">
        <v>216</v>
      </c>
      <c r="J42" s="99" t="s">
        <v>66</v>
      </c>
      <c r="K42" s="98"/>
      <c r="L42" s="98"/>
      <c r="M42" s="98"/>
      <c r="N42" s="98"/>
      <c r="O42" s="98"/>
      <c r="P42" s="98"/>
      <c r="Q42" s="98"/>
      <c r="R42" s="98"/>
      <c r="S42" s="98"/>
      <c r="T42" s="98"/>
      <c r="U42" s="98"/>
      <c r="V42" s="98"/>
      <c r="W42" s="98"/>
      <c r="X42" s="98"/>
      <c r="Y42" s="98"/>
      <c r="Z42" s="98"/>
    </row>
    <row r="43">
      <c r="A43" s="99" t="s">
        <v>39</v>
      </c>
      <c r="B43" s="106" t="n">
        <v>10</v>
      </c>
      <c r="C43" s="99" t="str">
        <v>E1</v>
      </c>
      <c r="D43" s="99" t="s">
        <v>217</v>
      </c>
      <c r="E43" s="107" t="n">
        <v>2</v>
      </c>
      <c r="F43" s="99" t="s">
        <v>218</v>
      </c>
      <c r="G43" s="99" t="s">
        <v>219</v>
      </c>
      <c r="H43" s="99" t="s">
        <v>159</v>
      </c>
      <c r="I43" s="99" t="s">
        <v>208</v>
      </c>
      <c r="J43" s="99" t="s">
        <v>66</v>
      </c>
      <c r="K43" s="98"/>
      <c r="L43" s="98"/>
      <c r="M43" s="98"/>
      <c r="N43" s="98"/>
      <c r="O43" s="98"/>
      <c r="P43" s="98"/>
      <c r="Q43" s="98"/>
      <c r="R43" s="98"/>
      <c r="S43" s="98"/>
      <c r="T43" s="98"/>
      <c r="U43" s="98"/>
      <c r="V43" s="98"/>
      <c r="W43" s="98"/>
      <c r="X43" s="98"/>
      <c r="Y43" s="98"/>
      <c r="Z43" s="98"/>
    </row>
    <row r="44">
      <c r="A44" s="99" t="s">
        <v>39</v>
      </c>
      <c r="B44" s="106" t="n">
        <v>10</v>
      </c>
      <c r="C44" s="99" t="str">
        <v>E2</v>
      </c>
      <c r="D44" s="99" t="s">
        <v>220</v>
      </c>
      <c r="E44" s="107" t="n">
        <v>1</v>
      </c>
      <c r="F44" s="99" t="s">
        <v>221</v>
      </c>
      <c r="G44" s="99" t="str">
        <v>請求書、付款申请、税务资料</v>
      </c>
      <c r="H44" s="99" t="s">
        <v>222</v>
      </c>
      <c r="I44" s="99" t="s">
        <v>223</v>
      </c>
      <c r="J44" s="99" t="s">
        <v>66</v>
      </c>
      <c r="K44" s="98"/>
      <c r="L44" s="98"/>
      <c r="M44" s="98"/>
      <c r="N44" s="98"/>
      <c r="O44" s="98"/>
      <c r="P44" s="98"/>
      <c r="Q44" s="98"/>
      <c r="R44" s="98"/>
      <c r="S44" s="98"/>
      <c r="T44" s="98"/>
      <c r="U44" s="98"/>
      <c r="V44" s="98"/>
      <c r="W44" s="98"/>
      <c r="X44" s="98"/>
      <c r="Y44" s="98"/>
      <c r="Z44" s="98"/>
    </row>
    <row r="45">
      <c r="A45" s="99" t="s">
        <v>39</v>
      </c>
      <c r="B45" s="106" t="n">
        <v>10</v>
      </c>
      <c r="C45" s="99" t="str">
        <v>E3</v>
      </c>
      <c r="D45" s="99" t="s">
        <v>224</v>
      </c>
      <c r="E45" s="107" t="n">
        <v>2</v>
      </c>
      <c r="F45" s="99" t="s">
        <v>225</v>
      </c>
      <c r="G45" s="99" t="s">
        <v>226</v>
      </c>
      <c r="H45" s="99" t="s">
        <v>207</v>
      </c>
      <c r="I45" s="99" t="s">
        <v>227</v>
      </c>
      <c r="J45" s="99" t="s">
        <v>66</v>
      </c>
      <c r="K45" s="98"/>
      <c r="L45" s="98"/>
      <c r="M45" s="98"/>
      <c r="N45" s="98"/>
      <c r="O45" s="98"/>
      <c r="P45" s="98"/>
      <c r="Q45" s="98"/>
      <c r="R45" s="98"/>
      <c r="S45" s="98"/>
      <c r="T45" s="98"/>
      <c r="U45" s="98"/>
      <c r="V45" s="98"/>
      <c r="W45" s="98"/>
      <c r="X45" s="98"/>
      <c r="Y45" s="98"/>
      <c r="Z45" s="98"/>
    </row>
    <row r="46">
      <c r="A46" s="99" t="s">
        <v>39</v>
      </c>
      <c r="B46" s="106" t="n">
        <v>10</v>
      </c>
      <c r="C46" s="99" t="str">
        <v>E4</v>
      </c>
      <c r="D46" s="99" t="s">
        <v>228</v>
      </c>
      <c r="E46" s="107" t="n">
        <v>3</v>
      </c>
      <c r="F46" s="99" t="s">
        <v>229</v>
      </c>
      <c r="G46" s="99" t="s">
        <v>230</v>
      </c>
      <c r="H46" s="99" t="s">
        <v>159</v>
      </c>
      <c r="I46" s="99" t="s">
        <v>130</v>
      </c>
      <c r="J46" s="99" t="s">
        <v>56</v>
      </c>
      <c r="K46" s="98"/>
      <c r="L46" s="98"/>
      <c r="M46" s="98"/>
      <c r="N46" s="98"/>
      <c r="O46" s="98"/>
      <c r="P46" s="98"/>
      <c r="Q46" s="98"/>
      <c r="R46" s="98"/>
      <c r="S46" s="98"/>
      <c r="T46" s="98"/>
      <c r="U46" s="98"/>
      <c r="V46" s="98"/>
      <c r="W46" s="98"/>
      <c r="X46" s="98"/>
      <c r="Y46" s="98"/>
      <c r="Z46" s="98"/>
    </row>
    <row r="47">
      <c r="A47" s="99" t="s">
        <v>39</v>
      </c>
      <c r="B47" s="106" t="n">
        <v>10</v>
      </c>
      <c r="C47" s="99" t="str">
        <v>E5</v>
      </c>
      <c r="D47" s="99" t="s">
        <v>231</v>
      </c>
      <c r="E47" s="107" t="n">
        <v>2</v>
      </c>
      <c r="F47" s="99" t="s">
        <v>232</v>
      </c>
      <c r="G47" s="99" t="s">
        <v>233</v>
      </c>
      <c r="H47" s="99" t="s">
        <v>207</v>
      </c>
      <c r="I47" s="99" t="s">
        <v>234</v>
      </c>
      <c r="J47" s="99" t="s">
        <v>56</v>
      </c>
      <c r="K47" s="98"/>
      <c r="L47" s="98"/>
      <c r="M47" s="98"/>
      <c r="N47" s="98"/>
      <c r="O47" s="98"/>
      <c r="P47" s="98"/>
      <c r="Q47" s="98"/>
      <c r="R47" s="98"/>
      <c r="S47" s="98"/>
      <c r="T47" s="98"/>
      <c r="U47" s="98"/>
      <c r="V47" s="98"/>
      <c r="W47" s="98"/>
      <c r="X47" s="98"/>
      <c r="Y47" s="98"/>
      <c r="Z47" s="98"/>
    </row>
    <row r="48">
      <c r="A48" s="99" t="s">
        <v>41</v>
      </c>
      <c r="B48" s="106" t="n">
        <v>10</v>
      </c>
      <c r="C48" s="99" t="str">
        <v>F1</v>
      </c>
      <c r="D48" s="99" t="s">
        <v>235</v>
      </c>
      <c r="E48" s="107" t="n">
        <v>2</v>
      </c>
      <c r="F48" s="99" t="s">
        <v>236</v>
      </c>
      <c r="G48" s="99" t="s">
        <v>237</v>
      </c>
      <c r="H48" s="99" t="s">
        <v>238</v>
      </c>
      <c r="I48" s="99" t="s">
        <v>203</v>
      </c>
      <c r="J48" s="99" t="s">
        <v>66</v>
      </c>
      <c r="K48" s="98"/>
      <c r="L48" s="98"/>
      <c r="M48" s="98"/>
      <c r="N48" s="98"/>
      <c r="O48" s="98"/>
      <c r="P48" s="98"/>
      <c r="Q48" s="98"/>
      <c r="R48" s="98"/>
      <c r="S48" s="98"/>
      <c r="T48" s="98"/>
      <c r="U48" s="98"/>
      <c r="V48" s="98"/>
      <c r="W48" s="98"/>
      <c r="X48" s="98"/>
      <c r="Y48" s="98"/>
      <c r="Z48" s="98"/>
    </row>
    <row r="49">
      <c r="A49" s="99" t="s">
        <v>41</v>
      </c>
      <c r="B49" s="106" t="n">
        <v>10</v>
      </c>
      <c r="C49" s="99" t="str">
        <v>F2</v>
      </c>
      <c r="D49" s="99" t="s">
        <v>239</v>
      </c>
      <c r="E49" s="107" t="n">
        <v>2</v>
      </c>
      <c r="F49" s="99" t="s">
        <v>240</v>
      </c>
      <c r="G49" s="99" t="s">
        <v>241</v>
      </c>
      <c r="H49" s="99" t="s">
        <v>242</v>
      </c>
      <c r="I49" s="99" t="s">
        <v>140</v>
      </c>
      <c r="J49" s="99" t="s">
        <v>66</v>
      </c>
      <c r="K49" s="98"/>
      <c r="L49" s="98"/>
      <c r="M49" s="98"/>
      <c r="N49" s="98"/>
      <c r="O49" s="98"/>
      <c r="P49" s="98"/>
      <c r="Q49" s="98"/>
      <c r="R49" s="98"/>
      <c r="S49" s="98"/>
      <c r="T49" s="98"/>
      <c r="U49" s="98"/>
      <c r="V49" s="98"/>
      <c r="W49" s="98"/>
      <c r="X49" s="98"/>
      <c r="Y49" s="98"/>
      <c r="Z49" s="98"/>
    </row>
    <row r="50">
      <c r="A50" s="99" t="s">
        <v>41</v>
      </c>
      <c r="B50" s="106" t="n">
        <v>10</v>
      </c>
      <c r="C50" s="99" t="str">
        <v>F3</v>
      </c>
      <c r="D50" s="99" t="s">
        <v>243</v>
      </c>
      <c r="E50" s="107" t="n">
        <v>2</v>
      </c>
      <c r="F50" s="99" t="s">
        <v>244</v>
      </c>
      <c r="G50" s="99" t="s">
        <v>245</v>
      </c>
      <c r="H50" s="99" t="s">
        <v>246</v>
      </c>
      <c r="I50" s="99" t="s">
        <v>227</v>
      </c>
      <c r="J50" s="99" t="s">
        <v>66</v>
      </c>
      <c r="K50" s="98"/>
      <c r="L50" s="98"/>
      <c r="M50" s="98"/>
      <c r="N50" s="98"/>
      <c r="O50" s="98"/>
      <c r="P50" s="98"/>
      <c r="Q50" s="98"/>
      <c r="R50" s="98"/>
      <c r="S50" s="98"/>
      <c r="T50" s="98"/>
      <c r="U50" s="98"/>
      <c r="V50" s="98"/>
      <c r="W50" s="98"/>
      <c r="X50" s="98"/>
      <c r="Y50" s="98"/>
      <c r="Z50" s="98"/>
    </row>
    <row r="51">
      <c r="A51" s="99" t="s">
        <v>41</v>
      </c>
      <c r="B51" s="106" t="n">
        <v>10</v>
      </c>
      <c r="C51" s="99" t="str">
        <v>F4</v>
      </c>
      <c r="D51" s="99" t="s">
        <v>247</v>
      </c>
      <c r="E51" s="107" t="n">
        <v>2</v>
      </c>
      <c r="F51" s="99" t="s">
        <v>248</v>
      </c>
      <c r="G51" s="99" t="s">
        <v>249</v>
      </c>
      <c r="H51" s="99" t="s">
        <v>250</v>
      </c>
      <c r="I51" s="99" t="s">
        <v>251</v>
      </c>
      <c r="J51" s="99" t="s">
        <v>66</v>
      </c>
      <c r="K51" s="98"/>
      <c r="L51" s="98"/>
      <c r="M51" s="98"/>
      <c r="N51" s="98"/>
      <c r="O51" s="98"/>
      <c r="P51" s="98"/>
      <c r="Q51" s="98"/>
      <c r="R51" s="98"/>
      <c r="S51" s="98"/>
      <c r="T51" s="98"/>
      <c r="U51" s="98"/>
      <c r="V51" s="98"/>
      <c r="W51" s="98"/>
      <c r="X51" s="98"/>
      <c r="Y51" s="98"/>
      <c r="Z51" s="98"/>
    </row>
    <row r="52">
      <c r="A52" s="99" t="s">
        <v>41</v>
      </c>
      <c r="B52" s="106" t="n">
        <v>10</v>
      </c>
      <c r="C52" s="99" t="str">
        <v>F5</v>
      </c>
      <c r="D52" s="99" t="s">
        <v>252</v>
      </c>
      <c r="E52" s="107" t="n">
        <v>2</v>
      </c>
      <c r="F52" s="99" t="s">
        <v>253</v>
      </c>
      <c r="G52" s="99" t="s">
        <v>254</v>
      </c>
      <c r="H52" s="99" t="s">
        <v>255</v>
      </c>
      <c r="I52" s="99" t="s">
        <v>256</v>
      </c>
      <c r="J52" s="99" t="s">
        <v>66</v>
      </c>
      <c r="K52" s="98"/>
      <c r="L52" s="98"/>
      <c r="M52" s="98"/>
      <c r="N52" s="98"/>
      <c r="O52" s="98"/>
      <c r="P52" s="98"/>
      <c r="Q52" s="98"/>
      <c r="R52" s="98"/>
      <c r="S52" s="98"/>
      <c r="T52" s="98"/>
      <c r="U52" s="98"/>
      <c r="V52" s="98"/>
      <c r="W52" s="98"/>
      <c r="X52" s="98"/>
      <c r="Y52" s="98"/>
      <c r="Z52" s="98"/>
    </row>
    <row r="53">
      <c r="A53" s="98"/>
      <c r="B53" s="98"/>
      <c r="C53" s="98"/>
      <c r="D53" s="98"/>
      <c r="E53" s="98"/>
      <c r="F53" s="98"/>
      <c r="G53" s="98"/>
      <c r="H53" s="98"/>
      <c r="I53" s="98"/>
      <c r="J53" s="98"/>
      <c r="K53" s="98"/>
      <c r="L53" s="98"/>
      <c r="M53" s="98"/>
      <c r="N53" s="98"/>
      <c r="O53" s="98"/>
      <c r="P53" s="98"/>
      <c r="Q53" s="98"/>
      <c r="R53" s="98"/>
      <c r="S53" s="98"/>
      <c r="T53" s="98"/>
      <c r="U53" s="98"/>
      <c r="V53" s="98"/>
      <c r="W53" s="98"/>
      <c r="X53" s="98"/>
      <c r="Y53" s="98"/>
      <c r="Z53" s="98"/>
    </row>
    <row r="54">
      <c r="A54" s="98"/>
      <c r="B54" s="98"/>
      <c r="C54" s="98"/>
      <c r="D54" s="98"/>
      <c r="E54" s="98"/>
      <c r="F54" s="98"/>
      <c r="G54" s="98"/>
      <c r="H54" s="98"/>
      <c r="I54" s="98"/>
      <c r="J54" s="98"/>
      <c r="K54" s="98"/>
      <c r="L54" s="98"/>
      <c r="M54" s="98"/>
      <c r="N54" s="98"/>
      <c r="O54" s="98"/>
      <c r="P54" s="98"/>
      <c r="Q54" s="98"/>
      <c r="R54" s="98"/>
      <c r="S54" s="98"/>
      <c r="T54" s="98"/>
      <c r="U54" s="98"/>
      <c r="V54" s="98"/>
      <c r="W54" s="98"/>
      <c r="X54" s="98"/>
      <c r="Y54" s="98"/>
      <c r="Z54" s="98"/>
    </row>
    <row r="55">
      <c r="A55" s="98"/>
      <c r="B55" s="98"/>
      <c r="C55" s="98"/>
      <c r="D55" s="98"/>
      <c r="E55" s="98"/>
      <c r="F55" s="98"/>
      <c r="G55" s="98"/>
      <c r="H55" s="98"/>
      <c r="I55" s="98"/>
      <c r="J55" s="98"/>
      <c r="K55" s="98"/>
      <c r="L55" s="98"/>
      <c r="M55" s="98"/>
      <c r="N55" s="98"/>
      <c r="O55" s="98"/>
      <c r="P55" s="98"/>
      <c r="Q55" s="98"/>
      <c r="R55" s="98"/>
      <c r="S55" s="98"/>
      <c r="T55" s="98"/>
      <c r="U55" s="98"/>
      <c r="V55" s="98"/>
      <c r="W55" s="98"/>
      <c r="X55" s="98"/>
      <c r="Y55" s="98"/>
      <c r="Z55" s="98"/>
    </row>
    <row r="56">
      <c r="A56" s="98"/>
      <c r="B56" s="98"/>
      <c r="C56" s="98"/>
      <c r="D56" s="98"/>
      <c r="E56" s="98"/>
      <c r="F56" s="98"/>
      <c r="G56" s="98"/>
      <c r="H56" s="98"/>
      <c r="I56" s="98"/>
      <c r="J56" s="98"/>
      <c r="K56" s="98"/>
      <c r="L56" s="98"/>
      <c r="M56" s="98"/>
      <c r="N56" s="98"/>
      <c r="O56" s="98"/>
      <c r="P56" s="98"/>
      <c r="Q56" s="98"/>
      <c r="R56" s="98"/>
      <c r="S56" s="98"/>
      <c r="T56" s="98"/>
      <c r="U56" s="98"/>
      <c r="V56" s="98"/>
      <c r="W56" s="98"/>
      <c r="X56" s="98"/>
      <c r="Y56" s="98"/>
      <c r="Z56" s="98"/>
    </row>
    <row r="57">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row>
    <row r="58">
      <c r="A58" s="98"/>
      <c r="B58" s="98"/>
      <c r="C58" s="98"/>
      <c r="D58" s="98"/>
      <c r="E58" s="98"/>
      <c r="F58" s="98"/>
      <c r="G58" s="98"/>
      <c r="H58" s="98"/>
      <c r="I58" s="98"/>
      <c r="J58" s="98"/>
      <c r="K58" s="98"/>
      <c r="L58" s="98"/>
      <c r="M58" s="98"/>
      <c r="N58" s="98"/>
      <c r="O58" s="98"/>
      <c r="P58" s="98"/>
      <c r="Q58" s="98"/>
      <c r="R58" s="98"/>
      <c r="S58" s="98"/>
      <c r="T58" s="98"/>
      <c r="U58" s="98"/>
      <c r="V58" s="98"/>
      <c r="W58" s="98"/>
      <c r="X58" s="98"/>
      <c r="Y58" s="98"/>
      <c r="Z58" s="98"/>
    </row>
    <row r="59">
      <c r="A59" s="98"/>
      <c r="B59" s="98"/>
      <c r="C59" s="98"/>
      <c r="D59" s="98"/>
      <c r="E59" s="98"/>
      <c r="F59" s="98"/>
      <c r="G59" s="98"/>
      <c r="H59" s="98"/>
      <c r="I59" s="98"/>
      <c r="J59" s="98"/>
      <c r="K59" s="98"/>
      <c r="L59" s="98"/>
      <c r="M59" s="98"/>
      <c r="N59" s="98"/>
      <c r="O59" s="98"/>
      <c r="P59" s="98"/>
      <c r="Q59" s="98"/>
      <c r="R59" s="98"/>
      <c r="S59" s="98"/>
      <c r="T59" s="98"/>
      <c r="U59" s="98"/>
      <c r="V59" s="98"/>
      <c r="W59" s="98"/>
      <c r="X59" s="98"/>
      <c r="Y59" s="98"/>
      <c r="Z59" s="98"/>
    </row>
    <row r="60">
      <c r="A60" s="98"/>
      <c r="B60" s="98"/>
      <c r="C60" s="98"/>
      <c r="D60" s="98"/>
      <c r="E60" s="98"/>
      <c r="F60" s="98"/>
      <c r="G60" s="98"/>
      <c r="H60" s="98"/>
      <c r="I60" s="98"/>
      <c r="J60" s="98"/>
      <c r="K60" s="98"/>
      <c r="L60" s="98"/>
      <c r="M60" s="98"/>
      <c r="N60" s="98"/>
      <c r="O60" s="98"/>
      <c r="P60" s="98"/>
      <c r="Q60" s="98"/>
      <c r="R60" s="98"/>
      <c r="S60" s="98"/>
      <c r="T60" s="98"/>
      <c r="U60" s="98"/>
      <c r="V60" s="98"/>
      <c r="W60" s="98"/>
      <c r="X60" s="98"/>
      <c r="Y60" s="98"/>
      <c r="Z60" s="98"/>
    </row>
    <row r="61">
      <c r="A61" s="98"/>
      <c r="B61" s="98"/>
      <c r="C61" s="98"/>
      <c r="D61" s="98"/>
      <c r="E61" s="98"/>
      <c r="F61" s="98"/>
      <c r="G61" s="98"/>
      <c r="H61" s="98"/>
      <c r="I61" s="98"/>
      <c r="J61" s="98"/>
      <c r="K61" s="98"/>
      <c r="L61" s="98"/>
      <c r="M61" s="98"/>
      <c r="N61" s="98"/>
      <c r="O61" s="98"/>
      <c r="P61" s="98"/>
      <c r="Q61" s="98"/>
      <c r="R61" s="98"/>
      <c r="S61" s="98"/>
      <c r="T61" s="98"/>
      <c r="U61" s="98"/>
      <c r="V61" s="98"/>
      <c r="W61" s="98"/>
      <c r="X61" s="98"/>
      <c r="Y61" s="98"/>
      <c r="Z61" s="98"/>
    </row>
    <row r="62">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row>
    <row r="63">
      <c r="A63" s="98"/>
      <c r="B63" s="98"/>
      <c r="C63" s="98"/>
      <c r="D63" s="98"/>
      <c r="E63" s="98"/>
      <c r="F63" s="98"/>
      <c r="G63" s="98"/>
      <c r="H63" s="98"/>
      <c r="I63" s="98"/>
      <c r="J63" s="98"/>
      <c r="K63" s="98"/>
      <c r="L63" s="98"/>
      <c r="M63" s="98"/>
      <c r="N63" s="98"/>
      <c r="O63" s="98"/>
      <c r="P63" s="98"/>
      <c r="Q63" s="98"/>
      <c r="R63" s="98"/>
      <c r="S63" s="98"/>
      <c r="T63" s="98"/>
      <c r="U63" s="98"/>
      <c r="V63" s="98"/>
      <c r="W63" s="98"/>
      <c r="X63" s="98"/>
      <c r="Y63" s="98"/>
      <c r="Z63" s="98"/>
    </row>
    <row r="64">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row>
    <row r="65">
      <c r="A65" s="98"/>
      <c r="B65" s="98"/>
      <c r="C65" s="98"/>
      <c r="D65" s="98"/>
      <c r="E65" s="98"/>
      <c r="F65" s="98"/>
      <c r="G65" s="98"/>
      <c r="H65" s="98"/>
      <c r="I65" s="98"/>
      <c r="J65" s="98"/>
      <c r="K65" s="98"/>
      <c r="L65" s="98"/>
      <c r="M65" s="98"/>
      <c r="N65" s="98"/>
      <c r="O65" s="98"/>
      <c r="P65" s="98"/>
      <c r="Q65" s="98"/>
      <c r="R65" s="98"/>
      <c r="S65" s="98"/>
      <c r="T65" s="98"/>
      <c r="U65" s="98"/>
      <c r="V65" s="98"/>
      <c r="W65" s="98"/>
      <c r="X65" s="98"/>
      <c r="Y65" s="98"/>
      <c r="Z65" s="98"/>
    </row>
    <row r="66">
      <c r="A66" s="98"/>
      <c r="B66" s="98"/>
      <c r="C66" s="98"/>
      <c r="D66" s="98"/>
      <c r="E66" s="98"/>
      <c r="F66" s="98"/>
      <c r="G66" s="98"/>
      <c r="H66" s="98"/>
      <c r="I66" s="98"/>
      <c r="J66" s="98"/>
      <c r="K66" s="98"/>
      <c r="L66" s="98"/>
      <c r="M66" s="98"/>
      <c r="N66" s="98"/>
      <c r="O66" s="98"/>
      <c r="P66" s="98"/>
      <c r="Q66" s="98"/>
      <c r="R66" s="98"/>
      <c r="S66" s="98"/>
      <c r="T66" s="98"/>
      <c r="U66" s="98"/>
      <c r="V66" s="98"/>
      <c r="W66" s="98"/>
      <c r="X66" s="98"/>
      <c r="Y66" s="98"/>
      <c r="Z66" s="98"/>
    </row>
    <row r="67">
      <c r="A67" s="98"/>
      <c r="B67" s="98"/>
      <c r="C67" s="98"/>
      <c r="D67" s="98"/>
      <c r="E67" s="98"/>
      <c r="F67" s="98"/>
      <c r="G67" s="98"/>
      <c r="H67" s="98"/>
      <c r="I67" s="98"/>
      <c r="J67" s="98"/>
      <c r="K67" s="98"/>
      <c r="L67" s="98"/>
      <c r="M67" s="98"/>
      <c r="N67" s="98"/>
      <c r="O67" s="98"/>
      <c r="P67" s="98"/>
      <c r="Q67" s="98"/>
      <c r="R67" s="98"/>
      <c r="S67" s="98"/>
      <c r="T67" s="98"/>
      <c r="U67" s="98"/>
      <c r="V67" s="98"/>
      <c r="W67" s="98"/>
      <c r="X67" s="98"/>
      <c r="Y67" s="98"/>
      <c r="Z67" s="98"/>
    </row>
    <row r="68">
      <c r="A68" s="98"/>
      <c r="B68" s="98"/>
      <c r="C68" s="98"/>
      <c r="D68" s="98"/>
      <c r="E68" s="98"/>
      <c r="F68" s="98"/>
      <c r="G68" s="98"/>
      <c r="H68" s="98"/>
      <c r="I68" s="98"/>
      <c r="J68" s="98"/>
      <c r="K68" s="98"/>
      <c r="L68" s="98"/>
      <c r="M68" s="98"/>
      <c r="N68" s="98"/>
      <c r="O68" s="98"/>
      <c r="P68" s="98"/>
      <c r="Q68" s="98"/>
      <c r="R68" s="98"/>
      <c r="S68" s="98"/>
      <c r="T68" s="98"/>
      <c r="U68" s="98"/>
      <c r="V68" s="98"/>
      <c r="W68" s="98"/>
      <c r="X68" s="98"/>
      <c r="Y68" s="98"/>
      <c r="Z68" s="98"/>
    </row>
    <row r="69">
      <c r="A69" s="98"/>
      <c r="B69" s="98"/>
      <c r="C69" s="98"/>
      <c r="D69" s="98"/>
      <c r="E69" s="98"/>
      <c r="F69" s="98"/>
      <c r="G69" s="98"/>
      <c r="H69" s="98"/>
      <c r="I69" s="98"/>
      <c r="J69" s="98"/>
      <c r="K69" s="98"/>
      <c r="L69" s="98"/>
      <c r="M69" s="98"/>
      <c r="N69" s="98"/>
      <c r="O69" s="98"/>
      <c r="P69" s="98"/>
      <c r="Q69" s="98"/>
      <c r="R69" s="98"/>
      <c r="S69" s="98"/>
      <c r="T69" s="98"/>
      <c r="U69" s="98"/>
      <c r="V69" s="98"/>
      <c r="W69" s="98"/>
      <c r="X69" s="98"/>
      <c r="Y69" s="98"/>
      <c r="Z69" s="98"/>
    </row>
    <row r="70">
      <c r="A70" s="98"/>
      <c r="B70" s="98"/>
      <c r="C70" s="98"/>
      <c r="D70" s="98"/>
      <c r="E70" s="98"/>
      <c r="F70" s="98"/>
      <c r="G70" s="98"/>
      <c r="H70" s="98"/>
      <c r="I70" s="98"/>
      <c r="J70" s="98"/>
      <c r="K70" s="98"/>
      <c r="L70" s="98"/>
      <c r="M70" s="98"/>
      <c r="N70" s="98"/>
      <c r="O70" s="98"/>
      <c r="P70" s="98"/>
      <c r="Q70" s="98"/>
      <c r="R70" s="98"/>
      <c r="S70" s="98"/>
      <c r="T70" s="98"/>
      <c r="U70" s="98"/>
      <c r="V70" s="98"/>
      <c r="W70" s="98"/>
      <c r="X70" s="98"/>
      <c r="Y70" s="98"/>
      <c r="Z70" s="98"/>
    </row>
    <row r="71">
      <c r="A71" s="98"/>
      <c r="B71" s="98"/>
      <c r="C71" s="98"/>
      <c r="D71" s="98"/>
      <c r="E71" s="98"/>
      <c r="F71" s="98"/>
      <c r="G71" s="98"/>
      <c r="H71" s="98"/>
      <c r="I71" s="98"/>
      <c r="J71" s="98"/>
      <c r="K71" s="98"/>
      <c r="L71" s="98"/>
      <c r="M71" s="98"/>
      <c r="N71" s="98"/>
      <c r="O71" s="98"/>
      <c r="P71" s="98"/>
      <c r="Q71" s="98"/>
      <c r="R71" s="98"/>
      <c r="S71" s="98"/>
      <c r="T71" s="98"/>
      <c r="U71" s="98"/>
      <c r="V71" s="98"/>
      <c r="W71" s="98"/>
      <c r="X71" s="98"/>
      <c r="Y71" s="98"/>
      <c r="Z71" s="98"/>
    </row>
    <row r="72">
      <c r="A72" s="98"/>
      <c r="B72" s="98"/>
      <c r="C72" s="98"/>
      <c r="D72" s="98"/>
      <c r="E72" s="98"/>
      <c r="F72" s="98"/>
      <c r="G72" s="98"/>
      <c r="H72" s="98"/>
      <c r="I72" s="98"/>
      <c r="J72" s="98"/>
      <c r="K72" s="98"/>
      <c r="L72" s="98"/>
      <c r="M72" s="98"/>
      <c r="N72" s="98"/>
      <c r="O72" s="98"/>
      <c r="P72" s="98"/>
      <c r="Q72" s="98"/>
      <c r="R72" s="98"/>
      <c r="S72" s="98"/>
      <c r="T72" s="98"/>
      <c r="U72" s="98"/>
      <c r="V72" s="98"/>
      <c r="W72" s="98"/>
      <c r="X72" s="98"/>
      <c r="Y72" s="98"/>
      <c r="Z72" s="98"/>
    </row>
    <row r="73">
      <c r="A73" s="98"/>
      <c r="B73" s="98"/>
      <c r="C73" s="98"/>
      <c r="D73" s="98"/>
      <c r="E73" s="98"/>
      <c r="F73" s="98"/>
      <c r="G73" s="98"/>
      <c r="H73" s="98"/>
      <c r="I73" s="98"/>
      <c r="J73" s="98"/>
      <c r="K73" s="98"/>
      <c r="L73" s="98"/>
      <c r="M73" s="98"/>
      <c r="N73" s="98"/>
      <c r="O73" s="98"/>
      <c r="P73" s="98"/>
      <c r="Q73" s="98"/>
      <c r="R73" s="98"/>
      <c r="S73" s="98"/>
      <c r="T73" s="98"/>
      <c r="U73" s="98"/>
      <c r="V73" s="98"/>
      <c r="W73" s="98"/>
      <c r="X73" s="98"/>
      <c r="Y73" s="98"/>
      <c r="Z73" s="98"/>
    </row>
    <row r="74">
      <c r="A74" s="98"/>
      <c r="B74" s="98"/>
      <c r="C74" s="98"/>
      <c r="D74" s="98"/>
      <c r="E74" s="98"/>
      <c r="F74" s="98"/>
      <c r="G74" s="98"/>
      <c r="H74" s="98"/>
      <c r="I74" s="98"/>
      <c r="J74" s="98"/>
      <c r="K74" s="98"/>
      <c r="L74" s="98"/>
      <c r="M74" s="98"/>
      <c r="N74" s="98"/>
      <c r="O74" s="98"/>
      <c r="P74" s="98"/>
      <c r="Q74" s="98"/>
      <c r="R74" s="98"/>
      <c r="S74" s="98"/>
      <c r="T74" s="98"/>
      <c r="U74" s="98"/>
      <c r="V74" s="98"/>
      <c r="W74" s="98"/>
      <c r="X74" s="98"/>
      <c r="Y74" s="98"/>
      <c r="Z74" s="98"/>
    </row>
    <row r="75">
      <c r="A75" s="98"/>
      <c r="B75" s="98"/>
      <c r="C75" s="98"/>
      <c r="D75" s="98"/>
      <c r="E75" s="98"/>
      <c r="F75" s="98"/>
      <c r="G75" s="98"/>
      <c r="H75" s="98"/>
      <c r="I75" s="98"/>
      <c r="J75" s="98"/>
      <c r="K75" s="98"/>
      <c r="L75" s="98"/>
      <c r="M75" s="98"/>
      <c r="N75" s="98"/>
      <c r="O75" s="98"/>
      <c r="P75" s="98"/>
      <c r="Q75" s="98"/>
      <c r="R75" s="98"/>
      <c r="S75" s="98"/>
      <c r="T75" s="98"/>
      <c r="U75" s="98"/>
      <c r="V75" s="98"/>
      <c r="W75" s="98"/>
      <c r="X75" s="98"/>
      <c r="Y75" s="98"/>
      <c r="Z75" s="98"/>
    </row>
    <row r="76">
      <c r="A76" s="98"/>
      <c r="B76" s="98"/>
      <c r="C76" s="98"/>
      <c r="D76" s="98"/>
      <c r="E76" s="98"/>
      <c r="F76" s="98"/>
      <c r="G76" s="98"/>
      <c r="H76" s="98"/>
      <c r="I76" s="98"/>
      <c r="J76" s="98"/>
      <c r="K76" s="98"/>
      <c r="L76" s="98"/>
      <c r="M76" s="98"/>
      <c r="N76" s="98"/>
      <c r="O76" s="98"/>
      <c r="P76" s="98"/>
      <c r="Q76" s="98"/>
      <c r="R76" s="98"/>
      <c r="S76" s="98"/>
      <c r="T76" s="98"/>
      <c r="U76" s="98"/>
      <c r="V76" s="98"/>
      <c r="W76" s="98"/>
      <c r="X76" s="98"/>
      <c r="Y76" s="98"/>
      <c r="Z76" s="98"/>
    </row>
    <row r="77">
      <c r="A77" s="98"/>
      <c r="B77" s="98"/>
      <c r="C77" s="98"/>
      <c r="D77" s="98"/>
      <c r="E77" s="98"/>
      <c r="F77" s="98"/>
      <c r="G77" s="98"/>
      <c r="H77" s="98"/>
      <c r="I77" s="98"/>
      <c r="J77" s="98"/>
      <c r="K77" s="98"/>
      <c r="L77" s="98"/>
      <c r="M77" s="98"/>
      <c r="N77" s="98"/>
      <c r="O77" s="98"/>
      <c r="P77" s="98"/>
      <c r="Q77" s="98"/>
      <c r="R77" s="98"/>
      <c r="S77" s="98"/>
      <c r="T77" s="98"/>
      <c r="U77" s="98"/>
      <c r="V77" s="98"/>
      <c r="W77" s="98"/>
      <c r="X77" s="98"/>
      <c r="Y77" s="98"/>
      <c r="Z77" s="98"/>
    </row>
    <row r="78">
      <c r="A78" s="98"/>
      <c r="B78" s="98"/>
      <c r="C78" s="98"/>
      <c r="D78" s="98"/>
      <c r="E78" s="98"/>
      <c r="F78" s="98"/>
      <c r="G78" s="98"/>
      <c r="H78" s="98"/>
      <c r="I78" s="98"/>
      <c r="J78" s="98"/>
      <c r="K78" s="98"/>
      <c r="L78" s="98"/>
      <c r="M78" s="98"/>
      <c r="N78" s="98"/>
      <c r="O78" s="98"/>
      <c r="P78" s="98"/>
      <c r="Q78" s="98"/>
      <c r="R78" s="98"/>
      <c r="S78" s="98"/>
      <c r="T78" s="98"/>
      <c r="U78" s="98"/>
      <c r="V78" s="98"/>
      <c r="W78" s="98"/>
      <c r="X78" s="98"/>
      <c r="Y78" s="98"/>
      <c r="Z78" s="98"/>
    </row>
    <row r="79">
      <c r="A79" s="98"/>
      <c r="B79" s="98"/>
      <c r="C79" s="98"/>
      <c r="D79" s="98"/>
      <c r="E79" s="98"/>
      <c r="F79" s="98"/>
      <c r="G79" s="98"/>
      <c r="H79" s="98"/>
      <c r="I79" s="98"/>
      <c r="J79" s="98"/>
      <c r="K79" s="98"/>
      <c r="L79" s="98"/>
      <c r="M79" s="98"/>
      <c r="N79" s="98"/>
      <c r="O79" s="98"/>
      <c r="P79" s="98"/>
      <c r="Q79" s="98"/>
      <c r="R79" s="98"/>
      <c r="S79" s="98"/>
      <c r="T79" s="98"/>
      <c r="U79" s="98"/>
      <c r="V79" s="98"/>
      <c r="W79" s="98"/>
      <c r="X79" s="98"/>
      <c r="Y79" s="98"/>
      <c r="Z79" s="98"/>
    </row>
    <row r="80">
      <c r="A80" s="98"/>
      <c r="B80" s="98"/>
      <c r="C80" s="98"/>
      <c r="D80" s="98"/>
      <c r="E80" s="98"/>
      <c r="F80" s="98"/>
      <c r="G80" s="98"/>
      <c r="H80" s="98"/>
      <c r="I80" s="98"/>
      <c r="J80" s="98"/>
      <c r="K80" s="98"/>
      <c r="L80" s="98"/>
      <c r="M80" s="98"/>
      <c r="N80" s="98"/>
      <c r="O80" s="98"/>
      <c r="P80" s="98"/>
      <c r="Q80" s="98"/>
      <c r="R80" s="98"/>
      <c r="S80" s="98"/>
      <c r="T80" s="98"/>
      <c r="U80" s="98"/>
      <c r="V80" s="98"/>
      <c r="W80" s="98"/>
      <c r="X80" s="98"/>
      <c r="Y80" s="98"/>
      <c r="Z80" s="98"/>
    </row>
    <row r="81">
      <c r="A81" s="98"/>
      <c r="B81" s="98"/>
      <c r="C81" s="98"/>
      <c r="D81" s="98"/>
      <c r="E81" s="98"/>
      <c r="F81" s="98"/>
      <c r="G81" s="98"/>
      <c r="H81" s="98"/>
      <c r="I81" s="98"/>
      <c r="J81" s="98"/>
      <c r="K81" s="98"/>
      <c r="L81" s="98"/>
      <c r="M81" s="98"/>
      <c r="N81" s="98"/>
      <c r="O81" s="98"/>
      <c r="P81" s="98"/>
      <c r="Q81" s="98"/>
      <c r="R81" s="98"/>
      <c r="S81" s="98"/>
      <c r="T81" s="98"/>
      <c r="U81" s="98"/>
      <c r="V81" s="98"/>
      <c r="W81" s="98"/>
      <c r="X81" s="98"/>
      <c r="Y81" s="98"/>
      <c r="Z81" s="98"/>
    </row>
    <row r="82">
      <c r="A82" s="98"/>
      <c r="B82" s="98"/>
      <c r="C82" s="98"/>
      <c r="D82" s="98"/>
      <c r="E82" s="98"/>
      <c r="F82" s="98"/>
      <c r="G82" s="98"/>
      <c r="H82" s="98"/>
      <c r="I82" s="98"/>
      <c r="J82" s="98"/>
      <c r="K82" s="98"/>
      <c r="L82" s="98"/>
      <c r="M82" s="98"/>
      <c r="N82" s="98"/>
      <c r="O82" s="98"/>
      <c r="P82" s="98"/>
      <c r="Q82" s="98"/>
      <c r="R82" s="98"/>
      <c r="S82" s="98"/>
      <c r="T82" s="98"/>
      <c r="U82" s="98"/>
      <c r="V82" s="98"/>
      <c r="W82" s="98"/>
      <c r="X82" s="98"/>
      <c r="Y82" s="98"/>
      <c r="Z82" s="98"/>
    </row>
    <row r="83">
      <c r="A83" s="98"/>
      <c r="B83" s="98"/>
      <c r="C83" s="98"/>
      <c r="D83" s="98"/>
      <c r="E83" s="98"/>
      <c r="F83" s="98"/>
      <c r="G83" s="98"/>
      <c r="H83" s="98"/>
      <c r="I83" s="98"/>
      <c r="J83" s="98"/>
      <c r="K83" s="98"/>
      <c r="L83" s="98"/>
      <c r="M83" s="98"/>
      <c r="N83" s="98"/>
      <c r="O83" s="98"/>
      <c r="P83" s="98"/>
      <c r="Q83" s="98"/>
      <c r="R83" s="98"/>
      <c r="S83" s="98"/>
      <c r="T83" s="98"/>
      <c r="U83" s="98"/>
      <c r="V83" s="98"/>
      <c r="W83" s="98"/>
      <c r="X83" s="98"/>
      <c r="Y83" s="98"/>
      <c r="Z83" s="98"/>
    </row>
    <row r="84">
      <c r="A84" s="98"/>
      <c r="B84" s="98"/>
      <c r="C84" s="98"/>
      <c r="D84" s="98"/>
      <c r="E84" s="98"/>
      <c r="F84" s="98"/>
      <c r="G84" s="98"/>
      <c r="H84" s="98"/>
      <c r="I84" s="98"/>
      <c r="J84" s="98"/>
      <c r="K84" s="98"/>
      <c r="L84" s="98"/>
      <c r="M84" s="98"/>
      <c r="N84" s="98"/>
      <c r="O84" s="98"/>
      <c r="P84" s="98"/>
      <c r="Q84" s="98"/>
      <c r="R84" s="98"/>
      <c r="S84" s="98"/>
      <c r="T84" s="98"/>
      <c r="U84" s="98"/>
      <c r="V84" s="98"/>
      <c r="W84" s="98"/>
      <c r="X84" s="98"/>
      <c r="Y84" s="98"/>
      <c r="Z84" s="98"/>
    </row>
    <row r="85">
      <c r="A85" s="98"/>
      <c r="B85" s="98"/>
      <c r="C85" s="98"/>
      <c r="D85" s="98"/>
      <c r="E85" s="98"/>
      <c r="F85" s="98"/>
      <c r="G85" s="98"/>
      <c r="H85" s="98"/>
      <c r="I85" s="98"/>
      <c r="J85" s="98"/>
      <c r="K85" s="98"/>
      <c r="L85" s="98"/>
      <c r="M85" s="98"/>
      <c r="N85" s="98"/>
      <c r="O85" s="98"/>
      <c r="P85" s="98"/>
      <c r="Q85" s="98"/>
      <c r="R85" s="98"/>
      <c r="S85" s="98"/>
      <c r="T85" s="98"/>
      <c r="U85" s="98"/>
      <c r="V85" s="98"/>
      <c r="W85" s="98"/>
      <c r="X85" s="98"/>
      <c r="Y85" s="98"/>
      <c r="Z85" s="98"/>
    </row>
    <row r="86">
      <c r="A86" s="98"/>
      <c r="B86" s="98"/>
      <c r="C86" s="98"/>
      <c r="D86" s="98"/>
      <c r="E86" s="98"/>
      <c r="F86" s="98"/>
      <c r="G86" s="98"/>
      <c r="H86" s="98"/>
      <c r="I86" s="98"/>
      <c r="J86" s="98"/>
      <c r="K86" s="98"/>
      <c r="L86" s="98"/>
      <c r="M86" s="98"/>
      <c r="N86" s="98"/>
      <c r="O86" s="98"/>
      <c r="P86" s="98"/>
      <c r="Q86" s="98"/>
      <c r="R86" s="98"/>
      <c r="S86" s="98"/>
      <c r="T86" s="98"/>
      <c r="U86" s="98"/>
      <c r="V86" s="98"/>
      <c r="W86" s="98"/>
      <c r="X86" s="98"/>
      <c r="Y86" s="98"/>
      <c r="Z86" s="98"/>
    </row>
    <row r="87">
      <c r="A87" s="98"/>
      <c r="B87" s="98"/>
      <c r="C87" s="98"/>
      <c r="D87" s="98"/>
      <c r="E87" s="98"/>
      <c r="F87" s="98"/>
      <c r="G87" s="98"/>
      <c r="H87" s="98"/>
      <c r="I87" s="98"/>
      <c r="J87" s="98"/>
      <c r="K87" s="98"/>
      <c r="L87" s="98"/>
      <c r="M87" s="98"/>
      <c r="N87" s="98"/>
      <c r="O87" s="98"/>
      <c r="P87" s="98"/>
      <c r="Q87" s="98"/>
      <c r="R87" s="98"/>
      <c r="S87" s="98"/>
      <c r="T87" s="98"/>
      <c r="U87" s="98"/>
      <c r="V87" s="98"/>
      <c r="W87" s="98"/>
      <c r="X87" s="98"/>
      <c r="Y87" s="98"/>
      <c r="Z87" s="98"/>
    </row>
    <row r="88">
      <c r="A88" s="98"/>
      <c r="B88" s="98"/>
      <c r="C88" s="98"/>
      <c r="D88" s="98"/>
      <c r="E88" s="98"/>
      <c r="F88" s="98"/>
      <c r="G88" s="98"/>
      <c r="H88" s="98"/>
      <c r="I88" s="98"/>
      <c r="J88" s="98"/>
      <c r="K88" s="98"/>
      <c r="L88" s="98"/>
      <c r="M88" s="98"/>
      <c r="N88" s="98"/>
      <c r="O88" s="98"/>
      <c r="P88" s="98"/>
      <c r="Q88" s="98"/>
      <c r="R88" s="98"/>
      <c r="S88" s="98"/>
      <c r="T88" s="98"/>
      <c r="U88" s="98"/>
      <c r="V88" s="98"/>
      <c r="W88" s="98"/>
      <c r="X88" s="98"/>
      <c r="Y88" s="98"/>
      <c r="Z88" s="98"/>
    </row>
    <row r="89">
      <c r="A89" s="98"/>
      <c r="B89" s="98"/>
      <c r="C89" s="98"/>
      <c r="D89" s="98"/>
      <c r="E89" s="98"/>
      <c r="F89" s="98"/>
      <c r="G89" s="98"/>
      <c r="H89" s="98"/>
      <c r="I89" s="98"/>
      <c r="J89" s="98"/>
      <c r="K89" s="98"/>
      <c r="L89" s="98"/>
      <c r="M89" s="98"/>
      <c r="N89" s="98"/>
      <c r="O89" s="98"/>
      <c r="P89" s="98"/>
      <c r="Q89" s="98"/>
      <c r="R89" s="98"/>
      <c r="S89" s="98"/>
      <c r="T89" s="98"/>
      <c r="U89" s="98"/>
      <c r="V89" s="98"/>
      <c r="W89" s="98"/>
      <c r="X89" s="98"/>
      <c r="Y89" s="98"/>
      <c r="Z89" s="98"/>
    </row>
    <row r="90">
      <c r="A90" s="98"/>
      <c r="B90" s="98"/>
      <c r="C90" s="98"/>
      <c r="D90" s="98"/>
      <c r="E90" s="98"/>
      <c r="F90" s="98"/>
      <c r="G90" s="98"/>
      <c r="H90" s="98"/>
      <c r="I90" s="98"/>
      <c r="J90" s="98"/>
      <c r="K90" s="98"/>
      <c r="L90" s="98"/>
      <c r="M90" s="98"/>
      <c r="N90" s="98"/>
      <c r="O90" s="98"/>
      <c r="P90" s="98"/>
      <c r="Q90" s="98"/>
      <c r="R90" s="98"/>
      <c r="S90" s="98"/>
      <c r="T90" s="98"/>
      <c r="U90" s="98"/>
      <c r="V90" s="98"/>
      <c r="W90" s="98"/>
      <c r="X90" s="98"/>
      <c r="Y90" s="98"/>
      <c r="Z90" s="98"/>
    </row>
    <row r="91">
      <c r="A91" s="98"/>
      <c r="B91" s="98"/>
      <c r="C91" s="98"/>
      <c r="D91" s="98"/>
      <c r="E91" s="98"/>
      <c r="F91" s="98"/>
      <c r="G91" s="98"/>
      <c r="H91" s="98"/>
      <c r="I91" s="98"/>
      <c r="J91" s="98"/>
      <c r="K91" s="98"/>
      <c r="L91" s="98"/>
      <c r="M91" s="98"/>
      <c r="N91" s="98"/>
      <c r="O91" s="98"/>
      <c r="P91" s="98"/>
      <c r="Q91" s="98"/>
      <c r="R91" s="98"/>
      <c r="S91" s="98"/>
      <c r="T91" s="98"/>
      <c r="U91" s="98"/>
      <c r="V91" s="98"/>
      <c r="W91" s="98"/>
      <c r="X91" s="98"/>
      <c r="Y91" s="98"/>
      <c r="Z91" s="98"/>
    </row>
    <row r="92">
      <c r="A92" s="98"/>
      <c r="B92" s="98"/>
      <c r="C92" s="98"/>
      <c r="D92" s="98"/>
      <c r="E92" s="98"/>
      <c r="F92" s="98"/>
      <c r="G92" s="98"/>
      <c r="H92" s="98"/>
      <c r="I92" s="98"/>
      <c r="J92" s="98"/>
      <c r="K92" s="98"/>
      <c r="L92" s="98"/>
      <c r="M92" s="98"/>
      <c r="N92" s="98"/>
      <c r="O92" s="98"/>
      <c r="P92" s="98"/>
      <c r="Q92" s="98"/>
      <c r="R92" s="98"/>
      <c r="S92" s="98"/>
      <c r="T92" s="98"/>
      <c r="U92" s="98"/>
      <c r="V92" s="98"/>
      <c r="W92" s="98"/>
      <c r="X92" s="98"/>
      <c r="Y92" s="98"/>
      <c r="Z92" s="98"/>
    </row>
    <row r="93">
      <c r="A93" s="98"/>
      <c r="B93" s="98"/>
      <c r="C93" s="98"/>
      <c r="D93" s="98"/>
      <c r="E93" s="98"/>
      <c r="F93" s="98"/>
      <c r="G93" s="98"/>
      <c r="H93" s="98"/>
      <c r="I93" s="98"/>
      <c r="J93" s="98"/>
      <c r="K93" s="98"/>
      <c r="L93" s="98"/>
      <c r="M93" s="98"/>
      <c r="N93" s="98"/>
      <c r="O93" s="98"/>
      <c r="P93" s="98"/>
      <c r="Q93" s="98"/>
      <c r="R93" s="98"/>
      <c r="S93" s="98"/>
      <c r="T93" s="98"/>
      <c r="U93" s="98"/>
      <c r="V93" s="98"/>
      <c r="W93" s="98"/>
      <c r="X93" s="98"/>
      <c r="Y93" s="98"/>
      <c r="Z93" s="98"/>
    </row>
    <row r="94">
      <c r="A94" s="98"/>
      <c r="B94" s="98"/>
      <c r="C94" s="98"/>
      <c r="D94" s="98"/>
      <c r="E94" s="98"/>
      <c r="F94" s="98"/>
      <c r="G94" s="98"/>
      <c r="H94" s="98"/>
      <c r="I94" s="98"/>
      <c r="J94" s="98"/>
      <c r="K94" s="98"/>
      <c r="L94" s="98"/>
      <c r="M94" s="98"/>
      <c r="N94" s="98"/>
      <c r="O94" s="98"/>
      <c r="P94" s="98"/>
      <c r="Q94" s="98"/>
      <c r="R94" s="98"/>
      <c r="S94" s="98"/>
      <c r="T94" s="98"/>
      <c r="U94" s="98"/>
      <c r="V94" s="98"/>
      <c r="W94" s="98"/>
      <c r="X94" s="98"/>
      <c r="Y94" s="98"/>
      <c r="Z94" s="98"/>
    </row>
    <row r="95">
      <c r="A95" s="98"/>
      <c r="B95" s="98"/>
      <c r="C95" s="98"/>
      <c r="D95" s="98"/>
      <c r="E95" s="98"/>
      <c r="F95" s="98"/>
      <c r="G95" s="98"/>
      <c r="H95" s="98"/>
      <c r="I95" s="98"/>
      <c r="J95" s="98"/>
      <c r="K95" s="98"/>
      <c r="L95" s="98"/>
      <c r="M95" s="98"/>
      <c r="N95" s="98"/>
      <c r="O95" s="98"/>
      <c r="P95" s="98"/>
      <c r="Q95" s="98"/>
      <c r="R95" s="98"/>
      <c r="S95" s="98"/>
      <c r="T95" s="98"/>
      <c r="U95" s="98"/>
      <c r="V95" s="98"/>
      <c r="W95" s="98"/>
      <c r="X95" s="98"/>
      <c r="Y95" s="98"/>
      <c r="Z95" s="98"/>
    </row>
    <row r="96">
      <c r="A96" s="98"/>
      <c r="B96" s="98"/>
      <c r="C96" s="98"/>
      <c r="D96" s="98"/>
      <c r="E96" s="98"/>
      <c r="F96" s="98"/>
      <c r="G96" s="98"/>
      <c r="H96" s="98"/>
      <c r="I96" s="98"/>
      <c r="J96" s="98"/>
      <c r="K96" s="98"/>
      <c r="L96" s="98"/>
      <c r="M96" s="98"/>
      <c r="N96" s="98"/>
      <c r="O96" s="98"/>
      <c r="P96" s="98"/>
      <c r="Q96" s="98"/>
      <c r="R96" s="98"/>
      <c r="S96" s="98"/>
      <c r="T96" s="98"/>
      <c r="U96" s="98"/>
      <c r="V96" s="98"/>
      <c r="W96" s="98"/>
      <c r="X96" s="98"/>
      <c r="Y96" s="98"/>
      <c r="Z96" s="98"/>
    </row>
    <row r="97">
      <c r="A97" s="98"/>
      <c r="B97" s="98"/>
      <c r="C97" s="98"/>
      <c r="D97" s="98"/>
      <c r="E97" s="98"/>
      <c r="F97" s="98"/>
      <c r="G97" s="98"/>
      <c r="H97" s="98"/>
      <c r="I97" s="98"/>
      <c r="J97" s="98"/>
      <c r="K97" s="98"/>
      <c r="L97" s="98"/>
      <c r="M97" s="98"/>
      <c r="N97" s="98"/>
      <c r="O97" s="98"/>
      <c r="P97" s="98"/>
      <c r="Q97" s="98"/>
      <c r="R97" s="98"/>
      <c r="S97" s="98"/>
      <c r="T97" s="98"/>
      <c r="U97" s="98"/>
      <c r="V97" s="98"/>
      <c r="W97" s="98"/>
      <c r="X97" s="98"/>
      <c r="Y97" s="98"/>
      <c r="Z97" s="98"/>
    </row>
    <row r="98">
      <c r="A98" s="98"/>
      <c r="B98" s="98"/>
      <c r="C98" s="98"/>
      <c r="D98" s="98"/>
      <c r="E98" s="98"/>
      <c r="F98" s="98"/>
      <c r="G98" s="98"/>
      <c r="H98" s="98"/>
      <c r="I98" s="98"/>
      <c r="J98" s="98"/>
      <c r="K98" s="98"/>
      <c r="L98" s="98"/>
      <c r="M98" s="98"/>
      <c r="N98" s="98"/>
      <c r="O98" s="98"/>
      <c r="P98" s="98"/>
      <c r="Q98" s="98"/>
      <c r="R98" s="98"/>
      <c r="S98" s="98"/>
      <c r="T98" s="98"/>
      <c r="U98" s="98"/>
      <c r="V98" s="98"/>
      <c r="W98" s="98"/>
      <c r="X98" s="98"/>
      <c r="Y98" s="98"/>
      <c r="Z98" s="98"/>
    </row>
    <row r="99">
      <c r="A99" s="98"/>
      <c r="B99" s="98"/>
      <c r="C99" s="98"/>
      <c r="D99" s="98"/>
      <c r="E99" s="98"/>
      <c r="F99" s="98"/>
      <c r="G99" s="98"/>
      <c r="H99" s="98"/>
      <c r="I99" s="98"/>
      <c r="J99" s="98"/>
      <c r="K99" s="98"/>
      <c r="L99" s="98"/>
      <c r="M99" s="98"/>
      <c r="N99" s="98"/>
      <c r="O99" s="98"/>
      <c r="P99" s="98"/>
      <c r="Q99" s="98"/>
      <c r="R99" s="98"/>
      <c r="S99" s="98"/>
      <c r="T99" s="98"/>
      <c r="U99" s="98"/>
      <c r="V99" s="98"/>
      <c r="W99" s="98"/>
      <c r="X99" s="98"/>
      <c r="Y99" s="98"/>
      <c r="Z99" s="98"/>
    </row>
    <row r="100">
      <c r="A100" s="98"/>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row>
    <row r="101">
      <c r="A101" s="98"/>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row>
    <row r="102">
      <c r="A102" s="98"/>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row>
    <row r="103">
      <c r="A103" s="98"/>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row>
    <row r="104">
      <c r="A104" s="98"/>
      <c r="B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row>
    <row r="105">
      <c r="A105" s="98"/>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row>
    <row r="106">
      <c r="A106" s="98"/>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row>
    <row r="107">
      <c r="A107" s="98"/>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row>
    <row r="108">
      <c r="A108" s="98"/>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row>
    <row r="109">
      <c r="A109" s="98"/>
      <c r="B109" s="98"/>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row>
    <row r="110">
      <c r="A110" s="98"/>
      <c r="B110" s="98"/>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row>
    <row r="111">
      <c r="A111" s="98"/>
      <c r="B111" s="98"/>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row>
    <row r="112">
      <c r="A112" s="98"/>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row>
    <row r="113">
      <c r="A113" s="98"/>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row>
    <row r="114">
      <c r="A114" s="98"/>
      <c r="B114" s="98"/>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row>
    <row r="115">
      <c r="A115" s="98"/>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row>
    <row r="116">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row>
    <row r="117">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row>
    <row r="118">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row>
    <row r="119">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row>
    <row r="120">
      <c r="A120" s="98"/>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row>
    <row r="121">
      <c r="A121" s="98"/>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row>
    <row r="122">
      <c r="A122" s="98"/>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row>
    <row r="123">
      <c r="A123" s="98"/>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row>
    <row r="124">
      <c r="A124" s="98"/>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row>
    <row r="125">
      <c r="A125" s="98"/>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row>
    <row r="126">
      <c r="A126" s="98"/>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row>
    <row r="127">
      <c r="A127" s="98"/>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row>
    <row r="128">
      <c r="A128" s="98"/>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row>
    <row r="129">
      <c r="A129" s="98"/>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row>
    <row r="130">
      <c r="A130" s="98"/>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row>
    <row r="131">
      <c r="A131" s="98"/>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row>
    <row r="132">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row>
    <row r="133">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row>
    <row r="134">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row>
    <row r="135">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row>
    <row r="136">
      <c r="A136" s="98"/>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row>
    <row r="137">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row>
    <row r="138">
      <c r="A138" s="98"/>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row>
    <row r="139">
      <c r="A139" s="98"/>
      <c r="B139" s="98"/>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row>
    <row r="140">
      <c r="A140" s="98"/>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row>
    <row r="141">
      <c r="A141" s="98"/>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row>
    <row r="142">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row>
    <row r="143">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row>
    <row r="14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row>
    <row r="145">
      <c r="A145" s="98"/>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row>
    <row r="146">
      <c r="A146" s="98"/>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row>
    <row r="147">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row>
    <row r="148">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row>
    <row r="149">
      <c r="A149" s="98"/>
      <c r="B149" s="98"/>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row>
    <row r="150">
      <c r="A150" s="98"/>
      <c r="B150" s="98"/>
      <c r="C150" s="98"/>
      <c r="D150" s="98"/>
      <c r="E150" s="98"/>
      <c r="F150" s="98"/>
      <c r="G150" s="98"/>
      <c r="H150" s="98"/>
      <c r="I150" s="98"/>
      <c r="J150" s="98"/>
      <c r="K150" s="98"/>
      <c r="L150" s="98"/>
      <c r="M150" s="98"/>
      <c r="N150" s="98"/>
      <c r="O150" s="98"/>
      <c r="P150" s="98"/>
      <c r="Q150" s="98"/>
      <c r="R150" s="98"/>
      <c r="S150" s="98"/>
      <c r="T150" s="98"/>
      <c r="U150" s="98"/>
      <c r="V150" s="98"/>
      <c r="W150" s="98"/>
      <c r="X150" s="98"/>
      <c r="Y150" s="98"/>
      <c r="Z150" s="98"/>
    </row>
    <row r="151">
      <c r="A151" s="98"/>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row>
    <row r="152">
      <c r="A152" s="98"/>
      <c r="B152" s="98"/>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8"/>
    </row>
    <row r="153">
      <c r="A153" s="98"/>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row>
    <row r="154">
      <c r="A154" s="98"/>
      <c r="B154" s="98"/>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row>
    <row r="155">
      <c r="A155" s="98"/>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row>
    <row r="156">
      <c r="A156" s="98"/>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row>
    <row r="157">
      <c r="A157" s="98"/>
      <c r="B157" s="98"/>
      <c r="C157" s="98"/>
      <c r="D157" s="98"/>
      <c r="E157" s="98"/>
      <c r="F157" s="98"/>
      <c r="G157" s="98"/>
      <c r="H157" s="98"/>
      <c r="I157" s="98"/>
      <c r="J157" s="98"/>
      <c r="K157" s="98"/>
      <c r="L157" s="98"/>
      <c r="M157" s="98"/>
      <c r="N157" s="98"/>
      <c r="O157" s="98"/>
      <c r="P157" s="98"/>
      <c r="Q157" s="98"/>
      <c r="R157" s="98"/>
      <c r="S157" s="98"/>
      <c r="T157" s="98"/>
      <c r="U157" s="98"/>
      <c r="V157" s="98"/>
      <c r="W157" s="98"/>
      <c r="X157" s="98"/>
      <c r="Y157" s="98"/>
      <c r="Z157" s="98"/>
    </row>
    <row r="158">
      <c r="A158" s="98"/>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row>
    <row r="159">
      <c r="A159" s="98"/>
      <c r="B159" s="98"/>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row>
    <row r="160">
      <c r="A160" s="98"/>
      <c r="B160" s="98"/>
      <c r="C160" s="98"/>
      <c r="D160" s="98"/>
      <c r="E160" s="98"/>
      <c r="F160" s="98"/>
      <c r="G160" s="98"/>
      <c r="H160" s="98"/>
      <c r="I160" s="98"/>
      <c r="J160" s="98"/>
      <c r="K160" s="98"/>
      <c r="L160" s="98"/>
      <c r="M160" s="98"/>
      <c r="N160" s="98"/>
      <c r="O160" s="98"/>
      <c r="P160" s="98"/>
      <c r="Q160" s="98"/>
      <c r="R160" s="98"/>
      <c r="S160" s="98"/>
      <c r="T160" s="98"/>
      <c r="U160" s="98"/>
      <c r="V160" s="98"/>
      <c r="W160" s="98"/>
      <c r="X160" s="98"/>
      <c r="Y160" s="98"/>
      <c r="Z160" s="98"/>
    </row>
    <row r="161">
      <c r="A161" s="98"/>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row>
    <row r="162">
      <c r="A162" s="98"/>
      <c r="B162" s="98"/>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row>
    <row r="163">
      <c r="A163" s="98"/>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row>
    <row r="164">
      <c r="A164" s="98"/>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row>
    <row r="165">
      <c r="A165" s="98"/>
      <c r="B165" s="98"/>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row>
    <row r="166">
      <c r="A166" s="98"/>
      <c r="B166" s="98"/>
      <c r="C166" s="98"/>
      <c r="D166" s="98"/>
      <c r="E166" s="98"/>
      <c r="F166" s="98"/>
      <c r="G166" s="98"/>
      <c r="H166" s="98"/>
      <c r="I166" s="98"/>
      <c r="J166" s="98"/>
      <c r="K166" s="98"/>
      <c r="L166" s="98"/>
      <c r="M166" s="98"/>
      <c r="N166" s="98"/>
      <c r="O166" s="98"/>
      <c r="P166" s="98"/>
      <c r="Q166" s="98"/>
      <c r="R166" s="98"/>
      <c r="S166" s="98"/>
      <c r="T166" s="98"/>
      <c r="U166" s="98"/>
      <c r="V166" s="98"/>
      <c r="W166" s="98"/>
      <c r="X166" s="98"/>
      <c r="Y166" s="98"/>
      <c r="Z166" s="98"/>
    </row>
    <row r="167">
      <c r="A167" s="98"/>
      <c r="B167" s="98"/>
      <c r="C167" s="98"/>
      <c r="D167" s="98"/>
      <c r="E167" s="98"/>
      <c r="F167" s="98"/>
      <c r="G167" s="98"/>
      <c r="H167" s="98"/>
      <c r="I167" s="98"/>
      <c r="J167" s="98"/>
      <c r="K167" s="98"/>
      <c r="L167" s="98"/>
      <c r="M167" s="98"/>
      <c r="N167" s="98"/>
      <c r="O167" s="98"/>
      <c r="P167" s="98"/>
      <c r="Q167" s="98"/>
      <c r="R167" s="98"/>
      <c r="S167" s="98"/>
      <c r="T167" s="98"/>
      <c r="U167" s="98"/>
      <c r="V167" s="98"/>
      <c r="W167" s="98"/>
      <c r="X167" s="98"/>
      <c r="Y167" s="98"/>
      <c r="Z167" s="98"/>
    </row>
    <row r="168">
      <c r="A168" s="98"/>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row>
    <row r="169">
      <c r="A169" s="98"/>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row>
    <row r="170">
      <c r="A170" s="98"/>
      <c r="B170" s="98"/>
      <c r="C170" s="98"/>
      <c r="D170" s="98"/>
      <c r="E170" s="98"/>
      <c r="F170" s="98"/>
      <c r="G170" s="98"/>
      <c r="H170" s="98"/>
      <c r="I170" s="98"/>
      <c r="J170" s="98"/>
      <c r="K170" s="98"/>
      <c r="L170" s="98"/>
      <c r="M170" s="98"/>
      <c r="N170" s="98"/>
      <c r="O170" s="98"/>
      <c r="P170" s="98"/>
      <c r="Q170" s="98"/>
      <c r="R170" s="98"/>
      <c r="S170" s="98"/>
      <c r="T170" s="98"/>
      <c r="U170" s="98"/>
      <c r="V170" s="98"/>
      <c r="W170" s="98"/>
      <c r="X170" s="98"/>
      <c r="Y170" s="98"/>
      <c r="Z170" s="98"/>
    </row>
    <row r="171">
      <c r="A171" s="98"/>
      <c r="B171" s="98"/>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row>
    <row r="172">
      <c r="A172" s="98"/>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98"/>
      <c r="Z172" s="98"/>
    </row>
    <row r="173">
      <c r="A173" s="98"/>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row>
    <row r="174">
      <c r="A174" s="98"/>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row>
    <row r="175">
      <c r="A175" s="98"/>
      <c r="B175" s="98"/>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row>
    <row r="176">
      <c r="A176" s="98"/>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row>
    <row r="177">
      <c r="A177" s="98"/>
      <c r="B177" s="98"/>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row>
    <row r="178">
      <c r="A178" s="98"/>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row>
    <row r="179">
      <c r="A179" s="98"/>
      <c r="B179" s="98"/>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row>
    <row r="180">
      <c r="A180" s="98"/>
      <c r="B180" s="98"/>
      <c r="C180" s="98"/>
      <c r="D180" s="98"/>
      <c r="E180" s="98"/>
      <c r="F180" s="98"/>
      <c r="G180" s="98"/>
      <c r="H180" s="98"/>
      <c r="I180" s="98"/>
      <c r="J180" s="98"/>
      <c r="K180" s="98"/>
      <c r="L180" s="98"/>
      <c r="M180" s="98"/>
      <c r="N180" s="98"/>
      <c r="O180" s="98"/>
      <c r="P180" s="98"/>
      <c r="Q180" s="98"/>
      <c r="R180" s="98"/>
      <c r="S180" s="98"/>
      <c r="T180" s="98"/>
      <c r="U180" s="98"/>
      <c r="V180" s="98"/>
      <c r="W180" s="98"/>
      <c r="X180" s="98"/>
      <c r="Y180" s="98"/>
      <c r="Z180" s="98"/>
    </row>
    <row r="181">
      <c r="A181" s="98"/>
      <c r="B181" s="98"/>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row>
    <row r="182">
      <c r="A182" s="98"/>
      <c r="B182" s="98"/>
      <c r="C182" s="98"/>
      <c r="D182" s="98"/>
      <c r="E182" s="98"/>
      <c r="F182" s="98"/>
      <c r="G182" s="98"/>
      <c r="H182" s="98"/>
      <c r="I182" s="98"/>
      <c r="J182" s="98"/>
      <c r="K182" s="98"/>
      <c r="L182" s="98"/>
      <c r="M182" s="98"/>
      <c r="N182" s="98"/>
      <c r="O182" s="98"/>
      <c r="P182" s="98"/>
      <c r="Q182" s="98"/>
      <c r="R182" s="98"/>
      <c r="S182" s="98"/>
      <c r="T182" s="98"/>
      <c r="U182" s="98"/>
      <c r="V182" s="98"/>
      <c r="W182" s="98"/>
      <c r="X182" s="98"/>
      <c r="Y182" s="98"/>
      <c r="Z182" s="98"/>
    </row>
    <row r="183">
      <c r="A183" s="98"/>
      <c r="B183" s="98"/>
      <c r="C183" s="98"/>
      <c r="D183" s="98"/>
      <c r="E183" s="98"/>
      <c r="F183" s="98"/>
      <c r="G183" s="98"/>
      <c r="H183" s="98"/>
      <c r="I183" s="98"/>
      <c r="J183" s="98"/>
      <c r="K183" s="98"/>
      <c r="L183" s="98"/>
      <c r="M183" s="98"/>
      <c r="N183" s="98"/>
      <c r="O183" s="98"/>
      <c r="P183" s="98"/>
      <c r="Q183" s="98"/>
      <c r="R183" s="98"/>
      <c r="S183" s="98"/>
      <c r="T183" s="98"/>
      <c r="U183" s="98"/>
      <c r="V183" s="98"/>
      <c r="W183" s="98"/>
      <c r="X183" s="98"/>
      <c r="Y183" s="98"/>
      <c r="Z183" s="98"/>
    </row>
    <row r="184">
      <c r="A184" s="98"/>
      <c r="B184" s="98"/>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row>
    <row r="185">
      <c r="A185" s="98"/>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row>
    <row r="186">
      <c r="A186" s="98"/>
      <c r="B186" s="98"/>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row>
    <row r="187">
      <c r="A187" s="98"/>
      <c r="B187" s="98"/>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row>
    <row r="188">
      <c r="A188" s="98"/>
      <c r="B188" s="98"/>
      <c r="C188" s="98"/>
      <c r="D188" s="98"/>
      <c r="E188" s="98"/>
      <c r="F188" s="98"/>
      <c r="G188" s="98"/>
      <c r="H188" s="98"/>
      <c r="I188" s="98"/>
      <c r="J188" s="98"/>
      <c r="K188" s="98"/>
      <c r="L188" s="98"/>
      <c r="M188" s="98"/>
      <c r="N188" s="98"/>
      <c r="O188" s="98"/>
      <c r="P188" s="98"/>
      <c r="Q188" s="98"/>
      <c r="R188" s="98"/>
      <c r="S188" s="98"/>
      <c r="T188" s="98"/>
      <c r="U188" s="98"/>
      <c r="V188" s="98"/>
      <c r="W188" s="98"/>
      <c r="X188" s="98"/>
      <c r="Y188" s="98"/>
      <c r="Z188" s="98"/>
    </row>
    <row r="189">
      <c r="A189" s="98"/>
      <c r="B189" s="98"/>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row>
    <row r="190">
      <c r="A190" s="98"/>
      <c r="B190" s="98"/>
      <c r="C190" s="98"/>
      <c r="D190" s="98"/>
      <c r="E190" s="98"/>
      <c r="F190" s="98"/>
      <c r="G190" s="98"/>
      <c r="H190" s="98"/>
      <c r="I190" s="98"/>
      <c r="J190" s="98"/>
      <c r="K190" s="98"/>
      <c r="L190" s="98"/>
      <c r="M190" s="98"/>
      <c r="N190" s="98"/>
      <c r="O190" s="98"/>
      <c r="P190" s="98"/>
      <c r="Q190" s="98"/>
      <c r="R190" s="98"/>
      <c r="S190" s="98"/>
      <c r="T190" s="98"/>
      <c r="U190" s="98"/>
      <c r="V190" s="98"/>
      <c r="W190" s="98"/>
      <c r="X190" s="98"/>
      <c r="Y190" s="98"/>
      <c r="Z190" s="98"/>
    </row>
    <row r="191">
      <c r="A191" s="98"/>
      <c r="B191" s="98"/>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row>
    <row r="192">
      <c r="A192" s="98"/>
      <c r="B192" s="98"/>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row>
    <row r="193">
      <c r="A193" s="98"/>
      <c r="B193" s="98"/>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row>
    <row r="194">
      <c r="A194" s="98"/>
      <c r="B194" s="98"/>
      <c r="C194" s="98"/>
      <c r="D194" s="98"/>
      <c r="E194" s="98"/>
      <c r="F194" s="98"/>
      <c r="G194" s="98"/>
      <c r="H194" s="98"/>
      <c r="I194" s="98"/>
      <c r="J194" s="98"/>
      <c r="K194" s="98"/>
      <c r="L194" s="98"/>
      <c r="M194" s="98"/>
      <c r="N194" s="98"/>
      <c r="O194" s="98"/>
      <c r="P194" s="98"/>
      <c r="Q194" s="98"/>
      <c r="R194" s="98"/>
      <c r="S194" s="98"/>
      <c r="T194" s="98"/>
      <c r="U194" s="98"/>
      <c r="V194" s="98"/>
      <c r="W194" s="98"/>
      <c r="X194" s="98"/>
      <c r="Y194" s="98"/>
      <c r="Z194" s="98"/>
    </row>
    <row r="195">
      <c r="A195" s="98"/>
      <c r="B195" s="98"/>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row>
    <row r="196">
      <c r="A196" s="98"/>
      <c r="B196" s="98"/>
      <c r="C196" s="98"/>
      <c r="D196" s="98"/>
      <c r="E196" s="98"/>
      <c r="F196" s="98"/>
      <c r="G196" s="98"/>
      <c r="H196" s="98"/>
      <c r="I196" s="98"/>
      <c r="J196" s="98"/>
      <c r="K196" s="98"/>
      <c r="L196" s="98"/>
      <c r="M196" s="98"/>
      <c r="N196" s="98"/>
      <c r="O196" s="98"/>
      <c r="P196" s="98"/>
      <c r="Q196" s="98"/>
      <c r="R196" s="98"/>
      <c r="S196" s="98"/>
      <c r="T196" s="98"/>
      <c r="U196" s="98"/>
      <c r="V196" s="98"/>
      <c r="W196" s="98"/>
      <c r="X196" s="98"/>
      <c r="Y196" s="98"/>
      <c r="Z196" s="98"/>
    </row>
    <row r="197">
      <c r="A197" s="98"/>
      <c r="B197" s="98"/>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row>
    <row r="198">
      <c r="A198" s="98"/>
      <c r="B198" s="98"/>
      <c r="C198" s="98"/>
      <c r="D198" s="98"/>
      <c r="E198" s="98"/>
      <c r="F198" s="98"/>
      <c r="G198" s="98"/>
      <c r="H198" s="98"/>
      <c r="I198" s="98"/>
      <c r="J198" s="98"/>
      <c r="K198" s="98"/>
      <c r="L198" s="98"/>
      <c r="M198" s="98"/>
      <c r="N198" s="98"/>
      <c r="O198" s="98"/>
      <c r="P198" s="98"/>
      <c r="Q198" s="98"/>
      <c r="R198" s="98"/>
      <c r="S198" s="98"/>
      <c r="T198" s="98"/>
      <c r="U198" s="98"/>
      <c r="V198" s="98"/>
      <c r="W198" s="98"/>
      <c r="X198" s="98"/>
      <c r="Y198" s="98"/>
      <c r="Z198" s="98"/>
    </row>
    <row r="199">
      <c r="A199" s="98"/>
      <c r="B199" s="98"/>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row>
    <row r="200">
      <c r="A200" s="98"/>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row>
    <row r="201">
      <c r="A201" s="98"/>
      <c r="B201" s="98"/>
      <c r="C201" s="98"/>
      <c r="D201" s="98"/>
      <c r="E201" s="98"/>
      <c r="F201" s="98"/>
      <c r="G201" s="98"/>
      <c r="H201" s="98"/>
      <c r="I201" s="98"/>
      <c r="J201" s="98"/>
      <c r="K201" s="98"/>
      <c r="L201" s="98"/>
      <c r="M201" s="98"/>
      <c r="N201" s="98"/>
      <c r="O201" s="98"/>
      <c r="P201" s="98"/>
      <c r="Q201" s="98"/>
      <c r="R201" s="98"/>
      <c r="S201" s="98"/>
      <c r="T201" s="98"/>
      <c r="U201" s="98"/>
      <c r="V201" s="98"/>
      <c r="W201" s="98"/>
      <c r="X201" s="98"/>
      <c r="Y201" s="98"/>
      <c r="Z201" s="98"/>
    </row>
    <row r="202">
      <c r="A202" s="98"/>
      <c r="B202" s="98"/>
      <c r="C202" s="98"/>
      <c r="D202" s="98"/>
      <c r="E202" s="98"/>
      <c r="F202" s="98"/>
      <c r="G202" s="98"/>
      <c r="H202" s="98"/>
      <c r="I202" s="98"/>
      <c r="J202" s="98"/>
      <c r="K202" s="98"/>
      <c r="L202" s="98"/>
      <c r="M202" s="98"/>
      <c r="N202" s="98"/>
      <c r="O202" s="98"/>
      <c r="P202" s="98"/>
      <c r="Q202" s="98"/>
      <c r="R202" s="98"/>
      <c r="S202" s="98"/>
      <c r="T202" s="98"/>
      <c r="U202" s="98"/>
      <c r="V202" s="98"/>
      <c r="W202" s="98"/>
      <c r="X202" s="98"/>
      <c r="Y202" s="98"/>
      <c r="Z202" s="98"/>
    </row>
    <row r="203">
      <c r="A203" s="98"/>
      <c r="B203" s="98"/>
      <c r="C203" s="98"/>
      <c r="D203" s="98"/>
      <c r="E203" s="98"/>
      <c r="F203" s="98"/>
      <c r="G203" s="98"/>
      <c r="H203" s="98"/>
      <c r="I203" s="98"/>
      <c r="J203" s="98"/>
      <c r="K203" s="98"/>
      <c r="L203" s="98"/>
      <c r="M203" s="98"/>
      <c r="N203" s="98"/>
      <c r="O203" s="98"/>
      <c r="P203" s="98"/>
      <c r="Q203" s="98"/>
      <c r="R203" s="98"/>
      <c r="S203" s="98"/>
      <c r="T203" s="98"/>
      <c r="U203" s="98"/>
      <c r="V203" s="98"/>
      <c r="W203" s="98"/>
      <c r="X203" s="98"/>
      <c r="Y203" s="98"/>
      <c r="Z203" s="98"/>
    </row>
    <row r="204">
      <c r="A204" s="98"/>
      <c r="B204" s="98"/>
      <c r="C204" s="98"/>
      <c r="D204" s="98"/>
      <c r="E204" s="98"/>
      <c r="F204" s="98"/>
      <c r="G204" s="98"/>
      <c r="H204" s="98"/>
      <c r="I204" s="98"/>
      <c r="J204" s="98"/>
      <c r="K204" s="98"/>
      <c r="L204" s="98"/>
      <c r="M204" s="98"/>
      <c r="N204" s="98"/>
      <c r="O204" s="98"/>
      <c r="P204" s="98"/>
      <c r="Q204" s="98"/>
      <c r="R204" s="98"/>
      <c r="S204" s="98"/>
      <c r="T204" s="98"/>
      <c r="U204" s="98"/>
      <c r="V204" s="98"/>
      <c r="W204" s="98"/>
      <c r="X204" s="98"/>
      <c r="Y204" s="98"/>
      <c r="Z204" s="98"/>
    </row>
    <row r="205">
      <c r="A205" s="98"/>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row>
    <row r="206">
      <c r="A206" s="98"/>
      <c r="B206" s="98"/>
      <c r="C206" s="98"/>
      <c r="D206" s="98"/>
      <c r="E206" s="98"/>
      <c r="F206" s="98"/>
      <c r="G206" s="98"/>
      <c r="H206" s="98"/>
      <c r="I206" s="98"/>
      <c r="J206" s="98"/>
      <c r="K206" s="98"/>
      <c r="L206" s="98"/>
      <c r="M206" s="98"/>
      <c r="N206" s="98"/>
      <c r="O206" s="98"/>
      <c r="P206" s="98"/>
      <c r="Q206" s="98"/>
      <c r="R206" s="98"/>
      <c r="S206" s="98"/>
      <c r="T206" s="98"/>
      <c r="U206" s="98"/>
      <c r="V206" s="98"/>
      <c r="W206" s="98"/>
      <c r="X206" s="98"/>
      <c r="Y206" s="98"/>
      <c r="Z206" s="98"/>
    </row>
    <row r="207">
      <c r="A207" s="98"/>
      <c r="B207" s="98"/>
      <c r="C207" s="98"/>
      <c r="D207" s="98"/>
      <c r="E207" s="98"/>
      <c r="F207" s="98"/>
      <c r="G207" s="98"/>
      <c r="H207" s="98"/>
      <c r="I207" s="98"/>
      <c r="J207" s="98"/>
      <c r="K207" s="98"/>
      <c r="L207" s="98"/>
      <c r="M207" s="98"/>
      <c r="N207" s="98"/>
      <c r="O207" s="98"/>
      <c r="P207" s="98"/>
      <c r="Q207" s="98"/>
      <c r="R207" s="98"/>
      <c r="S207" s="98"/>
      <c r="T207" s="98"/>
      <c r="U207" s="98"/>
      <c r="V207" s="98"/>
      <c r="W207" s="98"/>
      <c r="X207" s="98"/>
      <c r="Y207" s="98"/>
      <c r="Z207" s="98"/>
    </row>
    <row r="208">
      <c r="A208" s="98"/>
      <c r="B208" s="98"/>
      <c r="C208" s="98"/>
      <c r="D208" s="98"/>
      <c r="E208" s="98"/>
      <c r="F208" s="98"/>
      <c r="G208" s="98"/>
      <c r="H208" s="98"/>
      <c r="I208" s="98"/>
      <c r="J208" s="98"/>
      <c r="K208" s="98"/>
      <c r="L208" s="98"/>
      <c r="M208" s="98"/>
      <c r="N208" s="98"/>
      <c r="O208" s="98"/>
      <c r="P208" s="98"/>
      <c r="Q208" s="98"/>
      <c r="R208" s="98"/>
      <c r="S208" s="98"/>
      <c r="T208" s="98"/>
      <c r="U208" s="98"/>
      <c r="V208" s="98"/>
      <c r="W208" s="98"/>
      <c r="X208" s="98"/>
      <c r="Y208" s="98"/>
      <c r="Z208" s="98"/>
    </row>
    <row r="209">
      <c r="A209" s="98"/>
      <c r="B209" s="98"/>
      <c r="C209" s="98"/>
      <c r="D209" s="98"/>
      <c r="E209" s="98"/>
      <c r="F209" s="98"/>
      <c r="G209" s="98"/>
      <c r="H209" s="98"/>
      <c r="I209" s="98"/>
      <c r="J209" s="98"/>
      <c r="K209" s="98"/>
      <c r="L209" s="98"/>
      <c r="M209" s="98"/>
      <c r="N209" s="98"/>
      <c r="O209" s="98"/>
      <c r="P209" s="98"/>
      <c r="Q209" s="98"/>
      <c r="R209" s="98"/>
      <c r="S209" s="98"/>
      <c r="T209" s="98"/>
      <c r="U209" s="98"/>
      <c r="V209" s="98"/>
      <c r="W209" s="98"/>
      <c r="X209" s="98"/>
      <c r="Y209" s="98"/>
      <c r="Z209" s="98"/>
    </row>
    <row r="210">
      <c r="A210" s="98"/>
      <c r="B210" s="98"/>
      <c r="C210" s="98"/>
      <c r="D210" s="98"/>
      <c r="E210" s="98"/>
      <c r="F210" s="98"/>
      <c r="G210" s="98"/>
      <c r="H210" s="98"/>
      <c r="I210" s="98"/>
      <c r="J210" s="98"/>
      <c r="K210" s="98"/>
      <c r="L210" s="98"/>
      <c r="M210" s="98"/>
      <c r="N210" s="98"/>
      <c r="O210" s="98"/>
      <c r="P210" s="98"/>
      <c r="Q210" s="98"/>
      <c r="R210" s="98"/>
      <c r="S210" s="98"/>
      <c r="T210" s="98"/>
      <c r="U210" s="98"/>
      <c r="V210" s="98"/>
      <c r="W210" s="98"/>
      <c r="X210" s="98"/>
      <c r="Y210" s="98"/>
      <c r="Z210" s="98"/>
    </row>
    <row r="211">
      <c r="A211" s="98"/>
      <c r="B211" s="98"/>
      <c r="C211" s="98"/>
      <c r="D211" s="98"/>
      <c r="E211" s="98"/>
      <c r="F211" s="98"/>
      <c r="G211" s="98"/>
      <c r="H211" s="98"/>
      <c r="I211" s="98"/>
      <c r="J211" s="98"/>
      <c r="K211" s="98"/>
      <c r="L211" s="98"/>
      <c r="M211" s="98"/>
      <c r="N211" s="98"/>
      <c r="O211" s="98"/>
      <c r="P211" s="98"/>
      <c r="Q211" s="98"/>
      <c r="R211" s="98"/>
      <c r="S211" s="98"/>
      <c r="T211" s="98"/>
      <c r="U211" s="98"/>
      <c r="V211" s="98"/>
      <c r="W211" s="98"/>
      <c r="X211" s="98"/>
      <c r="Y211" s="98"/>
      <c r="Z211" s="98"/>
    </row>
    <row r="212">
      <c r="A212" s="98"/>
      <c r="B212" s="98"/>
      <c r="C212" s="98"/>
      <c r="D212" s="98"/>
      <c r="E212" s="98"/>
      <c r="F212" s="98"/>
      <c r="G212" s="98"/>
      <c r="H212" s="98"/>
      <c r="I212" s="98"/>
      <c r="J212" s="98"/>
      <c r="K212" s="98"/>
      <c r="L212" s="98"/>
      <c r="M212" s="98"/>
      <c r="N212" s="98"/>
      <c r="O212" s="98"/>
      <c r="P212" s="98"/>
      <c r="Q212" s="98"/>
      <c r="R212" s="98"/>
      <c r="S212" s="98"/>
      <c r="T212" s="98"/>
      <c r="U212" s="98"/>
      <c r="V212" s="98"/>
      <c r="W212" s="98"/>
      <c r="X212" s="98"/>
      <c r="Y212" s="98"/>
      <c r="Z212" s="98"/>
    </row>
    <row r="213">
      <c r="A213" s="98"/>
      <c r="B213" s="98"/>
      <c r="C213" s="98"/>
      <c r="D213" s="98"/>
      <c r="E213" s="98"/>
      <c r="F213" s="98"/>
      <c r="G213" s="98"/>
      <c r="H213" s="98"/>
      <c r="I213" s="98"/>
      <c r="J213" s="98"/>
      <c r="K213" s="98"/>
      <c r="L213" s="98"/>
      <c r="M213" s="98"/>
      <c r="N213" s="98"/>
      <c r="O213" s="98"/>
      <c r="P213" s="98"/>
      <c r="Q213" s="98"/>
      <c r="R213" s="98"/>
      <c r="S213" s="98"/>
      <c r="T213" s="98"/>
      <c r="U213" s="98"/>
      <c r="V213" s="98"/>
      <c r="W213" s="98"/>
      <c r="X213" s="98"/>
      <c r="Y213" s="98"/>
      <c r="Z213" s="98"/>
    </row>
    <row r="214">
      <c r="A214" s="98"/>
      <c r="B214" s="98"/>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row>
    <row r="215">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row>
    <row r="216">
      <c r="A216" s="98"/>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row>
    <row r="217">
      <c r="A217" s="98"/>
      <c r="B217" s="98"/>
      <c r="C217" s="98"/>
      <c r="D217" s="98"/>
      <c r="E217" s="98"/>
      <c r="F217" s="98"/>
      <c r="G217" s="98"/>
      <c r="H217" s="98"/>
      <c r="I217" s="98"/>
      <c r="J217" s="98"/>
      <c r="K217" s="98"/>
      <c r="L217" s="98"/>
      <c r="M217" s="98"/>
      <c r="N217" s="98"/>
      <c r="O217" s="98"/>
      <c r="P217" s="98"/>
      <c r="Q217" s="98"/>
      <c r="R217" s="98"/>
      <c r="S217" s="98"/>
      <c r="T217" s="98"/>
      <c r="U217" s="98"/>
      <c r="V217" s="98"/>
      <c r="W217" s="98"/>
      <c r="X217" s="98"/>
      <c r="Y217" s="98"/>
      <c r="Z217" s="98"/>
    </row>
    <row r="218">
      <c r="A218" s="98"/>
      <c r="B218" s="98"/>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row>
    <row r="219">
      <c r="A219" s="98"/>
      <c r="B219" s="98"/>
      <c r="C219" s="98"/>
      <c r="D219" s="98"/>
      <c r="E219" s="98"/>
      <c r="F219" s="98"/>
      <c r="G219" s="98"/>
      <c r="H219" s="98"/>
      <c r="I219" s="98"/>
      <c r="J219" s="98"/>
      <c r="K219" s="98"/>
      <c r="L219" s="98"/>
      <c r="M219" s="98"/>
      <c r="N219" s="98"/>
      <c r="O219" s="98"/>
      <c r="P219" s="98"/>
      <c r="Q219" s="98"/>
      <c r="R219" s="98"/>
      <c r="S219" s="98"/>
      <c r="T219" s="98"/>
      <c r="U219" s="98"/>
      <c r="V219" s="98"/>
      <c r="W219" s="98"/>
      <c r="X219" s="98"/>
      <c r="Y219" s="98"/>
      <c r="Z219" s="98"/>
    </row>
    <row r="220">
      <c r="A220" s="98"/>
      <c r="B220" s="98"/>
      <c r="C220" s="98"/>
      <c r="D220" s="98"/>
      <c r="E220" s="98"/>
      <c r="F220" s="98"/>
      <c r="G220" s="98"/>
      <c r="H220" s="98"/>
      <c r="I220" s="98"/>
      <c r="J220" s="98"/>
      <c r="K220" s="98"/>
      <c r="L220" s="98"/>
      <c r="M220" s="98"/>
      <c r="N220" s="98"/>
      <c r="O220" s="98"/>
      <c r="P220" s="98"/>
      <c r="Q220" s="98"/>
      <c r="R220" s="98"/>
      <c r="S220" s="98"/>
      <c r="T220" s="98"/>
      <c r="U220" s="98"/>
      <c r="V220" s="98"/>
      <c r="W220" s="98"/>
      <c r="X220" s="98"/>
      <c r="Y220" s="98"/>
      <c r="Z220" s="98"/>
    </row>
    <row r="221">
      <c r="A221" s="98"/>
      <c r="B221" s="98"/>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row>
    <row r="222">
      <c r="A222" s="98"/>
      <c r="B222" s="98"/>
      <c r="C222" s="98"/>
      <c r="D222" s="98"/>
      <c r="E222" s="98"/>
      <c r="F222" s="98"/>
      <c r="G222" s="98"/>
      <c r="H222" s="98"/>
      <c r="I222" s="98"/>
      <c r="J222" s="98"/>
      <c r="K222" s="98"/>
      <c r="L222" s="98"/>
      <c r="M222" s="98"/>
      <c r="N222" s="98"/>
      <c r="O222" s="98"/>
      <c r="P222" s="98"/>
      <c r="Q222" s="98"/>
      <c r="R222" s="98"/>
      <c r="S222" s="98"/>
      <c r="T222" s="98"/>
      <c r="U222" s="98"/>
      <c r="V222" s="98"/>
      <c r="W222" s="98"/>
      <c r="X222" s="98"/>
      <c r="Y222" s="98"/>
      <c r="Z222" s="98"/>
    </row>
    <row r="223">
      <c r="A223" s="98"/>
      <c r="B223" s="98"/>
      <c r="C223" s="98"/>
      <c r="D223" s="98"/>
      <c r="E223" s="98"/>
      <c r="F223" s="98"/>
      <c r="G223" s="98"/>
      <c r="H223" s="98"/>
      <c r="I223" s="98"/>
      <c r="J223" s="98"/>
      <c r="K223" s="98"/>
      <c r="L223" s="98"/>
      <c r="M223" s="98"/>
      <c r="N223" s="98"/>
      <c r="O223" s="98"/>
      <c r="P223" s="98"/>
      <c r="Q223" s="98"/>
      <c r="R223" s="98"/>
      <c r="S223" s="98"/>
      <c r="T223" s="98"/>
      <c r="U223" s="98"/>
      <c r="V223" s="98"/>
      <c r="W223" s="98"/>
      <c r="X223" s="98"/>
      <c r="Y223" s="98"/>
      <c r="Z223" s="98"/>
    </row>
    <row r="224">
      <c r="A224" s="98"/>
      <c r="B224" s="98"/>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row>
    <row r="225">
      <c r="A225" s="98"/>
      <c r="B225" s="98"/>
      <c r="C225" s="98"/>
      <c r="D225" s="98"/>
      <c r="E225" s="98"/>
      <c r="F225" s="98"/>
      <c r="G225" s="98"/>
      <c r="H225" s="98"/>
      <c r="I225" s="98"/>
      <c r="J225" s="98"/>
      <c r="K225" s="98"/>
      <c r="L225" s="98"/>
      <c r="M225" s="98"/>
      <c r="N225" s="98"/>
      <c r="O225" s="98"/>
      <c r="P225" s="98"/>
      <c r="Q225" s="98"/>
      <c r="R225" s="98"/>
      <c r="S225" s="98"/>
      <c r="T225" s="98"/>
      <c r="U225" s="98"/>
      <c r="V225" s="98"/>
      <c r="W225" s="98"/>
      <c r="X225" s="98"/>
      <c r="Y225" s="98"/>
      <c r="Z225" s="98"/>
    </row>
    <row r="226">
      <c r="A226" s="98"/>
      <c r="B226" s="98"/>
      <c r="C226" s="98"/>
      <c r="D226" s="98"/>
      <c r="E226" s="98"/>
      <c r="F226" s="98"/>
      <c r="G226" s="98"/>
      <c r="H226" s="98"/>
      <c r="I226" s="98"/>
      <c r="J226" s="98"/>
      <c r="K226" s="98"/>
      <c r="L226" s="98"/>
      <c r="M226" s="98"/>
      <c r="N226" s="98"/>
      <c r="O226" s="98"/>
      <c r="P226" s="98"/>
      <c r="Q226" s="98"/>
      <c r="R226" s="98"/>
      <c r="S226" s="98"/>
      <c r="T226" s="98"/>
      <c r="U226" s="98"/>
      <c r="V226" s="98"/>
      <c r="W226" s="98"/>
      <c r="X226" s="98"/>
      <c r="Y226" s="98"/>
      <c r="Z226" s="98"/>
    </row>
    <row r="227">
      <c r="A227" s="98"/>
      <c r="B227" s="98"/>
      <c r="C227" s="98"/>
      <c r="D227" s="98"/>
      <c r="E227" s="98"/>
      <c r="F227" s="98"/>
      <c r="G227" s="98"/>
      <c r="H227" s="98"/>
      <c r="I227" s="98"/>
      <c r="J227" s="98"/>
      <c r="K227" s="98"/>
      <c r="L227" s="98"/>
      <c r="M227" s="98"/>
      <c r="N227" s="98"/>
      <c r="O227" s="98"/>
      <c r="P227" s="98"/>
      <c r="Q227" s="98"/>
      <c r="R227" s="98"/>
      <c r="S227" s="98"/>
      <c r="T227" s="98"/>
      <c r="U227" s="98"/>
      <c r="V227" s="98"/>
      <c r="W227" s="98"/>
      <c r="X227" s="98"/>
      <c r="Y227" s="98"/>
      <c r="Z227" s="98"/>
    </row>
    <row r="228">
      <c r="A228" s="98"/>
      <c r="B228" s="98"/>
      <c r="C228" s="98"/>
      <c r="D228" s="98"/>
      <c r="E228" s="98"/>
      <c r="F228" s="98"/>
      <c r="G228" s="98"/>
      <c r="H228" s="98"/>
      <c r="I228" s="98"/>
      <c r="J228" s="98"/>
      <c r="K228" s="98"/>
      <c r="L228" s="98"/>
      <c r="M228" s="98"/>
      <c r="N228" s="98"/>
      <c r="O228" s="98"/>
      <c r="P228" s="98"/>
      <c r="Q228" s="98"/>
      <c r="R228" s="98"/>
      <c r="S228" s="98"/>
      <c r="T228" s="98"/>
      <c r="U228" s="98"/>
      <c r="V228" s="98"/>
      <c r="W228" s="98"/>
      <c r="X228" s="98"/>
      <c r="Y228" s="98"/>
      <c r="Z228" s="98"/>
    </row>
    <row r="229">
      <c r="A229" s="98"/>
      <c r="B229" s="98"/>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row>
    <row r="230">
      <c r="A230" s="98"/>
      <c r="B230" s="98"/>
      <c r="C230" s="98"/>
      <c r="D230" s="98"/>
      <c r="E230" s="98"/>
      <c r="F230" s="98"/>
      <c r="G230" s="98"/>
      <c r="H230" s="98"/>
      <c r="I230" s="98"/>
      <c r="J230" s="98"/>
      <c r="K230" s="98"/>
      <c r="L230" s="98"/>
      <c r="M230" s="98"/>
      <c r="N230" s="98"/>
      <c r="O230" s="98"/>
      <c r="P230" s="98"/>
      <c r="Q230" s="98"/>
      <c r="R230" s="98"/>
      <c r="S230" s="98"/>
      <c r="T230" s="98"/>
      <c r="U230" s="98"/>
      <c r="V230" s="98"/>
      <c r="W230" s="98"/>
      <c r="X230" s="98"/>
      <c r="Y230" s="98"/>
      <c r="Z230" s="98"/>
    </row>
    <row r="231">
      <c r="A231" s="98"/>
      <c r="B231" s="98"/>
      <c r="C231" s="98"/>
      <c r="D231" s="98"/>
      <c r="E231" s="98"/>
      <c r="F231" s="98"/>
      <c r="G231" s="98"/>
      <c r="H231" s="98"/>
      <c r="I231" s="98"/>
      <c r="J231" s="98"/>
      <c r="K231" s="98"/>
      <c r="L231" s="98"/>
      <c r="M231" s="98"/>
      <c r="N231" s="98"/>
      <c r="O231" s="98"/>
      <c r="P231" s="98"/>
      <c r="Q231" s="98"/>
      <c r="R231" s="98"/>
      <c r="S231" s="98"/>
      <c r="T231" s="98"/>
      <c r="U231" s="98"/>
      <c r="V231" s="98"/>
      <c r="W231" s="98"/>
      <c r="X231" s="98"/>
      <c r="Y231" s="98"/>
      <c r="Z231" s="98"/>
    </row>
    <row r="232">
      <c r="A232" s="98"/>
      <c r="B232" s="98"/>
      <c r="C232" s="98"/>
      <c r="D232" s="98"/>
      <c r="E232" s="98"/>
      <c r="F232" s="98"/>
      <c r="G232" s="98"/>
      <c r="H232" s="98"/>
      <c r="I232" s="98"/>
      <c r="J232" s="98"/>
      <c r="K232" s="98"/>
      <c r="L232" s="98"/>
      <c r="M232" s="98"/>
      <c r="N232" s="98"/>
      <c r="O232" s="98"/>
      <c r="P232" s="98"/>
      <c r="Q232" s="98"/>
      <c r="R232" s="98"/>
      <c r="S232" s="98"/>
      <c r="T232" s="98"/>
      <c r="U232" s="98"/>
      <c r="V232" s="98"/>
      <c r="W232" s="98"/>
      <c r="X232" s="98"/>
      <c r="Y232" s="98"/>
      <c r="Z232" s="98"/>
    </row>
    <row r="233">
      <c r="A233" s="98"/>
      <c r="B233" s="98"/>
      <c r="C233" s="98"/>
      <c r="D233" s="98"/>
      <c r="E233" s="98"/>
      <c r="F233" s="98"/>
      <c r="G233" s="98"/>
      <c r="H233" s="98"/>
      <c r="I233" s="98"/>
      <c r="J233" s="98"/>
      <c r="K233" s="98"/>
      <c r="L233" s="98"/>
      <c r="M233" s="98"/>
      <c r="N233" s="98"/>
      <c r="O233" s="98"/>
      <c r="P233" s="98"/>
      <c r="Q233" s="98"/>
      <c r="R233" s="98"/>
      <c r="S233" s="98"/>
      <c r="T233" s="98"/>
      <c r="U233" s="98"/>
      <c r="V233" s="98"/>
      <c r="W233" s="98"/>
      <c r="X233" s="98"/>
      <c r="Y233" s="98"/>
      <c r="Z233" s="98"/>
    </row>
    <row r="234">
      <c r="A234" s="98"/>
      <c r="B234" s="98"/>
      <c r="C234" s="98"/>
      <c r="D234" s="98"/>
      <c r="E234" s="98"/>
      <c r="F234" s="98"/>
      <c r="G234" s="98"/>
      <c r="H234" s="98"/>
      <c r="I234" s="98"/>
      <c r="J234" s="98"/>
      <c r="K234" s="98"/>
      <c r="L234" s="98"/>
      <c r="M234" s="98"/>
      <c r="N234" s="98"/>
      <c r="O234" s="98"/>
      <c r="P234" s="98"/>
      <c r="Q234" s="98"/>
      <c r="R234" s="98"/>
      <c r="S234" s="98"/>
      <c r="T234" s="98"/>
      <c r="U234" s="98"/>
      <c r="V234" s="98"/>
      <c r="W234" s="98"/>
      <c r="X234" s="98"/>
      <c r="Y234" s="98"/>
      <c r="Z234" s="98"/>
    </row>
    <row r="235">
      <c r="A235" s="98"/>
      <c r="B235" s="98"/>
      <c r="C235" s="98"/>
      <c r="D235" s="98"/>
      <c r="E235" s="98"/>
      <c r="F235" s="98"/>
      <c r="G235" s="98"/>
      <c r="H235" s="98"/>
      <c r="I235" s="98"/>
      <c r="J235" s="98"/>
      <c r="K235" s="98"/>
      <c r="L235" s="98"/>
      <c r="M235" s="98"/>
      <c r="N235" s="98"/>
      <c r="O235" s="98"/>
      <c r="P235" s="98"/>
      <c r="Q235" s="98"/>
      <c r="R235" s="98"/>
      <c r="S235" s="98"/>
      <c r="T235" s="98"/>
      <c r="U235" s="98"/>
      <c r="V235" s="98"/>
      <c r="W235" s="98"/>
      <c r="X235" s="98"/>
      <c r="Y235" s="98"/>
      <c r="Z235" s="98"/>
    </row>
    <row r="236">
      <c r="A236" s="98"/>
      <c r="B236" s="98"/>
      <c r="C236" s="98"/>
      <c r="D236" s="98"/>
      <c r="E236" s="98"/>
      <c r="F236" s="98"/>
      <c r="G236" s="98"/>
      <c r="H236" s="98"/>
      <c r="I236" s="98"/>
      <c r="J236" s="98"/>
      <c r="K236" s="98"/>
      <c r="L236" s="98"/>
      <c r="M236" s="98"/>
      <c r="N236" s="98"/>
      <c r="O236" s="98"/>
      <c r="P236" s="98"/>
      <c r="Q236" s="98"/>
      <c r="R236" s="98"/>
      <c r="S236" s="98"/>
      <c r="T236" s="98"/>
      <c r="U236" s="98"/>
      <c r="V236" s="98"/>
      <c r="W236" s="98"/>
      <c r="X236" s="98"/>
      <c r="Y236" s="98"/>
      <c r="Z236" s="98"/>
    </row>
    <row r="237">
      <c r="A237" s="98"/>
      <c r="B237" s="98"/>
      <c r="C237" s="98"/>
      <c r="D237" s="98"/>
      <c r="E237" s="98"/>
      <c r="F237" s="98"/>
      <c r="G237" s="98"/>
      <c r="H237" s="98"/>
      <c r="I237" s="98"/>
      <c r="J237" s="98"/>
      <c r="K237" s="98"/>
      <c r="L237" s="98"/>
      <c r="M237" s="98"/>
      <c r="N237" s="98"/>
      <c r="O237" s="98"/>
      <c r="P237" s="98"/>
      <c r="Q237" s="98"/>
      <c r="R237" s="98"/>
      <c r="S237" s="98"/>
      <c r="T237" s="98"/>
      <c r="U237" s="98"/>
      <c r="V237" s="98"/>
      <c r="W237" s="98"/>
      <c r="X237" s="98"/>
      <c r="Y237" s="98"/>
      <c r="Z237" s="98"/>
    </row>
    <row r="238">
      <c r="A238" s="98"/>
      <c r="B238" s="98"/>
      <c r="C238" s="98"/>
      <c r="D238" s="98"/>
      <c r="E238" s="98"/>
      <c r="F238" s="98"/>
      <c r="G238" s="98"/>
      <c r="H238" s="98"/>
      <c r="I238" s="98"/>
      <c r="J238" s="98"/>
      <c r="K238" s="98"/>
      <c r="L238" s="98"/>
      <c r="M238" s="98"/>
      <c r="N238" s="98"/>
      <c r="O238" s="98"/>
      <c r="P238" s="98"/>
      <c r="Q238" s="98"/>
      <c r="R238" s="98"/>
      <c r="S238" s="98"/>
      <c r="T238" s="98"/>
      <c r="U238" s="98"/>
      <c r="V238" s="98"/>
      <c r="W238" s="98"/>
      <c r="X238" s="98"/>
      <c r="Y238" s="98"/>
      <c r="Z238" s="98"/>
    </row>
    <row r="239">
      <c r="A239" s="98"/>
      <c r="B239" s="98"/>
      <c r="C239" s="98"/>
      <c r="D239" s="98"/>
      <c r="E239" s="98"/>
      <c r="F239" s="98"/>
      <c r="G239" s="98"/>
      <c r="H239" s="98"/>
      <c r="I239" s="98"/>
      <c r="J239" s="98"/>
      <c r="K239" s="98"/>
      <c r="L239" s="98"/>
      <c r="M239" s="98"/>
      <c r="N239" s="98"/>
      <c r="O239" s="98"/>
      <c r="P239" s="98"/>
      <c r="Q239" s="98"/>
      <c r="R239" s="98"/>
      <c r="S239" s="98"/>
      <c r="T239" s="98"/>
      <c r="U239" s="98"/>
      <c r="V239" s="98"/>
      <c r="W239" s="98"/>
      <c r="X239" s="98"/>
      <c r="Y239" s="98"/>
      <c r="Z239" s="98"/>
    </row>
    <row r="240">
      <c r="A240" s="98"/>
      <c r="B240" s="98"/>
      <c r="C240" s="98"/>
      <c r="D240" s="98"/>
      <c r="E240" s="98"/>
      <c r="F240" s="98"/>
      <c r="G240" s="98"/>
      <c r="H240" s="98"/>
      <c r="I240" s="98"/>
      <c r="J240" s="98"/>
      <c r="K240" s="98"/>
      <c r="L240" s="98"/>
      <c r="M240" s="98"/>
      <c r="N240" s="98"/>
      <c r="O240" s="98"/>
      <c r="P240" s="98"/>
      <c r="Q240" s="98"/>
      <c r="R240" s="98"/>
      <c r="S240" s="98"/>
      <c r="T240" s="98"/>
      <c r="U240" s="98"/>
      <c r="V240" s="98"/>
      <c r="W240" s="98"/>
      <c r="X240" s="98"/>
      <c r="Y240" s="98"/>
      <c r="Z240" s="98"/>
    </row>
    <row r="241">
      <c r="A241" s="98"/>
      <c r="B241" s="98"/>
      <c r="C241" s="98"/>
      <c r="D241" s="98"/>
      <c r="E241" s="98"/>
      <c r="F241" s="98"/>
      <c r="G241" s="98"/>
      <c r="H241" s="98"/>
      <c r="I241" s="98"/>
      <c r="J241" s="98"/>
      <c r="K241" s="98"/>
      <c r="L241" s="98"/>
      <c r="M241" s="98"/>
      <c r="N241" s="98"/>
      <c r="O241" s="98"/>
      <c r="P241" s="98"/>
      <c r="Q241" s="98"/>
      <c r="R241" s="98"/>
      <c r="S241" s="98"/>
      <c r="T241" s="98"/>
      <c r="U241" s="98"/>
      <c r="V241" s="98"/>
      <c r="W241" s="98"/>
      <c r="X241" s="98"/>
      <c r="Y241" s="98"/>
      <c r="Z241" s="98"/>
    </row>
    <row r="242">
      <c r="A242" s="98"/>
      <c r="B242" s="98"/>
      <c r="C242" s="98"/>
      <c r="D242" s="98"/>
      <c r="E242" s="98"/>
      <c r="F242" s="98"/>
      <c r="G242" s="98"/>
      <c r="H242" s="98"/>
      <c r="I242" s="98"/>
      <c r="J242" s="98"/>
      <c r="K242" s="98"/>
      <c r="L242" s="98"/>
      <c r="M242" s="98"/>
      <c r="N242" s="98"/>
      <c r="O242" s="98"/>
      <c r="P242" s="98"/>
      <c r="Q242" s="98"/>
      <c r="R242" s="98"/>
      <c r="S242" s="98"/>
      <c r="T242" s="98"/>
      <c r="U242" s="98"/>
      <c r="V242" s="98"/>
      <c r="W242" s="98"/>
      <c r="X242" s="98"/>
      <c r="Y242" s="98"/>
      <c r="Z242" s="98"/>
    </row>
    <row r="243">
      <c r="A243" s="98"/>
      <c r="B243" s="98"/>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row>
    <row r="244">
      <c r="A244" s="98"/>
      <c r="B244" s="98"/>
      <c r="C244" s="98"/>
      <c r="D244" s="98"/>
      <c r="E244" s="98"/>
      <c r="F244" s="98"/>
      <c r="G244" s="98"/>
      <c r="H244" s="98"/>
      <c r="I244" s="98"/>
      <c r="J244" s="98"/>
      <c r="K244" s="98"/>
      <c r="L244" s="98"/>
      <c r="M244" s="98"/>
      <c r="N244" s="98"/>
      <c r="O244" s="98"/>
      <c r="P244" s="98"/>
      <c r="Q244" s="98"/>
      <c r="R244" s="98"/>
      <c r="S244" s="98"/>
      <c r="T244" s="98"/>
      <c r="U244" s="98"/>
      <c r="V244" s="98"/>
      <c r="W244" s="98"/>
      <c r="X244" s="98"/>
      <c r="Y244" s="98"/>
      <c r="Z244" s="98"/>
    </row>
    <row r="245">
      <c r="A245" s="98"/>
      <c r="B245" s="98"/>
      <c r="C245" s="98"/>
      <c r="D245" s="98"/>
      <c r="E245" s="98"/>
      <c r="F245" s="98"/>
      <c r="G245" s="98"/>
      <c r="H245" s="98"/>
      <c r="I245" s="98"/>
      <c r="J245" s="98"/>
      <c r="K245" s="98"/>
      <c r="L245" s="98"/>
      <c r="M245" s="98"/>
      <c r="N245" s="98"/>
      <c r="O245" s="98"/>
      <c r="P245" s="98"/>
      <c r="Q245" s="98"/>
      <c r="R245" s="98"/>
      <c r="S245" s="98"/>
      <c r="T245" s="98"/>
      <c r="U245" s="98"/>
      <c r="V245" s="98"/>
      <c r="W245" s="98"/>
      <c r="X245" s="98"/>
      <c r="Y245" s="98"/>
      <c r="Z245" s="98"/>
    </row>
    <row r="246">
      <c r="A246" s="98"/>
      <c r="B246" s="98"/>
      <c r="C246" s="98"/>
      <c r="D246" s="98"/>
      <c r="E246" s="98"/>
      <c r="F246" s="98"/>
      <c r="G246" s="98"/>
      <c r="H246" s="98"/>
      <c r="I246" s="98"/>
      <c r="J246" s="98"/>
      <c r="K246" s="98"/>
      <c r="L246" s="98"/>
      <c r="M246" s="98"/>
      <c r="N246" s="98"/>
      <c r="O246" s="98"/>
      <c r="P246" s="98"/>
      <c r="Q246" s="98"/>
      <c r="R246" s="98"/>
      <c r="S246" s="98"/>
      <c r="T246" s="98"/>
      <c r="U246" s="98"/>
      <c r="V246" s="98"/>
      <c r="W246" s="98"/>
      <c r="X246" s="98"/>
      <c r="Y246" s="98"/>
      <c r="Z246" s="98"/>
    </row>
    <row r="247">
      <c r="A247" s="98"/>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row>
    <row r="248">
      <c r="A248" s="98"/>
      <c r="B248" s="98"/>
      <c r="C248" s="98"/>
      <c r="D248" s="98"/>
      <c r="E248" s="98"/>
      <c r="F248" s="98"/>
      <c r="G248" s="98"/>
      <c r="H248" s="98"/>
      <c r="I248" s="98"/>
      <c r="J248" s="98"/>
      <c r="K248" s="98"/>
      <c r="L248" s="98"/>
      <c r="M248" s="98"/>
      <c r="N248" s="98"/>
      <c r="O248" s="98"/>
      <c r="P248" s="98"/>
      <c r="Q248" s="98"/>
      <c r="R248" s="98"/>
      <c r="S248" s="98"/>
      <c r="T248" s="98"/>
      <c r="U248" s="98"/>
      <c r="V248" s="98"/>
      <c r="W248" s="98"/>
      <c r="X248" s="98"/>
      <c r="Y248" s="98"/>
      <c r="Z248" s="98"/>
    </row>
    <row r="249">
      <c r="A249" s="98"/>
      <c r="B249" s="98"/>
      <c r="C249" s="98"/>
      <c r="D249" s="98"/>
      <c r="E249" s="98"/>
      <c r="F249" s="98"/>
      <c r="G249" s="98"/>
      <c r="H249" s="98"/>
      <c r="I249" s="98"/>
      <c r="J249" s="98"/>
      <c r="K249" s="98"/>
      <c r="L249" s="98"/>
      <c r="M249" s="98"/>
      <c r="N249" s="98"/>
      <c r="O249" s="98"/>
      <c r="P249" s="98"/>
      <c r="Q249" s="98"/>
      <c r="R249" s="98"/>
      <c r="S249" s="98"/>
      <c r="T249" s="98"/>
      <c r="U249" s="98"/>
      <c r="V249" s="98"/>
      <c r="W249" s="98"/>
      <c r="X249" s="98"/>
      <c r="Y249" s="98"/>
      <c r="Z249" s="98"/>
    </row>
    <row r="250">
      <c r="A250" s="98"/>
      <c r="B250" s="98"/>
      <c r="C250" s="98"/>
      <c r="D250" s="98"/>
      <c r="E250" s="98"/>
      <c r="F250" s="98"/>
      <c r="G250" s="98"/>
      <c r="H250" s="98"/>
      <c r="I250" s="98"/>
      <c r="J250" s="98"/>
      <c r="K250" s="98"/>
      <c r="L250" s="98"/>
      <c r="M250" s="98"/>
      <c r="N250" s="98"/>
      <c r="O250" s="98"/>
      <c r="P250" s="98"/>
      <c r="Q250" s="98"/>
      <c r="R250" s="98"/>
      <c r="S250" s="98"/>
      <c r="T250" s="98"/>
      <c r="U250" s="98"/>
      <c r="V250" s="98"/>
      <c r="W250" s="98"/>
      <c r="X250" s="98"/>
      <c r="Y250" s="98"/>
      <c r="Z250" s="98"/>
    </row>
  </sheetData>
  <mergeCells count="1">
    <mergeCell ref="A1:J1"/>
  </mergeCells>
  <pageMargins left="0.7" right="0.7" top="0.75" bottom="0.75" header="0.3" footer="0.3"/>
  <ignoredErrors>
    <ignoredError sqref="A1:XFD1048576" evalError="1" twoDigitTextYear="1" numberStoredAsText="1" formula="1" formulaRange="1" unlockedFormula="1" emptyCellReference="1" listDataValidation="1" calculatedColumn="1"/>
  </ignoredErrors>
  <tableParts count="1">
    <tablePart r:id="Ra70e674176a54a50"/>
  </tableParts>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2"/>
    <col customWidth="true" max="3" min="2" width="18"/>
    <col customWidth="true" max="4" min="4" width="26"/>
    <col customWidth="true" max="5" min="5" width="12"/>
    <col customWidth="true" max="6" min="6" width="18"/>
    <col customWidth="true" max="7" min="7" width="10"/>
    <col customWidth="true" max="8" min="8" width="30"/>
    <col customWidth="true" max="9" min="9" width="10"/>
    <col customWidth="true" max="11" min="10" width="12"/>
    <col customWidth="true" max="12" min="12" width="42"/>
    <col customWidth="true" max="13" min="13" width="20"/>
    <col customWidth="true" max="16" min="14" width="12"/>
  </cols>
  <sheetData>
    <row r="1" ht="30" customHeight="true">
      <c r="A1" s="5" t="s">
        <v>257</v>
      </c>
      <c r="B1" s="5"/>
      <c r="C1" s="5"/>
      <c r="D1" s="5"/>
      <c r="E1" s="5"/>
      <c r="F1" s="5"/>
      <c r="G1" s="5"/>
      <c r="H1" s="5"/>
      <c r="I1" s="5"/>
      <c r="J1" s="5"/>
      <c r="K1" s="5"/>
      <c r="L1" s="5"/>
      <c r="M1" s="5"/>
      <c r="N1" s="5"/>
      <c r="O1" s="5"/>
      <c r="P1" s="5"/>
      <c r="Q1" s="98"/>
      <c r="R1" s="98"/>
      <c r="S1" s="98"/>
      <c r="T1" s="98"/>
      <c r="U1" s="98"/>
      <c r="V1" s="98"/>
      <c r="W1" s="98"/>
      <c r="X1" s="98"/>
      <c r="Y1" s="98"/>
      <c r="Z1" s="98"/>
    </row>
    <row r="2">
      <c r="A2" s="98"/>
      <c r="B2" s="98"/>
      <c r="C2" s="98"/>
      <c r="D2" s="98"/>
      <c r="E2" s="98"/>
      <c r="F2" s="98"/>
      <c r="G2" s="98"/>
      <c r="H2" s="98"/>
      <c r="I2" s="98"/>
      <c r="J2" s="98"/>
      <c r="K2" s="98"/>
      <c r="L2" s="98"/>
      <c r="M2" s="98"/>
      <c r="N2" s="98"/>
      <c r="O2" s="98"/>
      <c r="P2" s="98"/>
      <c r="Q2" s="98"/>
      <c r="R2" s="98"/>
      <c r="S2" s="98"/>
      <c r="T2" s="98"/>
      <c r="U2" s="98"/>
      <c r="V2" s="98"/>
      <c r="W2" s="98"/>
      <c r="X2" s="98"/>
      <c r="Y2" s="98"/>
      <c r="Z2" s="98"/>
    </row>
    <row r="3">
      <c r="A3" s="18" t="s">
        <v>258</v>
      </c>
      <c r="B3" s="18" t="s">
        <v>259</v>
      </c>
      <c r="C3" s="18" t="s">
        <v>260</v>
      </c>
      <c r="D3" s="18" t="s">
        <v>11</v>
      </c>
      <c r="E3" s="18" t="s">
        <v>261</v>
      </c>
      <c r="F3" s="18" t="s">
        <v>20</v>
      </c>
      <c r="G3" s="18" t="s">
        <v>44</v>
      </c>
      <c r="H3" s="18" t="s">
        <v>262</v>
      </c>
      <c r="I3" s="18" t="s">
        <v>21</v>
      </c>
      <c r="J3" s="18" t="s">
        <v>263</v>
      </c>
      <c r="K3" s="18" t="s">
        <v>264</v>
      </c>
      <c r="L3" s="18" t="s">
        <v>265</v>
      </c>
      <c r="M3" s="18" t="s">
        <v>266</v>
      </c>
      <c r="N3" s="18" t="s">
        <v>267</v>
      </c>
      <c r="O3" s="18" t="s">
        <v>268</v>
      </c>
      <c r="P3" s="18" t="s">
        <v>269</v>
      </c>
      <c r="Q3" s="98"/>
      <c r="R3" s="98"/>
      <c r="S3" s="98"/>
      <c r="T3" s="98"/>
      <c r="U3" s="98"/>
      <c r="V3" s="98"/>
      <c r="W3" s="98"/>
      <c r="X3" s="98"/>
      <c r="Y3" s="98"/>
      <c r="Z3" s="98"/>
    </row>
    <row r="4">
      <c r="A4" s="110" t="n">
        <v>45808</v>
      </c>
      <c r="B4" s="99" t="s">
        <v>270</v>
      </c>
      <c r="C4" s="99" t="s">
        <v>271</v>
      </c>
      <c r="D4" s="99" t="s">
        <v>272</v>
      </c>
      <c r="E4" s="99" t="s">
        <v>273</v>
      </c>
      <c r="F4" s="99" t="str">
        <f>IF($G4="","",IFERROR(INDEX('評価モデル'!$A$4:$A$52,MATCH($G4,'評価モデル'!$C$4:$C$52,0)),""))</f>
        <v>選定と資格信用</v>
      </c>
      <c r="G4" s="99" t="str">
        <v>A1</v>
      </c>
      <c r="H4" s="99" t="str">
        <f>IF($G4="","",IFERROR(INDEX('評価モデル'!$D$4:$D$52,MATCH($G4,'評価モデル'!$C$4:$C$52,0)),""))</f>
        <v>企業資格、営業許可、セキュリティ生産許可が有効</v>
      </c>
      <c r="I4" s="107" t="n">
        <f>IF($G4="","",IFERROR(INDEX('評価モデル'!$E$4:$E$52,MATCH($G4,'評価モデル'!$C$4:$C$52,0)),0))</f>
        <v>3</v>
      </c>
      <c r="J4" s="107" t="n">
        <v>87</v>
      </c>
      <c r="K4" s="99" t="s">
        <v>66</v>
      </c>
      <c r="L4" s="99" t="s">
        <v>274</v>
      </c>
      <c r="M4" s="99" t="s">
        <v>275</v>
      </c>
      <c r="N4" s="99" t="s">
        <v>276</v>
      </c>
      <c r="O4" s="100" t="n">
        <f>IF($G4="","",IF($K4="はい",0,$I4*$J4/100))</f>
        <v>2.61</v>
      </c>
      <c r="P4" s="99" t="str">
        <f>IF($G4="","",IF($K4="はい","重大事項発生",IF($J4&gt;=90,"優良",IF($J4&gt;=80,"合格",IF($J4&gt;=70,"観察",IF($J4&gt;=60,"はい正","不合格"))))))</f>
        <v>合格</v>
      </c>
      <c r="Q4" s="98"/>
      <c r="R4" s="98"/>
      <c r="S4" s="98"/>
      <c r="T4" s="98"/>
      <c r="U4" s="98"/>
      <c r="V4" s="98"/>
      <c r="W4" s="98"/>
      <c r="X4" s="98"/>
      <c r="Y4" s="98"/>
      <c r="Z4" s="98"/>
    </row>
    <row r="5">
      <c r="A5" s="110" t="n">
        <v>45808</v>
      </c>
      <c r="B5" s="99" t="s">
        <v>270</v>
      </c>
      <c r="C5" s="99" t="s">
        <v>271</v>
      </c>
      <c r="D5" s="99" t="s">
        <v>272</v>
      </c>
      <c r="E5" s="99" t="s">
        <v>273</v>
      </c>
      <c r="F5" s="99" t="str">
        <f>IF($G5="","",IFERROR(INDEX('評価モデル'!$A$4:$A$52,MATCH($G5,'評価モデル'!$C$4:$C$52,0)),""))</f>
        <v>選定と資格信用</v>
      </c>
      <c r="G5" s="99" t="str">
        <v>A2</v>
      </c>
      <c r="H5" s="99" t="str">
        <f>IF($G5="","",IFERROR(INDEX('評価モデル'!$D$4:$D$52,MATCH($G5,'評価モデル'!$C$4:$C$52,0)),""))</f>
        <v>受託範囲が合い、違法再委託・一括下請・名義貸しリスクがない</v>
      </c>
      <c r="I5" s="107" t="n">
        <f>IF($G5="","",IFERROR(INDEX('評価モデル'!$E$4:$E$52,MATCH($G5,'評価モデル'!$C$4:$C$52,0)),0))</f>
        <v>3</v>
      </c>
      <c r="J5" s="107" t="n">
        <v>91</v>
      </c>
      <c r="K5" s="99" t="s">
        <v>66</v>
      </c>
      <c r="L5" s="99" t="s">
        <v>274</v>
      </c>
      <c r="M5" s="99" t="s">
        <v>275</v>
      </c>
      <c r="N5" s="99" t="s">
        <v>277</v>
      </c>
      <c r="O5" s="100" t="n">
        <f>IF($G5="","",IF($K5="はい",0,$I5*$J5/100))</f>
        <v>2.73</v>
      </c>
      <c r="P5" s="99" t="str">
        <f>IF($G5="","",IF($K5="はい","重大事項発生",IF($J5&gt;=90,"優良",IF($J5&gt;=80,"合格",IF($J5&gt;=70,"観察",IF($J5&gt;=60,"はい正","不合格"))))))</f>
        <v>優良</v>
      </c>
      <c r="Q5" s="98"/>
      <c r="R5" s="98"/>
      <c r="S5" s="98"/>
      <c r="T5" s="98"/>
      <c r="U5" s="98"/>
      <c r="V5" s="98"/>
      <c r="W5" s="98"/>
      <c r="X5" s="98"/>
      <c r="Y5" s="98"/>
      <c r="Z5" s="98"/>
    </row>
    <row r="6">
      <c r="A6" s="110" t="n">
        <v>45808</v>
      </c>
      <c r="B6" s="99" t="s">
        <v>270</v>
      </c>
      <c r="C6" s="99" t="s">
        <v>271</v>
      </c>
      <c r="D6" s="99" t="s">
        <v>272</v>
      </c>
      <c r="E6" s="99" t="s">
        <v>273</v>
      </c>
      <c r="F6" s="99" t="str">
        <f>IF($G6="","",IFERROR(INDEX('評価モデル'!$A$4:$A$52,MATCH($G6,'評価モデル'!$C$4:$C$52,0)),""))</f>
        <v>選定と資格信用</v>
      </c>
      <c r="G6" s="99" t="str">
        <v>A3</v>
      </c>
      <c r="H6" s="99" t="str">
        <f>IF($G6="","",IFERROR(INDEX('評価モデル'!$D$4:$D$52,MATCH($G6,'評価モデル'!$C$4:$C$52,0)),""))</f>
        <v>直近3年の類似実績と発注者評価</v>
      </c>
      <c r="I6" s="107" t="n">
        <f>IF($G6="","",IFERROR(INDEX('評価モデル'!$E$4:$E$52,MATCH($G6,'評価モデル'!$C$4:$C$52,0)),0))</f>
        <v>2</v>
      </c>
      <c r="J6" s="107" t="n">
        <v>87</v>
      </c>
      <c r="K6" s="99" t="s">
        <v>66</v>
      </c>
      <c r="L6" s="99" t="s">
        <v>274</v>
      </c>
      <c r="M6" s="99" t="s">
        <v>275</v>
      </c>
      <c r="N6" s="99" t="s">
        <v>278</v>
      </c>
      <c r="O6" s="100" t="n">
        <f>IF($G6="","",IF($K6="はい",0,$I6*$J6/100))</f>
        <v>1.74</v>
      </c>
      <c r="P6" s="99" t="str">
        <f>IF($G6="","",IF($K6="はい","重大事項発生",IF($J6&gt;=90,"優良",IF($J6&gt;=80,"合格",IF($J6&gt;=70,"観察",IF($J6&gt;=60,"はい正","不合格"))))))</f>
        <v>合格</v>
      </c>
      <c r="Q6" s="98"/>
      <c r="R6" s="98"/>
      <c r="S6" s="98"/>
      <c r="T6" s="98"/>
      <c r="U6" s="98"/>
      <c r="V6" s="98"/>
      <c r="W6" s="98"/>
      <c r="X6" s="98"/>
      <c r="Y6" s="98"/>
      <c r="Z6" s="98"/>
    </row>
    <row r="7">
      <c r="A7" s="110" t="n">
        <v>45808</v>
      </c>
      <c r="B7" s="99" t="s">
        <v>270</v>
      </c>
      <c r="C7" s="99" t="s">
        <v>271</v>
      </c>
      <c r="D7" s="99" t="s">
        <v>272</v>
      </c>
      <c r="E7" s="99" t="s">
        <v>273</v>
      </c>
      <c r="F7" s="99" t="str">
        <f>IF($G7="","",IFERROR(INDEX('評価モデル'!$A$4:$A$52,MATCH($G7,'評価モデル'!$C$4:$C$52,0)),""))</f>
        <v>選定と資格信用</v>
      </c>
      <c r="G7" s="99" t="str">
        <v>A4</v>
      </c>
      <c r="H7" s="99" t="str">
        <f>IF($G7="","",IFERROR(INDEX('評価モデル'!$D$4:$D$52,MATCH($G7,'評価モデル'!$C$4:$C$52,0)),""))</f>
        <v>財務稳健、保険、保証状または保証能力</v>
      </c>
      <c r="I7" s="107" t="n">
        <f>IF($G7="","",IFERROR(INDEX('評価モデル'!$E$4:$E$52,MATCH($G7,'評価モデル'!$C$4:$C$52,0)),0))</f>
        <v>2</v>
      </c>
      <c r="J7" s="107" t="n">
        <v>86</v>
      </c>
      <c r="K7" s="99" t="s">
        <v>66</v>
      </c>
      <c r="L7" s="99" t="s">
        <v>274</v>
      </c>
      <c r="M7" s="99" t="s">
        <v>275</v>
      </c>
      <c r="N7" s="99" t="s">
        <v>279</v>
      </c>
      <c r="O7" s="100" t="n">
        <f>IF($G7="","",IF($K7="はい",0,$I7*$J7/100))</f>
        <v>1.72</v>
      </c>
      <c r="P7" s="99" t="str">
        <f>IF($G7="","",IF($K7="はい","重大事項発生",IF($J7&gt;=90,"優良",IF($J7&gt;=80,"合格",IF($J7&gt;=70,"観察",IF($J7&gt;=60,"はい正","不合格"))))))</f>
        <v>合格</v>
      </c>
      <c r="Q7" s="98"/>
      <c r="R7" s="98"/>
      <c r="S7" s="98"/>
      <c r="T7" s="98"/>
      <c r="U7" s="98"/>
      <c r="V7" s="98"/>
      <c r="W7" s="98"/>
      <c r="X7" s="98"/>
      <c r="Y7" s="98"/>
      <c r="Z7" s="98"/>
    </row>
    <row r="8">
      <c r="A8" s="110" t="n">
        <v>45808</v>
      </c>
      <c r="B8" s="99" t="s">
        <v>270</v>
      </c>
      <c r="C8" s="99" t="s">
        <v>271</v>
      </c>
      <c r="D8" s="99" t="s">
        <v>272</v>
      </c>
      <c r="E8" s="99" t="s">
        <v>273</v>
      </c>
      <c r="F8" s="99" t="str">
        <f>IF($G8="","",IFERROR(INDEX('評価モデル'!$A$4:$A$52,MATCH($G8,'評価モデル'!$C$4:$C$52,0)),""))</f>
        <v>選定と資格信用</v>
      </c>
      <c r="G8" s="99" t="str">
        <v>A5</v>
      </c>
      <c r="H8" s="99" t="str">
        <f>IF($G8="","",IFERROR(INDEX('評価モデル'!$D$4:$D$52,MATCH($G8,'評価モデル'!$C$4:$C$52,0)),""))</f>
        <v>QHSE体系、労働衛生と环境管理能力</v>
      </c>
      <c r="I8" s="107" t="n">
        <f>IF($G8="","",IFERROR(INDEX('評価モデル'!$E$4:$E$52,MATCH($G8,'評価モデル'!$C$4:$C$52,0)),0))</f>
        <v>2</v>
      </c>
      <c r="J8" s="107" t="n">
        <v>83</v>
      </c>
      <c r="K8" s="99" t="s">
        <v>66</v>
      </c>
      <c r="L8" s="99" t="s">
        <v>274</v>
      </c>
      <c r="M8" s="99" t="s">
        <v>275</v>
      </c>
      <c r="N8" s="99" t="s">
        <v>276</v>
      </c>
      <c r="O8" s="100" t="n">
        <f>IF($G8="","",IF($K8="はい",0,$I8*$J8/100))</f>
        <v>1.66</v>
      </c>
      <c r="P8" s="99" t="str">
        <f>IF($G8="","",IF($K8="はい","重大事項発生",IF($J8&gt;=90,"優良",IF($J8&gt;=80,"合格",IF($J8&gt;=70,"観察",IF($J8&gt;=60,"はい正","不合格"))))))</f>
        <v>合格</v>
      </c>
      <c r="Q8" s="98"/>
      <c r="R8" s="98"/>
      <c r="S8" s="98"/>
      <c r="T8" s="98"/>
      <c r="U8" s="98"/>
      <c r="V8" s="98"/>
      <c r="W8" s="98"/>
      <c r="X8" s="98"/>
      <c r="Y8" s="98"/>
      <c r="Z8" s="98"/>
    </row>
    <row r="9">
      <c r="A9" s="110" t="n">
        <v>45808</v>
      </c>
      <c r="B9" s="99" t="s">
        <v>270</v>
      </c>
      <c r="C9" s="99" t="s">
        <v>271</v>
      </c>
      <c r="D9" s="99" t="s">
        <v>272</v>
      </c>
      <c r="E9" s="99" t="s">
        <v>273</v>
      </c>
      <c r="F9" s="99" t="str">
        <f>IF($G9="","",IFERROR(INDEX('評価モデル'!$A$4:$A$52,MATCH($G9,'評価モデル'!$C$4:$C$52,0)),""))</f>
        <v>選定と資格信用</v>
      </c>
      <c r="G9" s="99" t="str">
        <v>A6</v>
      </c>
      <c r="H9" s="99" t="str">
        <f>IF($G9="","",IFERROR(INDEX('評価モデル'!$D$4:$D$52,MATCH($G9,'評価モデル'!$C$4:$C$52,0)),""))</f>
        <v>信用、诉讼、総務処分、廉洁適合記録</v>
      </c>
      <c r="I9" s="107" t="n">
        <f>IF($G9="","",IFERROR(INDEX('評価モデル'!$E$4:$E$52,MATCH($G9,'評価モデル'!$C$4:$C$52,0)),0))</f>
        <v>2</v>
      </c>
      <c r="J9" s="107" t="n">
        <v>87</v>
      </c>
      <c r="K9" s="99" t="s">
        <v>66</v>
      </c>
      <c r="L9" s="99" t="s">
        <v>274</v>
      </c>
      <c r="M9" s="99" t="s">
        <v>275</v>
      </c>
      <c r="N9" s="99" t="s">
        <v>277</v>
      </c>
      <c r="O9" s="100" t="n">
        <f>IF($G9="","",IF($K9="はい",0,$I9*$J9/100))</f>
        <v>1.74</v>
      </c>
      <c r="P9" s="99" t="str">
        <f>IF($G9="","",IF($K9="はい","重大事項発生",IF($J9&gt;=90,"優良",IF($J9&gt;=80,"合格",IF($J9&gt;=70,"観察",IF($J9&gt;=60,"はい正","不合格"))))))</f>
        <v>合格</v>
      </c>
      <c r="Q9" s="98"/>
      <c r="R9" s="98"/>
      <c r="S9" s="98"/>
      <c r="T9" s="98"/>
      <c r="U9" s="98"/>
      <c r="V9" s="98"/>
      <c r="W9" s="98"/>
      <c r="X9" s="98"/>
      <c r="Y9" s="98"/>
      <c r="Z9" s="98"/>
    </row>
    <row r="10">
      <c r="A10" s="110" t="n">
        <v>45808</v>
      </c>
      <c r="B10" s="99" t="s">
        <v>270</v>
      </c>
      <c r="C10" s="99" t="s">
        <v>271</v>
      </c>
      <c r="D10" s="99" t="s">
        <v>272</v>
      </c>
      <c r="E10" s="99" t="s">
        <v>273</v>
      </c>
      <c r="F10" s="99" t="str">
        <f>IF($G10="","",IFERROR(INDEX('評価モデル'!$A$4:$A$52,MATCH($G10,'評価モデル'!$C$4:$C$52,0)),""))</f>
        <v>選定と資格信用</v>
      </c>
      <c r="G10" s="99" t="str">
        <v>A7</v>
      </c>
      <c r="H10" s="99" t="str">
        <f>IF($G10="","",IFERROR(INDEX('評価モデル'!$D$4:$D$52,MATCH($G10,'評価モデル'!$C$4:$C$52,0)),""))</f>
        <v>核心管理人員、班和設備能力</v>
      </c>
      <c r="I10" s="107" t="n">
        <f>IF($G10="","",IFERROR(INDEX('評価モデル'!$E$4:$E$52,MATCH($G10,'評価モデル'!$C$4:$C$52,0)),0))</f>
        <v>1</v>
      </c>
      <c r="J10" s="107" t="n">
        <v>94</v>
      </c>
      <c r="K10" s="99" t="s">
        <v>66</v>
      </c>
      <c r="L10" s="99" t="s">
        <v>274</v>
      </c>
      <c r="M10" s="99" t="s">
        <v>275</v>
      </c>
      <c r="N10" s="99" t="s">
        <v>278</v>
      </c>
      <c r="O10" s="100" t="n">
        <f>IF($G10="","",IF($K10="はい",0,$I10*$J10/100))</f>
        <v>0.94</v>
      </c>
      <c r="P10" s="99" t="str">
        <f>IF($G10="","",IF($K10="はい","重大事項発生",IF($J10&gt;=90,"優良",IF($J10&gt;=80,"合格",IF($J10&gt;=70,"観察",IF($J10&gt;=60,"はい正","不合格"))))))</f>
        <v>優良</v>
      </c>
      <c r="Q10" s="98"/>
      <c r="R10" s="98"/>
      <c r="S10" s="98"/>
      <c r="T10" s="98"/>
      <c r="U10" s="98"/>
      <c r="V10" s="98"/>
      <c r="W10" s="98"/>
      <c r="X10" s="98"/>
      <c r="Y10" s="98"/>
      <c r="Z10" s="98"/>
    </row>
    <row r="11">
      <c r="A11" s="110" t="n">
        <v>45808</v>
      </c>
      <c r="B11" s="99" t="s">
        <v>270</v>
      </c>
      <c r="C11" s="99" t="s">
        <v>271</v>
      </c>
      <c r="D11" s="99" t="s">
        <v>272</v>
      </c>
      <c r="E11" s="99" t="s">
        <v>273</v>
      </c>
      <c r="F11" s="99" t="str">
        <f>IF($G11="","",IFERROR(INDEX('評価モデル'!$A$4:$A$52,MATCH($G11,'評価モデル'!$C$4:$C$52,0)),""))</f>
        <v>入札と契約匹配</v>
      </c>
      <c r="G11" s="99" t="str">
        <v>B1</v>
      </c>
      <c r="H11" s="99" t="str">
        <f>IF($G11="","",IFERROR(INDEX('評価モデル'!$D$4:$D$52,MATCH($G11,'評価モデル'!$C$4:$C$52,0)),""))</f>
        <v>技術対応と施工計画書完全可実行</v>
      </c>
      <c r="I11" s="107" t="n">
        <f>IF($G11="","",IFERROR(INDEX('評価モデル'!$E$4:$E$52,MATCH($G11,'評価モデル'!$C$4:$C$52,0)),0))</f>
        <v>2</v>
      </c>
      <c r="J11" s="107" t="n">
        <v>90</v>
      </c>
      <c r="K11" s="99" t="s">
        <v>66</v>
      </c>
      <c r="L11" s="99" t="s">
        <v>274</v>
      </c>
      <c r="M11" s="99" t="s">
        <v>275</v>
      </c>
      <c r="N11" s="99" t="s">
        <v>279</v>
      </c>
      <c r="O11" s="100" t="n">
        <f>IF($G11="","",IF($K11="はい",0,$I11*$J11/100))</f>
        <v>1.8</v>
      </c>
      <c r="P11" s="99" t="str">
        <f>IF($G11="","",IF($K11="はい","重大事項発生",IF($J11&gt;=90,"優良",IF($J11&gt;=80,"合格",IF($J11&gt;=70,"観察",IF($J11&gt;=60,"はい正","不合格"))))))</f>
        <v>優良</v>
      </c>
      <c r="Q11" s="98"/>
      <c r="R11" s="98"/>
      <c r="S11" s="98"/>
      <c r="T11" s="98"/>
      <c r="U11" s="98"/>
      <c r="V11" s="98"/>
      <c r="W11" s="98"/>
      <c r="X11" s="98"/>
      <c r="Y11" s="98"/>
      <c r="Z11" s="98"/>
    </row>
    <row r="12">
      <c r="A12" s="110" t="n">
        <v>45808</v>
      </c>
      <c r="B12" s="99" t="s">
        <v>270</v>
      </c>
      <c r="C12" s="99" t="s">
        <v>271</v>
      </c>
      <c r="D12" s="99" t="s">
        <v>272</v>
      </c>
      <c r="E12" s="99" t="s">
        <v>273</v>
      </c>
      <c r="F12" s="99" t="str">
        <f>IF($G12="","",IFERROR(INDEX('評価モデル'!$A$4:$A$52,MATCH($G12,'評価モデル'!$C$4:$C$52,0)),""))</f>
        <v>入札と契約匹配</v>
      </c>
      <c r="G12" s="99" t="str">
        <v>B2</v>
      </c>
      <c r="H12" s="99" t="str">
        <f>IF($G12="","",IFERROR(INDEX('評価モデル'!$D$4:$D$52,MATCH($G12,'評価モデル'!$C$4:$C$52,0)),""))</f>
        <v>清单見積完全性と价格合理性</v>
      </c>
      <c r="I12" s="107" t="n">
        <f>IF($G12="","",IFERROR(INDEX('評価モデル'!$E$4:$E$52,MATCH($G12,'評価モデル'!$C$4:$C$52,0)),0))</f>
        <v>2</v>
      </c>
      <c r="J12" s="107" t="n">
        <v>93</v>
      </c>
      <c r="K12" s="99" t="s">
        <v>66</v>
      </c>
      <c r="L12" s="99" t="s">
        <v>274</v>
      </c>
      <c r="M12" s="99" t="s">
        <v>275</v>
      </c>
      <c r="N12" s="99" t="s">
        <v>276</v>
      </c>
      <c r="O12" s="100" t="n">
        <f>IF($G12="","",IF($K12="はい",0,$I12*$J12/100))</f>
        <v>1.86</v>
      </c>
      <c r="P12" s="99" t="str">
        <f>IF($G12="","",IF($K12="はい","重大事項発生",IF($J12&gt;=90,"優良",IF($J12&gt;=80,"合格",IF($J12&gt;=70,"観察",IF($J12&gt;=60,"はい正","不合格"))))))</f>
        <v>優良</v>
      </c>
      <c r="Q12" s="98"/>
      <c r="R12" s="98"/>
      <c r="S12" s="98"/>
      <c r="T12" s="98"/>
      <c r="U12" s="98"/>
      <c r="V12" s="98"/>
      <c r="W12" s="98"/>
      <c r="X12" s="98"/>
      <c r="Y12" s="98"/>
      <c r="Z12" s="98"/>
    </row>
    <row r="13">
      <c r="A13" s="110" t="n">
        <v>45808</v>
      </c>
      <c r="B13" s="99" t="s">
        <v>270</v>
      </c>
      <c r="C13" s="99" t="s">
        <v>271</v>
      </c>
      <c r="D13" s="99" t="s">
        <v>272</v>
      </c>
      <c r="E13" s="99" t="s">
        <v>273</v>
      </c>
      <c r="F13" s="99" t="str">
        <f>IF($G13="","",IFERROR(INDEX('評価モデル'!$A$4:$A$52,MATCH($G13,'評価モデル'!$C$4:$C$52,0)),""))</f>
        <v>入札と契約匹配</v>
      </c>
      <c r="G13" s="99" t="str">
        <v>B3</v>
      </c>
      <c r="H13" s="99" t="str">
        <f>IF($G13="","",IFERROR(INDEX('評価モデル'!$D$4:$D$52,MATCH($G13,'評価モデル'!$C$4:$C$52,0)),""))</f>
        <v>工期、資源、資材設備承诺可信</v>
      </c>
      <c r="I13" s="107" t="n">
        <f>IF($G13="","",IFERROR(INDEX('評価モデル'!$E$4:$E$52,MATCH($G13,'評価モデル'!$C$4:$C$52,0)),0))</f>
        <v>2</v>
      </c>
      <c r="J13" s="107" t="n">
        <v>89</v>
      </c>
      <c r="K13" s="99" t="s">
        <v>66</v>
      </c>
      <c r="L13" s="99" t="s">
        <v>274</v>
      </c>
      <c r="M13" s="99" t="s">
        <v>275</v>
      </c>
      <c r="N13" s="99" t="s">
        <v>277</v>
      </c>
      <c r="O13" s="100" t="n">
        <f>IF($G13="","",IF($K13="はい",0,$I13*$J13/100))</f>
        <v>1.78</v>
      </c>
      <c r="P13" s="99" t="str">
        <f>IF($G13="","",IF($K13="はい","重大事項発生",IF($J13&gt;=90,"優良",IF($J13&gt;=80,"合格",IF($J13&gt;=70,"観察",IF($J13&gt;=60,"はい正","不合格"))))))</f>
        <v>合格</v>
      </c>
      <c r="Q13" s="98"/>
      <c r="R13" s="98"/>
      <c r="S13" s="98"/>
      <c r="T13" s="98"/>
      <c r="U13" s="98"/>
      <c r="V13" s="98"/>
      <c r="W13" s="98"/>
      <c r="X13" s="98"/>
      <c r="Y13" s="98"/>
      <c r="Z13" s="98"/>
    </row>
    <row r="14">
      <c r="A14" s="110" t="n">
        <v>45808</v>
      </c>
      <c r="B14" s="99" t="s">
        <v>270</v>
      </c>
      <c r="C14" s="99" t="s">
        <v>271</v>
      </c>
      <c r="D14" s="99" t="s">
        <v>272</v>
      </c>
      <c r="E14" s="99" t="s">
        <v>273</v>
      </c>
      <c r="F14" s="99" t="str">
        <f>IF($G14="","",IFERROR(INDEX('評価モデル'!$A$4:$A$52,MATCH($G14,'評価モデル'!$C$4:$C$52,0)),""))</f>
        <v>入札と契約匹配</v>
      </c>
      <c r="G14" s="99" t="str">
        <v>B4</v>
      </c>
      <c r="H14" s="99" t="str">
        <f>IF($G14="","",IFERROR(INDEX('評価モデル'!$D$4:$D$52,MATCH($G14,'評価モデル'!$C$4:$C$52,0)),""))</f>
        <v>契約範囲、SOV、図面仕様対応が明確</v>
      </c>
      <c r="I14" s="107" t="n">
        <f>IF($G14="","",IFERROR(INDEX('評価モデル'!$E$4:$E$52,MATCH($G14,'評価モデル'!$C$4:$C$52,0)),0))</f>
        <v>2</v>
      </c>
      <c r="J14" s="107" t="n">
        <v>90</v>
      </c>
      <c r="K14" s="99" t="s">
        <v>66</v>
      </c>
      <c r="L14" s="99" t="s">
        <v>274</v>
      </c>
      <c r="M14" s="99" t="s">
        <v>275</v>
      </c>
      <c r="N14" s="99" t="s">
        <v>278</v>
      </c>
      <c r="O14" s="100" t="n">
        <f>IF($G14="","",IF($K14="はい",0,$I14*$J14/100))</f>
        <v>1.8</v>
      </c>
      <c r="P14" s="99" t="str">
        <f>IF($G14="","",IF($K14="はい","重大事項発生",IF($J14&gt;=90,"優良",IF($J14&gt;=80,"合格",IF($J14&gt;=70,"観察",IF($J14&gt;=60,"はい正","不合格"))))))</f>
        <v>優良</v>
      </c>
      <c r="Q14" s="98"/>
      <c r="R14" s="98"/>
      <c r="S14" s="98"/>
      <c r="T14" s="98"/>
      <c r="U14" s="98"/>
      <c r="V14" s="98"/>
      <c r="W14" s="98"/>
      <c r="X14" s="98"/>
      <c r="Y14" s="98"/>
      <c r="Z14" s="98"/>
    </row>
    <row r="15">
      <c r="A15" s="110" t="n">
        <v>45808</v>
      </c>
      <c r="B15" s="99" t="s">
        <v>270</v>
      </c>
      <c r="C15" s="99" t="s">
        <v>271</v>
      </c>
      <c r="D15" s="99" t="s">
        <v>272</v>
      </c>
      <c r="E15" s="99" t="s">
        <v>273</v>
      </c>
      <c r="F15" s="99" t="str">
        <f>IF($G15="","",IFERROR(INDEX('評価モデル'!$A$4:$A$52,MATCH($G15,'評価モデル'!$C$4:$C$52,0)),""))</f>
        <v>入札と契約匹配</v>
      </c>
      <c r="G15" s="99" t="str">
        <v>B5</v>
      </c>
      <c r="H15" s="99" t="str">
        <f>IF($G15="","",IFERROR(INDEX('評価モデル'!$D$4:$D$52,MATCH($G15,'評価モデル'!$C$4:$C$52,0)),""))</f>
        <v>変更、索赔、紛争和付款条項対応</v>
      </c>
      <c r="I15" s="107" t="n">
        <f>IF($G15="","",IFERROR(INDEX('評価モデル'!$E$4:$E$52,MATCH($G15,'評価モデル'!$C$4:$C$52,0)),0))</f>
        <v>1</v>
      </c>
      <c r="J15" s="107" t="n">
        <v>89</v>
      </c>
      <c r="K15" s="99" t="s">
        <v>66</v>
      </c>
      <c r="L15" s="99" t="s">
        <v>274</v>
      </c>
      <c r="M15" s="99" t="s">
        <v>275</v>
      </c>
      <c r="N15" s="99" t="s">
        <v>279</v>
      </c>
      <c r="O15" s="100" t="n">
        <f>IF($G15="","",IF($K15="はい",0,$I15*$J15/100))</f>
        <v>0.89</v>
      </c>
      <c r="P15" s="99" t="str">
        <f>IF($G15="","",IF($K15="はい","重大事項発生",IF($J15&gt;=90,"優良",IF($J15&gt;=80,"合格",IF($J15&gt;=70,"観察",IF($J15&gt;=60,"はい正","不合格"))))))</f>
        <v>合格</v>
      </c>
      <c r="Q15" s="98"/>
      <c r="R15" s="98"/>
      <c r="S15" s="98"/>
      <c r="T15" s="98"/>
      <c r="U15" s="98"/>
      <c r="V15" s="98"/>
      <c r="W15" s="98"/>
      <c r="X15" s="98"/>
      <c r="Y15" s="98"/>
      <c r="Z15" s="98"/>
    </row>
    <row r="16">
      <c r="A16" s="110" t="n">
        <v>45808</v>
      </c>
      <c r="B16" s="99" t="s">
        <v>270</v>
      </c>
      <c r="C16" s="99" t="s">
        <v>271</v>
      </c>
      <c r="D16" s="99" t="s">
        <v>272</v>
      </c>
      <c r="E16" s="99" t="s">
        <v>273</v>
      </c>
      <c r="F16" s="99" t="str">
        <f>IF($G16="","",IFERROR(INDEX('評価モデル'!$A$4:$A$52,MATCH($G16,'評価モデル'!$C$4:$C$52,0)),""))</f>
        <v>入札と契約匹配</v>
      </c>
      <c r="G16" s="99" t="str">
        <v>B6</v>
      </c>
      <c r="H16" s="99" t="str">
        <f>IF($G16="","",IFERROR(INDEX('評価モデル'!$D$4:$D$52,MATCH($G16,'評価モデル'!$C$4:$C$52,0)),""))</f>
        <v>廉洁、保密、データ適合承诺</v>
      </c>
      <c r="I16" s="107" t="n">
        <f>IF($G16="","",IFERROR(INDEX('評価モデル'!$E$4:$E$52,MATCH($G16,'評価モデル'!$C$4:$C$52,0)),0))</f>
        <v>1</v>
      </c>
      <c r="J16" s="107" t="n">
        <v>80</v>
      </c>
      <c r="K16" s="99" t="s">
        <v>66</v>
      </c>
      <c r="L16" s="99" t="s">
        <v>274</v>
      </c>
      <c r="M16" s="99" t="s">
        <v>275</v>
      </c>
      <c r="N16" s="99" t="s">
        <v>276</v>
      </c>
      <c r="O16" s="100" t="n">
        <f>IF($G16="","",IF($K16="はい",0,$I16*$J16/100))</f>
        <v>0.8</v>
      </c>
      <c r="P16" s="99" t="str">
        <f>IF($G16="","",IF($K16="はい","重大事項発生",IF($J16&gt;=90,"優良",IF($J16&gt;=80,"合格",IF($J16&gt;=70,"観察",IF($J16&gt;=60,"はい正","不合格"))))))</f>
        <v>合格</v>
      </c>
      <c r="Q16" s="98"/>
      <c r="R16" s="98"/>
      <c r="S16" s="98"/>
      <c r="T16" s="98"/>
      <c r="U16" s="98"/>
      <c r="V16" s="98"/>
      <c r="W16" s="98"/>
      <c r="X16" s="98"/>
      <c r="Y16" s="98"/>
      <c r="Z16" s="98"/>
    </row>
    <row r="17">
      <c r="A17" s="110" t="n">
        <v>45808</v>
      </c>
      <c r="B17" s="99" t="s">
        <v>270</v>
      </c>
      <c r="C17" s="99" t="s">
        <v>271</v>
      </c>
      <c r="D17" s="99" t="s">
        <v>272</v>
      </c>
      <c r="E17" s="99" t="s">
        <v>273</v>
      </c>
      <c r="F17" s="99" t="str">
        <f>IF($G17="","",IFERROR(INDEX('評価モデル'!$A$4:$A$52,MATCH($G17,'評価モデル'!$C$4:$C$52,0)),""))</f>
        <v>着工計画と入场準備</v>
      </c>
      <c r="G17" s="99" t="str">
        <v>C1</v>
      </c>
      <c r="H17" s="99" t="str">
        <f>IF($G17="","",IFERROR(INDEX('評価モデル'!$D$4:$D$52,MATCH($G17,'評価モデル'!$C$4:$C$52,0)),""))</f>
        <v>施工组织設計和专项計画書承認</v>
      </c>
      <c r="I17" s="107" t="n">
        <f>IF($G17="","",IFERROR(INDEX('評価モデル'!$E$4:$E$52,MATCH($G17,'評価モデル'!$C$4:$C$52,0)),0))</f>
        <v>2</v>
      </c>
      <c r="J17" s="107" t="n">
        <v>92</v>
      </c>
      <c r="K17" s="99" t="s">
        <v>66</v>
      </c>
      <c r="L17" s="99" t="s">
        <v>274</v>
      </c>
      <c r="M17" s="99" t="s">
        <v>275</v>
      </c>
      <c r="N17" s="99" t="s">
        <v>277</v>
      </c>
      <c r="O17" s="100" t="n">
        <f>IF($G17="","",IF($K17="はい",0,$I17*$J17/100))</f>
        <v>1.84</v>
      </c>
      <c r="P17" s="99" t="str">
        <f>IF($G17="","",IF($K17="はい","重大事項発生",IF($J17&gt;=90,"優良",IF($J17&gt;=80,"合格",IF($J17&gt;=70,"観察",IF($J17&gt;=60,"はい正","不合格"))))))</f>
        <v>優良</v>
      </c>
      <c r="Q17" s="98"/>
      <c r="R17" s="98"/>
      <c r="S17" s="98"/>
      <c r="T17" s="98"/>
      <c r="U17" s="98"/>
      <c r="V17" s="98"/>
      <c r="W17" s="98"/>
      <c r="X17" s="98"/>
      <c r="Y17" s="98"/>
      <c r="Z17" s="98"/>
    </row>
    <row r="18">
      <c r="A18" s="110" t="n">
        <v>45808</v>
      </c>
      <c r="B18" s="99" t="s">
        <v>270</v>
      </c>
      <c r="C18" s="99" t="s">
        <v>271</v>
      </c>
      <c r="D18" s="99" t="s">
        <v>272</v>
      </c>
      <c r="E18" s="99" t="s">
        <v>273</v>
      </c>
      <c r="F18" s="99" t="str">
        <f>IF($G18="","",IFERROR(INDEX('評価モデル'!$A$4:$A$52,MATCH($G18,'評価モデル'!$C$4:$C$52,0)),""))</f>
        <v>着工計画と入场準備</v>
      </c>
      <c r="G18" s="99" t="str">
        <v>C2</v>
      </c>
      <c r="H18" s="99" t="str">
        <f>IF($G18="","",IFERROR(INDEX('評価モデル'!$D$4:$D$52,MATCH($G18,'評価モデル'!$C$4:$C$52,0)),""))</f>
        <v>入場者証明書、特殊作業資格、教育研修</v>
      </c>
      <c r="I18" s="107" t="n">
        <f>IF($G18="","",IFERROR(INDEX('評価モデル'!$E$4:$E$52,MATCH($G18,'評価モデル'!$C$4:$C$52,0)),0))</f>
        <v>2</v>
      </c>
      <c r="J18" s="107" t="n">
        <v>91</v>
      </c>
      <c r="K18" s="99" t="s">
        <v>66</v>
      </c>
      <c r="L18" s="99" t="s">
        <v>274</v>
      </c>
      <c r="M18" s="99" t="s">
        <v>275</v>
      </c>
      <c r="N18" s="99" t="s">
        <v>278</v>
      </c>
      <c r="O18" s="100" t="n">
        <f>IF($G18="","",IF($K18="はい",0,$I18*$J18/100))</f>
        <v>1.82</v>
      </c>
      <c r="P18" s="99" t="str">
        <f>IF($G18="","",IF($K18="はい","重大事項発生",IF($J18&gt;=90,"優良",IF($J18&gt;=80,"合格",IF($J18&gt;=70,"観察",IF($J18&gt;=60,"はい正","不合格"))))))</f>
        <v>優良</v>
      </c>
      <c r="Q18" s="98"/>
      <c r="R18" s="98"/>
      <c r="S18" s="98"/>
      <c r="T18" s="98"/>
      <c r="U18" s="98"/>
      <c r="V18" s="98"/>
      <c r="W18" s="98"/>
      <c r="X18" s="98"/>
      <c r="Y18" s="98"/>
      <c r="Z18" s="98"/>
    </row>
    <row r="19">
      <c r="A19" s="110" t="n">
        <v>45808</v>
      </c>
      <c r="B19" s="99" t="s">
        <v>270</v>
      </c>
      <c r="C19" s="99" t="s">
        <v>271</v>
      </c>
      <c r="D19" s="99" t="s">
        <v>272</v>
      </c>
      <c r="E19" s="99" t="s">
        <v>273</v>
      </c>
      <c r="F19" s="99" t="str">
        <f>IF($G19="","",IFERROR(INDEX('評価モデル'!$A$4:$A$52,MATCH($G19,'評価モデル'!$C$4:$C$52,0)),""))</f>
        <v>着工計画と入场準備</v>
      </c>
      <c r="G19" s="99" t="str">
        <v>C3</v>
      </c>
      <c r="H19" s="99" t="str">
        <f>IF($G19="","",IFERROR(INDEX('評価モデル'!$D$4:$D$52,MATCH($G19,'評価モデル'!$C$4:$C$52,0)),""))</f>
        <v>リスク评估、作業許可和緊急対応計画</v>
      </c>
      <c r="I19" s="107" t="n">
        <f>IF($G19="","",IFERROR(INDEX('評価モデル'!$E$4:$E$52,MATCH($G19,'評価モデル'!$C$4:$C$52,0)),0))</f>
        <v>2</v>
      </c>
      <c r="J19" s="107" t="n">
        <v>90</v>
      </c>
      <c r="K19" s="99" t="s">
        <v>66</v>
      </c>
      <c r="L19" s="99" t="s">
        <v>274</v>
      </c>
      <c r="M19" s="99" t="s">
        <v>275</v>
      </c>
      <c r="N19" s="99" t="s">
        <v>279</v>
      </c>
      <c r="O19" s="100" t="n">
        <f>IF($G19="","",IF($K19="はい",0,$I19*$J19/100))</f>
        <v>1.8</v>
      </c>
      <c r="P19" s="99" t="str">
        <f>IF($G19="","",IF($K19="はい","重大事項発生",IF($J19&gt;=90,"優良",IF($J19&gt;=80,"合格",IF($J19&gt;=70,"観察",IF($J19&gt;=60,"はい正","不合格"))))))</f>
        <v>優良</v>
      </c>
      <c r="Q19" s="98"/>
      <c r="R19" s="98"/>
      <c r="S19" s="98"/>
      <c r="T19" s="98"/>
      <c r="U19" s="98"/>
      <c r="V19" s="98"/>
      <c r="W19" s="98"/>
      <c r="X19" s="98"/>
      <c r="Y19" s="98"/>
      <c r="Z19" s="98"/>
    </row>
    <row r="20">
      <c r="A20" s="110" t="n">
        <v>45808</v>
      </c>
      <c r="B20" s="99" t="s">
        <v>270</v>
      </c>
      <c r="C20" s="99" t="s">
        <v>271</v>
      </c>
      <c r="D20" s="99" t="s">
        <v>272</v>
      </c>
      <c r="E20" s="99" t="s">
        <v>273</v>
      </c>
      <c r="F20" s="99" t="str">
        <f>IF($G20="","",IFERROR(INDEX('評価モデル'!$A$4:$A$52,MATCH($G20,'評価モデル'!$C$4:$C$52,0)),""))</f>
        <v>着工計画と入场準備</v>
      </c>
      <c r="G20" s="99" t="str">
        <v>C4</v>
      </c>
      <c r="H20" s="99" t="str">
        <f>IF($G20="","",IFERROR(INDEX('評価モデル'!$D$4:$D$52,MATCH($G20,'評価モデル'!$C$4:$C$52,0)),""))</f>
        <v>資材設備提出検査、样板和初回品準備</v>
      </c>
      <c r="I20" s="107" t="n">
        <f>IF($G20="","",IFERROR(INDEX('評価モデル'!$E$4:$E$52,MATCH($G20,'評価モデル'!$C$4:$C$52,0)),0))</f>
        <v>1.5</v>
      </c>
      <c r="J20" s="107" t="n">
        <v>80</v>
      </c>
      <c r="K20" s="99" t="s">
        <v>66</v>
      </c>
      <c r="L20" s="99" t="s">
        <v>274</v>
      </c>
      <c r="M20" s="99" t="s">
        <v>275</v>
      </c>
      <c r="N20" s="99" t="s">
        <v>276</v>
      </c>
      <c r="O20" s="100" t="n">
        <f>IF($G20="","",IF($K20="はい",0,$I20*$J20/100))</f>
        <v>1.2</v>
      </c>
      <c r="P20" s="99" t="str">
        <f>IF($G20="","",IF($K20="はい","重大事項発生",IF($J20&gt;=90,"優良",IF($J20&gt;=80,"合格",IF($J20&gt;=70,"観察",IF($J20&gt;=60,"はい正","不合格"))))))</f>
        <v>合格</v>
      </c>
      <c r="Q20" s="98"/>
      <c r="R20" s="98"/>
      <c r="S20" s="98"/>
      <c r="T20" s="98"/>
      <c r="U20" s="98"/>
      <c r="V20" s="98"/>
      <c r="W20" s="98"/>
      <c r="X20" s="98"/>
      <c r="Y20" s="98"/>
      <c r="Z20" s="98"/>
    </row>
    <row r="21">
      <c r="A21" s="110" t="n">
        <v>45808</v>
      </c>
      <c r="B21" s="99" t="s">
        <v>270</v>
      </c>
      <c r="C21" s="99" t="s">
        <v>271</v>
      </c>
      <c r="D21" s="99" t="s">
        <v>272</v>
      </c>
      <c r="E21" s="99" t="s">
        <v>273</v>
      </c>
      <c r="F21" s="99" t="str">
        <f>IF($G21="","",IFERROR(INDEX('評価モデル'!$A$4:$A$52,MATCH($G21,'評価モデル'!$C$4:$C$52,0)),""))</f>
        <v>着工計画と入场準備</v>
      </c>
      <c r="G21" s="99" t="str">
        <v>C5</v>
      </c>
      <c r="H21" s="99" t="str">
        <f>IF($G21="","",IFERROR(INDEX('評価モデル'!$D$4:$D$52,MATCH($G21,'評価モデル'!$C$4:$C$52,0)),""))</f>
        <v>劳动契約、実名管理、賃金代发資料準備</v>
      </c>
      <c r="I21" s="107" t="n">
        <f>IF($G21="","",IFERROR(INDEX('評価モデル'!$E$4:$E$52,MATCH($G21,'評価モデル'!$C$4:$C$52,0)),0))</f>
        <v>1.5</v>
      </c>
      <c r="J21" s="107" t="n">
        <v>79</v>
      </c>
      <c r="K21" s="99" t="s">
        <v>66</v>
      </c>
      <c r="L21" s="99" t="s">
        <v>274</v>
      </c>
      <c r="M21" s="99" t="s">
        <v>275</v>
      </c>
      <c r="N21" s="99" t="s">
        <v>277</v>
      </c>
      <c r="O21" s="100" t="n">
        <f>IF($G21="","",IF($K21="はい",0,$I21*$J21/100))</f>
        <v>1.185</v>
      </c>
      <c r="P21" s="99" t="str">
        <f>IF($G21="","",IF($K21="はい","重大事項発生",IF($J21&gt;=90,"優良",IF($J21&gt;=80,"合格",IF($J21&gt;=70,"観察",IF($J21&gt;=60,"はい正","不合格"))))))</f>
        <v>観察</v>
      </c>
      <c r="Q21" s="98"/>
      <c r="R21" s="98"/>
      <c r="S21" s="98"/>
      <c r="T21" s="98"/>
      <c r="U21" s="98"/>
      <c r="V21" s="98"/>
      <c r="W21" s="98"/>
      <c r="X21" s="98"/>
      <c r="Y21" s="98"/>
      <c r="Z21" s="98"/>
    </row>
    <row r="22">
      <c r="A22" s="110" t="n">
        <v>45808</v>
      </c>
      <c r="B22" s="99" t="s">
        <v>270</v>
      </c>
      <c r="C22" s="99" t="s">
        <v>271</v>
      </c>
      <c r="D22" s="99" t="s">
        <v>272</v>
      </c>
      <c r="E22" s="99" t="s">
        <v>273</v>
      </c>
      <c r="F22" s="99" t="str">
        <f>IF($G22="","",IFERROR(INDEX('評価モデル'!$A$4:$A$52,MATCH($G22,'評価モデル'!$C$4:$C$52,0)),""))</f>
        <v>着工計画と入场準備</v>
      </c>
      <c r="G22" s="99" t="str">
        <v>C6</v>
      </c>
      <c r="H22" s="99" t="str">
        <f>IF($G22="","",IFERROR(INDEX('評価モデル'!$D$4:$D$52,MATCH($G22,'評価モデル'!$C$4:$C$52,0)),""))</f>
        <v>界面引き継ぎ、施工件件付き付き和着工令</v>
      </c>
      <c r="I22" s="107" t="n">
        <f>IF($G22="","",IFERROR(INDEX('評価モデル'!$E$4:$E$52,MATCH($G22,'評価モデル'!$C$4:$C$52,0)),0))</f>
        <v>1</v>
      </c>
      <c r="J22" s="107" t="n">
        <v>84</v>
      </c>
      <c r="K22" s="99" t="s">
        <v>66</v>
      </c>
      <c r="L22" s="99" t="s">
        <v>274</v>
      </c>
      <c r="M22" s="99" t="s">
        <v>275</v>
      </c>
      <c r="N22" s="99" t="s">
        <v>278</v>
      </c>
      <c r="O22" s="100" t="n">
        <f>IF($G22="","",IF($K22="はい",0,$I22*$J22/100))</f>
        <v>0.84</v>
      </c>
      <c r="P22" s="99" t="str">
        <f>IF($G22="","",IF($K22="はい","重大事項発生",IF($J22&gt;=90,"優良",IF($J22&gt;=80,"合格",IF($J22&gt;=70,"観察",IF($J22&gt;=60,"はい正","不合格"))))))</f>
        <v>合格</v>
      </c>
      <c r="Q22" s="98"/>
      <c r="R22" s="98"/>
      <c r="S22" s="98"/>
      <c r="T22" s="98"/>
      <c r="U22" s="98"/>
      <c r="V22" s="98"/>
      <c r="W22" s="98"/>
      <c r="X22" s="98"/>
      <c r="Y22" s="98"/>
      <c r="Z22" s="98"/>
    </row>
    <row r="23">
      <c r="A23" s="110" t="n">
        <v>45808</v>
      </c>
      <c r="B23" s="99" t="s">
        <v>270</v>
      </c>
      <c r="C23" s="99" t="s">
        <v>271</v>
      </c>
      <c r="D23" s="99" t="s">
        <v>272</v>
      </c>
      <c r="E23" s="99" t="s">
        <v>273</v>
      </c>
      <c r="F23" s="99" t="str">
        <f>IF($G23="","",IFERROR(INDEX('評価モデル'!$A$4:$A$52,MATCH($G23,'評価モデル'!$C$4:$C$52,0)),""))</f>
        <v>プロセス履行実績</v>
      </c>
      <c r="G23" s="99" t="str">
        <v>D1</v>
      </c>
      <c r="H23" s="99" t="str">
        <f>IF($G23="","",IFERROR(INDEX('評価モデル'!$D$4:$D$52,MATCH($G23,'評価モデル'!$C$4:$C$52,0)),""))</f>
        <v>一回目検査合格率和検査ロット品質</v>
      </c>
      <c r="I23" s="107" t="n">
        <f>IF($G23="","",IFERROR(INDEX('評価モデル'!$E$4:$E$52,MATCH($G23,'評価モデル'!$C$4:$C$52,0)),0))</f>
        <v>4</v>
      </c>
      <c r="J23" s="107" t="n">
        <v>92</v>
      </c>
      <c r="K23" s="99" t="s">
        <v>66</v>
      </c>
      <c r="L23" s="99" t="s">
        <v>280</v>
      </c>
      <c r="M23" s="99" t="s">
        <v>275</v>
      </c>
      <c r="N23" s="99" t="s">
        <v>279</v>
      </c>
      <c r="O23" s="100" t="n">
        <f>IF($G23="","",IF($K23="はい",0,$I23*$J23/100))</f>
        <v>3.68</v>
      </c>
      <c r="P23" s="99" t="str">
        <f>IF($G23="","",IF($K23="はい","重大事項発生",IF($J23&gt;=90,"優良",IF($J23&gt;=80,"合格",IF($J23&gt;=70,"観察",IF($J23&gt;=60,"はい正","不合格"))))))</f>
        <v>優良</v>
      </c>
      <c r="Q23" s="98"/>
      <c r="R23" s="98"/>
      <c r="S23" s="98"/>
      <c r="T23" s="98"/>
      <c r="U23" s="98"/>
      <c r="V23" s="98"/>
      <c r="W23" s="98"/>
      <c r="X23" s="98"/>
      <c r="Y23" s="98"/>
      <c r="Z23" s="98"/>
    </row>
    <row r="24">
      <c r="A24" s="110" t="n">
        <v>45808</v>
      </c>
      <c r="B24" s="99" t="s">
        <v>270</v>
      </c>
      <c r="C24" s="99" t="s">
        <v>271</v>
      </c>
      <c r="D24" s="99" t="s">
        <v>272</v>
      </c>
      <c r="E24" s="99" t="s">
        <v>273</v>
      </c>
      <c r="F24" s="99" t="str">
        <f>IF($G24="","",IFERROR(INDEX('評価モデル'!$A$4:$A$52,MATCH($G24,'評価モデル'!$C$4:$C$52,0)),""))</f>
        <v>プロセス履行実績</v>
      </c>
      <c r="G24" s="99" t="str">
        <v>D2</v>
      </c>
      <c r="H24" s="99" t="str">
        <f>IF($G24="","",IFERROR(INDEX('評価モデル'!$D$4:$D$52,MATCH($G24,'評価モデル'!$C$4:$C$52,0)),""))</f>
        <v>返工率、NCR件数および完了および时率</v>
      </c>
      <c r="I24" s="107" t="n">
        <f>IF($G24="","",IFERROR(INDEX('評価モデル'!$E$4:$E$52,MATCH($G24,'評価モデル'!$C$4:$C$52,0)),0))</f>
        <v>3</v>
      </c>
      <c r="J24" s="107" t="n">
        <v>90</v>
      </c>
      <c r="K24" s="99" t="s">
        <v>66</v>
      </c>
      <c r="L24" s="99" t="s">
        <v>274</v>
      </c>
      <c r="M24" s="99" t="s">
        <v>275</v>
      </c>
      <c r="N24" s="99" t="s">
        <v>276</v>
      </c>
      <c r="O24" s="100" t="n">
        <f>IF($G24="","",IF($K24="はい",0,$I24*$J24/100))</f>
        <v>2.7</v>
      </c>
      <c r="P24" s="99" t="str">
        <f>IF($G24="","",IF($K24="はい","重大事項発生",IF($J24&gt;=90,"優良",IF($J24&gt;=80,"合格",IF($J24&gt;=70,"観察",IF($J24&gt;=60,"はい正","不合格"))))))</f>
        <v>優良</v>
      </c>
      <c r="Q24" s="98"/>
      <c r="R24" s="98"/>
      <c r="S24" s="98"/>
      <c r="T24" s="98"/>
      <c r="U24" s="98"/>
      <c r="V24" s="98"/>
      <c r="W24" s="98"/>
      <c r="X24" s="98"/>
      <c r="Y24" s="98"/>
      <c r="Z24" s="98"/>
    </row>
    <row r="25">
      <c r="A25" s="110" t="n">
        <v>45808</v>
      </c>
      <c r="B25" s="99" t="s">
        <v>270</v>
      </c>
      <c r="C25" s="99" t="s">
        <v>271</v>
      </c>
      <c r="D25" s="99" t="s">
        <v>272</v>
      </c>
      <c r="E25" s="99" t="s">
        <v>273</v>
      </c>
      <c r="F25" s="99" t="str">
        <f>IF($G25="","",IFERROR(INDEX('評価モデル'!$A$4:$A$52,MATCH($G25,'評価モデル'!$C$4:$C$52,0)),""))</f>
        <v>プロセス履行実績</v>
      </c>
      <c r="G25" s="99" t="str">
        <v>D3</v>
      </c>
      <c r="H25" s="99" t="str">
        <f>IF($G25="","",IFERROR(INDEX('評価モデル'!$D$4:$D$52,MATCH($G25,'評価モデル'!$C$4:$C$52,0)),""))</f>
        <v>資材設備品質、提出検査和試験適合</v>
      </c>
      <c r="I25" s="107" t="n">
        <f>IF($G25="","",IFERROR(INDEX('評価モデル'!$E$4:$E$52,MATCH($G25,'評価モデル'!$C$4:$C$52,0)),0))</f>
        <v>3</v>
      </c>
      <c r="J25" s="107" t="n">
        <v>88</v>
      </c>
      <c r="K25" s="99" t="s">
        <v>66</v>
      </c>
      <c r="L25" s="99" t="s">
        <v>274</v>
      </c>
      <c r="M25" s="99" t="s">
        <v>275</v>
      </c>
      <c r="N25" s="99" t="s">
        <v>277</v>
      </c>
      <c r="O25" s="100" t="n">
        <f>IF($G25="","",IF($K25="はい",0,$I25*$J25/100))</f>
        <v>2.64</v>
      </c>
      <c r="P25" s="99" t="str">
        <f>IF($G25="","",IF($K25="はい","重大事項発生",IF($J25&gt;=90,"優良",IF($J25&gt;=80,"合格",IF($J25&gt;=70,"観察",IF($J25&gt;=60,"はい正","不合格"))))))</f>
        <v>合格</v>
      </c>
      <c r="Q25" s="98"/>
      <c r="R25" s="98"/>
      <c r="S25" s="98"/>
      <c r="T25" s="98"/>
      <c r="U25" s="98"/>
      <c r="V25" s="98"/>
      <c r="W25" s="98"/>
      <c r="X25" s="98"/>
      <c r="Y25" s="98"/>
      <c r="Z25" s="98"/>
    </row>
    <row r="26">
      <c r="A26" s="110" t="n">
        <v>45808</v>
      </c>
      <c r="B26" s="99" t="s">
        <v>270</v>
      </c>
      <c r="C26" s="99" t="s">
        <v>271</v>
      </c>
      <c r="D26" s="99" t="s">
        <v>272</v>
      </c>
      <c r="E26" s="99" t="s">
        <v>273</v>
      </c>
      <c r="F26" s="99" t="str">
        <f>IF($G26="","",IFERROR(INDEX('評価モデル'!$A$4:$A$52,MATCH($G26,'評価モデル'!$C$4:$C$52,0)),""))</f>
        <v>プロセス履行実績</v>
      </c>
      <c r="G26" s="99" t="str">
        <v>D4</v>
      </c>
      <c r="H26" s="99" t="str">
        <f>IF($G26="","",IFERROR(INDEX('評価モデル'!$D$4:$D$52,MATCH($G26,'評価モデル'!$C$4:$C$52,0)),""))</f>
        <v>技術交底、样板引路和工艺実行</v>
      </c>
      <c r="I26" s="107" t="n">
        <f>IF($G26="","",IFERROR(INDEX('評価モデル'!$E$4:$E$52,MATCH($G26,'評価モデル'!$C$4:$C$52,0)),0))</f>
        <v>2</v>
      </c>
      <c r="J26" s="107" t="n">
        <v>91</v>
      </c>
      <c r="K26" s="99" t="s">
        <v>66</v>
      </c>
      <c r="L26" s="99" t="s">
        <v>274</v>
      </c>
      <c r="M26" s="99" t="s">
        <v>275</v>
      </c>
      <c r="N26" s="99" t="s">
        <v>278</v>
      </c>
      <c r="O26" s="100" t="n">
        <f>IF($G26="","",IF($K26="はい",0,$I26*$J26/100))</f>
        <v>1.82</v>
      </c>
      <c r="P26" s="99" t="str">
        <f>IF($G26="","",IF($K26="はい","重大事項発生",IF($J26&gt;=90,"優良",IF($J26&gt;=80,"合格",IF($J26&gt;=70,"観察",IF($J26&gt;=60,"はい正","不合格"))))))</f>
        <v>優良</v>
      </c>
      <c r="Q26" s="98"/>
      <c r="R26" s="98"/>
      <c r="S26" s="98"/>
      <c r="T26" s="98"/>
      <c r="U26" s="98"/>
      <c r="V26" s="98"/>
      <c r="W26" s="98"/>
      <c r="X26" s="98"/>
      <c r="Y26" s="98"/>
      <c r="Z26" s="98"/>
    </row>
    <row r="27">
      <c r="A27" s="110" t="n">
        <v>45808</v>
      </c>
      <c r="B27" s="99" t="s">
        <v>270</v>
      </c>
      <c r="C27" s="99" t="s">
        <v>271</v>
      </c>
      <c r="D27" s="99" t="s">
        <v>272</v>
      </c>
      <c r="E27" s="99" t="s">
        <v>273</v>
      </c>
      <c r="F27" s="99" t="str">
        <f>IF($G27="","",IFERROR(INDEX('評価モデル'!$A$4:$A$52,MATCH($G27,'評価モデル'!$C$4:$C$52,0)),""))</f>
        <v>プロセス履行実績</v>
      </c>
      <c r="G27" s="99" t="str">
        <v>D5</v>
      </c>
      <c r="H27" s="99" t="str">
        <f>IF($G27="","",IFERROR(INDEX('評価モデル'!$D$4:$D$52,MATCH($G27,'評価モデル'!$C$4:$C$52,0)),""))</f>
        <v>仕上り保護と交錯作業品質</v>
      </c>
      <c r="I27" s="107" t="n">
        <f>IF($G27="","",IFERROR(INDEX('評価モデル'!$E$4:$E$52,MATCH($G27,'評価モデル'!$C$4:$C$52,0)),0))</f>
        <v>2</v>
      </c>
      <c r="J27" s="107" t="n">
        <v>85</v>
      </c>
      <c r="K27" s="99" t="s">
        <v>66</v>
      </c>
      <c r="L27" s="99" t="s">
        <v>274</v>
      </c>
      <c r="M27" s="99" t="s">
        <v>275</v>
      </c>
      <c r="N27" s="99" t="s">
        <v>279</v>
      </c>
      <c r="O27" s="100" t="n">
        <f>IF($G27="","",IF($K27="はい",0,$I27*$J27/100))</f>
        <v>1.7</v>
      </c>
      <c r="P27" s="99" t="str">
        <f>IF($G27="","",IF($K27="はい","重大事項発生",IF($J27&gt;=90,"優良",IF($J27&gt;=80,"合格",IF($J27&gt;=70,"観察",IF($J27&gt;=60,"はい正","不合格"))))))</f>
        <v>合格</v>
      </c>
      <c r="Q27" s="98"/>
      <c r="R27" s="98"/>
      <c r="S27" s="98"/>
      <c r="T27" s="98"/>
      <c r="U27" s="98"/>
      <c r="V27" s="98"/>
      <c r="W27" s="98"/>
      <c r="X27" s="98"/>
      <c r="Y27" s="98"/>
      <c r="Z27" s="98"/>
    </row>
    <row r="28">
      <c r="A28" s="110" t="n">
        <v>45808</v>
      </c>
      <c r="B28" s="99" t="s">
        <v>270</v>
      </c>
      <c r="C28" s="99" t="s">
        <v>271</v>
      </c>
      <c r="D28" s="99" t="s">
        <v>272</v>
      </c>
      <c r="E28" s="99" t="s">
        <v>273</v>
      </c>
      <c r="F28" s="99" t="str">
        <f>IF($G28="","",IFERROR(INDEX('評価モデル'!$A$4:$A$52,MATCH($G28,'評価モデル'!$C$4:$C$52,0)),""))</f>
        <v>プロセス履行実績</v>
      </c>
      <c r="G28" s="99" t="str">
        <v>D6</v>
      </c>
      <c r="H28" s="99" t="str">
        <f>IF($G28="","",IFERROR(INDEX('評価モデル'!$D$4:$D$52,MATCH($G28,'評価モデル'!$C$4:$C$52,0)),""))</f>
        <v>品質问题预防和継続改进</v>
      </c>
      <c r="I28" s="107" t="n">
        <f>IF($G28="","",IFERROR(INDEX('評価モデル'!$E$4:$E$52,MATCH($G28,'評価モデル'!$C$4:$C$52,0)),0))</f>
        <v>1</v>
      </c>
      <c r="J28" s="107" t="n">
        <v>90</v>
      </c>
      <c r="K28" s="99" t="s">
        <v>66</v>
      </c>
      <c r="L28" s="99" t="s">
        <v>274</v>
      </c>
      <c r="M28" s="99" t="s">
        <v>275</v>
      </c>
      <c r="N28" s="99" t="s">
        <v>276</v>
      </c>
      <c r="O28" s="100" t="n">
        <f>IF($G28="","",IF($K28="はい",0,$I28*$J28/100))</f>
        <v>0.9</v>
      </c>
      <c r="P28" s="99" t="str">
        <f>IF($G28="","",IF($K28="はい","重大事項発生",IF($J28&gt;=90,"優良",IF($J28&gt;=80,"合格",IF($J28&gt;=70,"観察",IF($J28&gt;=60,"はい正","不合格"))))))</f>
        <v>優良</v>
      </c>
      <c r="Q28" s="98"/>
      <c r="R28" s="98"/>
      <c r="S28" s="98"/>
      <c r="T28" s="98"/>
      <c r="U28" s="98"/>
      <c r="V28" s="98"/>
      <c r="W28" s="98"/>
      <c r="X28" s="98"/>
      <c r="Y28" s="98"/>
      <c r="Z28" s="98"/>
    </row>
    <row r="29">
      <c r="A29" s="110" t="n">
        <v>45808</v>
      </c>
      <c r="B29" s="99" t="s">
        <v>270</v>
      </c>
      <c r="C29" s="99" t="s">
        <v>271</v>
      </c>
      <c r="D29" s="99" t="s">
        <v>272</v>
      </c>
      <c r="E29" s="99" t="s">
        <v>273</v>
      </c>
      <c r="F29" s="99" t="str">
        <f>IF($G29="","",IFERROR(INDEX('評価モデル'!$A$4:$A$52,MATCH($G29,'評価モデル'!$C$4:$C$52,0)),""))</f>
        <v>プロセス履行実績</v>
      </c>
      <c r="G29" s="99" t="str">
        <v>D7</v>
      </c>
      <c r="H29" s="99" t="str">
        <f>IF($G29="","",IFERROR(INDEX('評価モデル'!$D$4:$D$52,MATCH($G29,'評価モデル'!$C$4:$C$52,0)),""))</f>
        <v>セキュリティ事故、ヒヤリハット和違反行為</v>
      </c>
      <c r="I29" s="107" t="n">
        <f>IF($G29="","",IFERROR(INDEX('評価モデル'!$E$4:$E$52,MATCH($G29,'評価モデル'!$C$4:$C$52,0)),0))</f>
        <v>4</v>
      </c>
      <c r="J29" s="107" t="n">
        <v>90</v>
      </c>
      <c r="K29" s="99" t="s">
        <v>66</v>
      </c>
      <c r="L29" s="99" t="s">
        <v>274</v>
      </c>
      <c r="M29" s="99" t="s">
        <v>275</v>
      </c>
      <c r="N29" s="99" t="s">
        <v>277</v>
      </c>
      <c r="O29" s="100" t="n">
        <f>IF($G29="","",IF($K29="はい",0,$I29*$J29/100))</f>
        <v>3.6</v>
      </c>
      <c r="P29" s="99" t="str">
        <f>IF($G29="","",IF($K29="はい","重大事項発生",IF($J29&gt;=90,"優良",IF($J29&gt;=80,"合格",IF($J29&gt;=70,"観察",IF($J29&gt;=60,"はい正","不合格"))))))</f>
        <v>優良</v>
      </c>
      <c r="Q29" s="98"/>
      <c r="R29" s="98"/>
      <c r="S29" s="98"/>
      <c r="T29" s="98"/>
      <c r="U29" s="98"/>
      <c r="V29" s="98"/>
      <c r="W29" s="98"/>
      <c r="X29" s="98"/>
      <c r="Y29" s="98"/>
      <c r="Z29" s="98"/>
    </row>
    <row r="30">
      <c r="A30" s="110" t="n">
        <v>45808</v>
      </c>
      <c r="B30" s="99" t="s">
        <v>270</v>
      </c>
      <c r="C30" s="99" t="s">
        <v>271</v>
      </c>
      <c r="D30" s="99" t="s">
        <v>272</v>
      </c>
      <c r="E30" s="99" t="s">
        <v>273</v>
      </c>
      <c r="F30" s="99" t="str">
        <f>IF($G30="","",IFERROR(INDEX('評価モデル'!$A$4:$A$52,MATCH($G30,'評価モデル'!$C$4:$C$52,0)),""))</f>
        <v>プロセス履行実績</v>
      </c>
      <c r="G30" s="99" t="str">
        <v>D8</v>
      </c>
      <c r="H30" s="99" t="str">
        <f>IF($G30="","",IFERROR(INDEX('評価モデル'!$D$4:$D$52,MATCH($G30,'評価モデル'!$C$4:$C$52,0)),""))</f>
        <v>セキュリティ数検査查はい正完了管理率</v>
      </c>
      <c r="I30" s="107" t="n">
        <f>IF($G30="","",IFERROR(INDEX('評価モデル'!$E$4:$E$52,MATCH($G30,'評価モデル'!$C$4:$C$52,0)),0))</f>
        <v>3</v>
      </c>
      <c r="J30" s="107" t="n">
        <v>92</v>
      </c>
      <c r="K30" s="99" t="s">
        <v>66</v>
      </c>
      <c r="L30" s="99" t="s">
        <v>280</v>
      </c>
      <c r="M30" s="99" t="s">
        <v>275</v>
      </c>
      <c r="N30" s="99" t="s">
        <v>278</v>
      </c>
      <c r="O30" s="100" t="n">
        <f>IF($G30="","",IF($K30="はい",0,$I30*$J30/100))</f>
        <v>2.76</v>
      </c>
      <c r="P30" s="99" t="str">
        <f>IF($G30="","",IF($K30="はい","重大事項発生",IF($J30&gt;=90,"優良",IF($J30&gt;=80,"合格",IF($J30&gt;=70,"観察",IF($J30&gt;=60,"はい正","不合格"))))))</f>
        <v>優良</v>
      </c>
      <c r="Q30" s="98"/>
      <c r="R30" s="98"/>
      <c r="S30" s="98"/>
      <c r="T30" s="98"/>
      <c r="U30" s="98"/>
      <c r="V30" s="98"/>
      <c r="W30" s="98"/>
      <c r="X30" s="98"/>
      <c r="Y30" s="98"/>
      <c r="Z30" s="98"/>
    </row>
    <row r="31">
      <c r="A31" s="110" t="n">
        <v>45808</v>
      </c>
      <c r="B31" s="99" t="s">
        <v>270</v>
      </c>
      <c r="C31" s="99" t="s">
        <v>271</v>
      </c>
      <c r="D31" s="99" t="s">
        <v>272</v>
      </c>
      <c r="E31" s="99" t="s">
        <v>273</v>
      </c>
      <c r="F31" s="99" t="str">
        <f>IF($G31="","",IFERROR(INDEX('評価モデル'!$A$4:$A$52,MATCH($G31,'評価モデル'!$C$4:$C$52,0)),""))</f>
        <v>プロセス履行実績</v>
      </c>
      <c r="G31" s="99" t="str">
        <v>D9</v>
      </c>
      <c r="H31" s="99" t="str">
        <f>IF($G31="","",IFERROR(INDEX('評価モデル'!$D$4:$D$52,MATCH($G31,'評価モデル'!$C$4:$C$52,0)),""))</f>
        <v>班前会、セキュリティ研修和作業許可実行</v>
      </c>
      <c r="I31" s="107" t="n">
        <f>IF($G31="","",IFERROR(INDEX('評価モデル'!$E$4:$E$52,MATCH($G31,'評価モデル'!$C$4:$C$52,0)),0))</f>
        <v>2</v>
      </c>
      <c r="J31" s="107" t="n">
        <v>97</v>
      </c>
      <c r="K31" s="99" t="s">
        <v>66</v>
      </c>
      <c r="L31" s="99" t="s">
        <v>274</v>
      </c>
      <c r="M31" s="99" t="s">
        <v>275</v>
      </c>
      <c r="N31" s="99" t="s">
        <v>279</v>
      </c>
      <c r="O31" s="100" t="n">
        <f>IF($G31="","",IF($K31="はい",0,$I31*$J31/100))</f>
        <v>1.94</v>
      </c>
      <c r="P31" s="99" t="str">
        <f>IF($G31="","",IF($K31="はい","重大事項発生",IF($J31&gt;=90,"優良",IF($J31&gt;=80,"合格",IF($J31&gt;=70,"観察",IF($J31&gt;=60,"はい正","不合格"))))))</f>
        <v>優良</v>
      </c>
      <c r="Q31" s="98"/>
      <c r="R31" s="98"/>
      <c r="S31" s="98"/>
      <c r="T31" s="98"/>
      <c r="U31" s="98"/>
      <c r="V31" s="98"/>
      <c r="W31" s="98"/>
      <c r="X31" s="98"/>
      <c r="Y31" s="98"/>
      <c r="Z31" s="98"/>
    </row>
    <row r="32">
      <c r="A32" s="110" t="n">
        <v>45808</v>
      </c>
      <c r="B32" s="99" t="s">
        <v>270</v>
      </c>
      <c r="C32" s="99" t="s">
        <v>271</v>
      </c>
      <c r="D32" s="99" t="s">
        <v>272</v>
      </c>
      <c r="E32" s="99" t="s">
        <v>273</v>
      </c>
      <c r="F32" s="99" t="str">
        <f>IF($G32="","",IFERROR(INDEX('評価モデル'!$A$4:$A$52,MATCH($G32,'評価モデル'!$C$4:$C$52,0)),""))</f>
        <v>プロセス履行実績</v>
      </c>
      <c r="G32" s="99" t="str">
        <v>D10</v>
      </c>
      <c r="H32" s="99" t="str">
        <f>IF($G32="","",IFERROR(INDEX('評価モデル'!$D$4:$D$52,MATCH($G32,'評価モデル'!$C$4:$C$52,0)),""))</f>
        <v>高リスク工事和高リスク作业控制</v>
      </c>
      <c r="I32" s="107" t="n">
        <f>IF($G32="","",IFERROR(INDEX('評価モデル'!$E$4:$E$52,MATCH($G32,'評価モデル'!$C$4:$C$52,0)),0))</f>
        <v>2</v>
      </c>
      <c r="J32" s="107" t="n">
        <v>91</v>
      </c>
      <c r="K32" s="99" t="s">
        <v>66</v>
      </c>
      <c r="L32" s="99" t="s">
        <v>274</v>
      </c>
      <c r="M32" s="99" t="s">
        <v>275</v>
      </c>
      <c r="N32" s="99" t="s">
        <v>276</v>
      </c>
      <c r="O32" s="100" t="n">
        <f>IF($G32="","",IF($K32="はい",0,$I32*$J32/100))</f>
        <v>1.82</v>
      </c>
      <c r="P32" s="99" t="str">
        <f>IF($G32="","",IF($K32="はい","重大事項発生",IF($J32&gt;=90,"優良",IF($J32&gt;=80,"合格",IF($J32&gt;=70,"観察",IF($J32&gt;=60,"はい正","不合格"))))))</f>
        <v>優良</v>
      </c>
      <c r="Q32" s="98"/>
      <c r="R32" s="98"/>
      <c r="S32" s="98"/>
      <c r="T32" s="98"/>
      <c r="U32" s="98"/>
      <c r="V32" s="98"/>
      <c r="W32" s="98"/>
      <c r="X32" s="98"/>
      <c r="Y32" s="98"/>
      <c r="Z32" s="98"/>
    </row>
    <row r="33">
      <c r="A33" s="110" t="n">
        <v>45808</v>
      </c>
      <c r="B33" s="99" t="s">
        <v>270</v>
      </c>
      <c r="C33" s="99" t="s">
        <v>271</v>
      </c>
      <c r="D33" s="99" t="s">
        <v>272</v>
      </c>
      <c r="E33" s="99" t="s">
        <v>273</v>
      </c>
      <c r="F33" s="99" t="str">
        <f>IF($G33="","",IFERROR(INDEX('評価モデル'!$A$4:$A$52,MATCH($G33,'評価モデル'!$C$4:$C$52,0)),""))</f>
        <v>プロセス履行実績</v>
      </c>
      <c r="G33" s="99" t="str">
        <v>D11</v>
      </c>
      <c r="H33" s="99" t="str">
        <f>IF($G33="","",IFERROR(INDEX('評価モデル'!$D$4:$D$52,MATCH($G33,'評価モデル'!$C$4:$C$52,0)),""))</f>
        <v>現場美化施工、環境、粉じん騒音廃棄物控制</v>
      </c>
      <c r="I33" s="107" t="n">
        <f>IF($G33="","",IFERROR(INDEX('評価モデル'!$E$4:$E$52,MATCH($G33,'評価モデル'!$C$4:$C$52,0)),0))</f>
        <v>1</v>
      </c>
      <c r="J33" s="107" t="n">
        <v>94</v>
      </c>
      <c r="K33" s="99" t="s">
        <v>66</v>
      </c>
      <c r="L33" s="99" t="s">
        <v>274</v>
      </c>
      <c r="M33" s="99" t="s">
        <v>275</v>
      </c>
      <c r="N33" s="99" t="s">
        <v>277</v>
      </c>
      <c r="O33" s="100" t="n">
        <f>IF($G33="","",IF($K33="はい",0,$I33*$J33/100))</f>
        <v>0.94</v>
      </c>
      <c r="P33" s="99" t="str">
        <f>IF($G33="","",IF($K33="はい","重大事項発生",IF($J33&gt;=90,"優良",IF($J33&gt;=80,"合格",IF($J33&gt;=70,"観察",IF($J33&gt;=60,"はい正","不合格"))))))</f>
        <v>優良</v>
      </c>
      <c r="Q33" s="98"/>
      <c r="R33" s="98"/>
      <c r="S33" s="98"/>
      <c r="T33" s="98"/>
      <c r="U33" s="98"/>
      <c r="V33" s="98"/>
      <c r="W33" s="98"/>
      <c r="X33" s="98"/>
      <c r="Y33" s="98"/>
      <c r="Z33" s="98"/>
    </row>
    <row r="34">
      <c r="A34" s="110" t="n">
        <v>45808</v>
      </c>
      <c r="B34" s="99" t="s">
        <v>270</v>
      </c>
      <c r="C34" s="99" t="s">
        <v>271</v>
      </c>
      <c r="D34" s="99" t="s">
        <v>272</v>
      </c>
      <c r="E34" s="99" t="s">
        <v>273</v>
      </c>
      <c r="F34" s="99" t="str">
        <f>IF($G34="","",IFERROR(INDEX('評価モデル'!$A$4:$A$52,MATCH($G34,'評価モデル'!$C$4:$C$52,0)),""))</f>
        <v>プロセス履行実績</v>
      </c>
      <c r="G34" s="99" t="str">
        <v>D12</v>
      </c>
      <c r="H34" s="99" t="str">
        <f>IF($G34="","",IFERROR(INDEX('評価モデル'!$D$4:$D$52,MATCH($G34,'評価モデル'!$C$4:$C$52,0)),""))</f>
        <v>计划节点完了率</v>
      </c>
      <c r="I34" s="107" t="n">
        <f>IF($G34="","",IFERROR(INDEX('評価モデル'!$E$4:$E$52,MATCH($G34,'評価モデル'!$C$4:$C$52,0)),0))</f>
        <v>3</v>
      </c>
      <c r="J34" s="107" t="n">
        <v>85</v>
      </c>
      <c r="K34" s="99" t="s">
        <v>66</v>
      </c>
      <c r="L34" s="99" t="s">
        <v>274</v>
      </c>
      <c r="M34" s="99" t="s">
        <v>275</v>
      </c>
      <c r="N34" s="99" t="s">
        <v>278</v>
      </c>
      <c r="O34" s="100" t="n">
        <f>IF($G34="","",IF($K34="はい",0,$I34*$J34/100))</f>
        <v>2.55</v>
      </c>
      <c r="P34" s="99" t="str">
        <f>IF($G34="","",IF($K34="はい","重大事項発生",IF($J34&gt;=90,"優良",IF($J34&gt;=80,"合格",IF($J34&gt;=70,"観察",IF($J34&gt;=60,"はい正","不合格"))))))</f>
        <v>合格</v>
      </c>
      <c r="Q34" s="98"/>
      <c r="R34" s="98"/>
      <c r="S34" s="98"/>
      <c r="T34" s="98"/>
      <c r="U34" s="98"/>
      <c r="V34" s="98"/>
      <c r="W34" s="98"/>
      <c r="X34" s="98"/>
      <c r="Y34" s="98"/>
      <c r="Z34" s="98"/>
    </row>
    <row r="35">
      <c r="A35" s="110" t="n">
        <v>45808</v>
      </c>
      <c r="B35" s="99" t="s">
        <v>270</v>
      </c>
      <c r="C35" s="99" t="s">
        <v>271</v>
      </c>
      <c r="D35" s="99" t="s">
        <v>272</v>
      </c>
      <c r="E35" s="99" t="s">
        <v>273</v>
      </c>
      <c r="F35" s="99" t="str">
        <f>IF($G35="","",IFERROR(INDEX('評価モデル'!$A$4:$A$52,MATCH($G35,'評価モデル'!$C$4:$C$52,0)),""))</f>
        <v>プロセス履行実績</v>
      </c>
      <c r="G35" s="99" t="str">
        <v>D13</v>
      </c>
      <c r="H35" s="99" t="str">
        <f>IF($G35="","",IFERROR(INDEX('評価モデル'!$D$4:$D$52,MATCH($G35,'評価モデル'!$C$4:$C$52,0)),""))</f>
        <v>人材机資源到位率</v>
      </c>
      <c r="I35" s="107" t="n">
        <f>IF($G35="","",IFERROR(INDEX('評価モデル'!$E$4:$E$52,MATCH($G35,'評価モデル'!$C$4:$C$52,0)),0))</f>
        <v>2</v>
      </c>
      <c r="J35" s="107" t="n">
        <v>84</v>
      </c>
      <c r="K35" s="99" t="s">
        <v>66</v>
      </c>
      <c r="L35" s="99" t="s">
        <v>274</v>
      </c>
      <c r="M35" s="99" t="s">
        <v>275</v>
      </c>
      <c r="N35" s="99" t="s">
        <v>279</v>
      </c>
      <c r="O35" s="100" t="n">
        <f>IF($G35="","",IF($K35="はい",0,$I35*$J35/100))</f>
        <v>1.68</v>
      </c>
      <c r="P35" s="99" t="str">
        <f>IF($G35="","",IF($K35="はい","重大事項発生",IF($J35&gt;=90,"優良",IF($J35&gt;=80,"合格",IF($J35&gt;=70,"観察",IF($J35&gt;=60,"はい正","不合格"))))))</f>
        <v>合格</v>
      </c>
      <c r="Q35" s="98"/>
      <c r="R35" s="98"/>
      <c r="S35" s="98"/>
      <c r="T35" s="98"/>
      <c r="U35" s="98"/>
      <c r="V35" s="98"/>
      <c r="W35" s="98"/>
      <c r="X35" s="98"/>
      <c r="Y35" s="98"/>
      <c r="Z35" s="98"/>
    </row>
    <row r="36">
      <c r="A36" s="110" t="n">
        <v>45808</v>
      </c>
      <c r="B36" s="99" t="s">
        <v>270</v>
      </c>
      <c r="C36" s="99" t="s">
        <v>271</v>
      </c>
      <c r="D36" s="99" t="s">
        <v>272</v>
      </c>
      <c r="E36" s="99" t="s">
        <v>273</v>
      </c>
      <c r="F36" s="99" t="str">
        <f>IF($G36="","",IFERROR(INDEX('評価モデル'!$A$4:$A$52,MATCH($G36,'評価モデル'!$C$4:$C$52,0)),""))</f>
        <v>プロセス履行実績</v>
      </c>
      <c r="G36" s="99" t="str">
        <v>D14</v>
      </c>
      <c r="H36" s="99" t="str">
        <f>IF($G36="","",IFERROR(INDEX('評価モデル'!$D$4:$D$52,MATCH($G36,'評価モデル'!$C$4:$C$52,0)),""))</f>
        <v>遅延注意と挽回施工はい正有効性</v>
      </c>
      <c r="I36" s="107" t="n">
        <f>IF($G36="","",IFERROR(INDEX('評価モデル'!$E$4:$E$52,MATCH($G36,'評価モデル'!$C$4:$C$52,0)),0))</f>
        <v>2</v>
      </c>
      <c r="J36" s="107" t="n">
        <v>86</v>
      </c>
      <c r="K36" s="99" t="s">
        <v>66</v>
      </c>
      <c r="L36" s="99" t="s">
        <v>274</v>
      </c>
      <c r="M36" s="99" t="s">
        <v>275</v>
      </c>
      <c r="N36" s="99" t="s">
        <v>276</v>
      </c>
      <c r="O36" s="100" t="n">
        <f>IF($G36="","",IF($K36="はい",0,$I36*$J36/100))</f>
        <v>1.72</v>
      </c>
      <c r="P36" s="99" t="str">
        <f>IF($G36="","",IF($K36="はい","重大事項発生",IF($J36&gt;=90,"優良",IF($J36&gt;=80,"合格",IF($J36&gt;=70,"観察",IF($J36&gt;=60,"はい正","不合格"))))))</f>
        <v>合格</v>
      </c>
      <c r="Q36" s="98"/>
      <c r="R36" s="98"/>
      <c r="S36" s="98"/>
      <c r="T36" s="98"/>
      <c r="U36" s="98"/>
      <c r="V36" s="98"/>
      <c r="W36" s="98"/>
      <c r="X36" s="98"/>
      <c r="Y36" s="98"/>
      <c r="Z36" s="98"/>
    </row>
    <row r="37">
      <c r="A37" s="110" t="n">
        <v>45808</v>
      </c>
      <c r="B37" s="99" t="s">
        <v>270</v>
      </c>
      <c r="C37" s="99" t="s">
        <v>271</v>
      </c>
      <c r="D37" s="99" t="s">
        <v>272</v>
      </c>
      <c r="E37" s="99" t="s">
        <v>273</v>
      </c>
      <c r="F37" s="99" t="str">
        <f>IF($G37="","",IFERROR(INDEX('評価モデル'!$A$4:$A$52,MATCH($G37,'評価モデル'!$C$4:$C$52,0)),""))</f>
        <v>プロセス履行実績</v>
      </c>
      <c r="G37" s="99" t="str">
        <v>D15</v>
      </c>
      <c r="H37" s="99" t="str">
        <f>IF($G37="","",IFERROR(INDEX('評価モデル'!$D$4:$D$52,MATCH($G37,'評価モデル'!$C$4:$C$52,0)),""))</f>
        <v>とその他专业协调配合</v>
      </c>
      <c r="I37" s="107" t="n">
        <f>IF($G37="","",IFERROR(INDEX('評価モデル'!$E$4:$E$52,MATCH($G37,'評価モデル'!$C$4:$C$52,0)),0))</f>
        <v>2</v>
      </c>
      <c r="J37" s="107" t="n">
        <v>87</v>
      </c>
      <c r="K37" s="99" t="s">
        <v>66</v>
      </c>
      <c r="L37" s="99" t="s">
        <v>274</v>
      </c>
      <c r="M37" s="99" t="s">
        <v>275</v>
      </c>
      <c r="N37" s="99" t="s">
        <v>277</v>
      </c>
      <c r="O37" s="100" t="n">
        <f>IF($G37="","",IF($K37="はい",0,$I37*$J37/100))</f>
        <v>1.74</v>
      </c>
      <c r="P37" s="99" t="str">
        <f>IF($G37="","",IF($K37="はい","重大事項発生",IF($J37&gt;=90,"優良",IF($J37&gt;=80,"合格",IF($J37&gt;=70,"観察",IF($J37&gt;=60,"はい正","不合格"))))))</f>
        <v>合格</v>
      </c>
      <c r="Q37" s="98"/>
      <c r="R37" s="98"/>
      <c r="S37" s="98"/>
      <c r="T37" s="98"/>
      <c r="U37" s="98"/>
      <c r="V37" s="98"/>
      <c r="W37" s="98"/>
      <c r="X37" s="98"/>
      <c r="Y37" s="98"/>
      <c r="Z37" s="98"/>
    </row>
    <row r="38">
      <c r="A38" s="110" t="n">
        <v>45808</v>
      </c>
      <c r="B38" s="99" t="s">
        <v>270</v>
      </c>
      <c r="C38" s="99" t="s">
        <v>271</v>
      </c>
      <c r="D38" s="99" t="s">
        <v>272</v>
      </c>
      <c r="E38" s="99" t="s">
        <v>273</v>
      </c>
      <c r="F38" s="99" t="str">
        <f>IF($G38="","",IFERROR(INDEX('評価モデル'!$A$4:$A$52,MATCH($G38,'評価モデル'!$C$4:$C$52,0)),""))</f>
        <v>プロセス履行実績</v>
      </c>
      <c r="G38" s="99" t="str">
        <v>D16</v>
      </c>
      <c r="H38" s="99" t="str">
        <f>IF($G38="","",IFERROR(INDEX('評価モデル'!$D$4:$D$52,MATCH($G38,'評価モデル'!$C$4:$C$52,0)),""))</f>
        <v>RFI、会議和案件指令対応が迅速性</v>
      </c>
      <c r="I38" s="107" t="n">
        <f>IF($G38="","",IFERROR(INDEX('評価モデル'!$E$4:$E$52,MATCH($G38,'評価モデル'!$C$4:$C$52,0)),0))</f>
        <v>2</v>
      </c>
      <c r="J38" s="107" t="n">
        <v>91</v>
      </c>
      <c r="K38" s="99" t="s">
        <v>66</v>
      </c>
      <c r="L38" s="99" t="s">
        <v>274</v>
      </c>
      <c r="M38" s="99" t="s">
        <v>275</v>
      </c>
      <c r="N38" s="99" t="s">
        <v>278</v>
      </c>
      <c r="O38" s="100" t="n">
        <f>IF($G38="","",IF($K38="はい",0,$I38*$J38/100))</f>
        <v>1.82</v>
      </c>
      <c r="P38" s="99" t="str">
        <f>IF($G38="","",IF($K38="はい","重大事項発生",IF($J38&gt;=90,"優良",IF($J38&gt;=80,"合格",IF($J38&gt;=70,"観察",IF($J38&gt;=60,"はい正","不合格"))))))</f>
        <v>優良</v>
      </c>
      <c r="Q38" s="98"/>
      <c r="R38" s="98"/>
      <c r="S38" s="98"/>
      <c r="T38" s="98"/>
      <c r="U38" s="98"/>
      <c r="V38" s="98"/>
      <c r="W38" s="98"/>
      <c r="X38" s="98"/>
      <c r="Y38" s="98"/>
      <c r="Z38" s="98"/>
    </row>
    <row r="39">
      <c r="A39" s="110" t="n">
        <v>45808</v>
      </c>
      <c r="B39" s="99" t="s">
        <v>270</v>
      </c>
      <c r="C39" s="99" t="s">
        <v>271</v>
      </c>
      <c r="D39" s="99" t="s">
        <v>272</v>
      </c>
      <c r="E39" s="99" t="s">
        <v>273</v>
      </c>
      <c r="F39" s="99" t="str">
        <f>IF($G39="","",IFERROR(INDEX('評価モデル'!$A$4:$A$52,MATCH($G39,'評価モデル'!$C$4:$C$52,0)),""))</f>
        <v>プロセス履行実績</v>
      </c>
      <c r="G39" s="99" t="str">
        <v>D17</v>
      </c>
      <c r="H39" s="99" t="str">
        <f>IF($G39="","",IFERROR(INDEX('評価モデル'!$D$4:$D$52,MATCH($G39,'評価モデル'!$C$4:$C$52,0)),""))</f>
        <v>施賃金料、隠蔽部検査和試験报告提出</v>
      </c>
      <c r="I39" s="107" t="n">
        <f>IF($G39="","",IFERROR(INDEX('評価モデル'!$E$4:$E$52,MATCH($G39,'評価モデル'!$C$4:$C$52,0)),0))</f>
        <v>2</v>
      </c>
      <c r="J39" s="107" t="n">
        <v>89</v>
      </c>
      <c r="K39" s="99" t="s">
        <v>66</v>
      </c>
      <c r="L39" s="99" t="s">
        <v>274</v>
      </c>
      <c r="M39" s="99" t="s">
        <v>275</v>
      </c>
      <c r="N39" s="99" t="s">
        <v>279</v>
      </c>
      <c r="O39" s="100" t="n">
        <f>IF($G39="","",IF($K39="はい",0,$I39*$J39/100))</f>
        <v>1.78</v>
      </c>
      <c r="P39" s="99" t="str">
        <f>IF($G39="","",IF($K39="はい","重大事項発生",IF($J39&gt;=90,"優良",IF($J39&gt;=80,"合格",IF($J39&gt;=70,"観察",IF($J39&gt;=60,"はい正","不合格"))))))</f>
        <v>合格</v>
      </c>
      <c r="Q39" s="98"/>
      <c r="R39" s="98"/>
      <c r="S39" s="98"/>
      <c r="T39" s="98"/>
      <c r="U39" s="98"/>
      <c r="V39" s="98"/>
      <c r="W39" s="98"/>
      <c r="X39" s="98"/>
      <c r="Y39" s="98"/>
      <c r="Z39" s="98"/>
    </row>
    <row r="40">
      <c r="A40" s="110" t="n">
        <v>45808</v>
      </c>
      <c r="B40" s="99" t="s">
        <v>270</v>
      </c>
      <c r="C40" s="99" t="s">
        <v>271</v>
      </c>
      <c r="D40" s="99" t="s">
        <v>272</v>
      </c>
      <c r="E40" s="99" t="s">
        <v>273</v>
      </c>
      <c r="F40" s="99" t="str">
        <f>IF($G40="","",IFERROR(INDEX('評価モデル'!$A$4:$A$52,MATCH($G40,'評価モデル'!$C$4:$C$52,0)),""))</f>
        <v>プロセス履行実績</v>
      </c>
      <c r="G40" s="99" t="str">
        <v>D18</v>
      </c>
      <c r="H40" s="99" t="str">
        <f>IF($G40="","",IFERROR(INDEX('評価モデル'!$D$4:$D$52,MATCH($G40,'評価モデル'!$C$4:$C$52,0)),""))</f>
        <v>変更指示確認资料および时正確</v>
      </c>
      <c r="I40" s="107" t="n">
        <f>IF($G40="","",IFERROR(INDEX('評価モデル'!$E$4:$E$52,MATCH($G40,'評価モデル'!$C$4:$C$52,0)),0))</f>
        <v>2</v>
      </c>
      <c r="J40" s="107" t="n">
        <v>86</v>
      </c>
      <c r="K40" s="99" t="s">
        <v>66</v>
      </c>
      <c r="L40" s="99" t="s">
        <v>274</v>
      </c>
      <c r="M40" s="99" t="s">
        <v>275</v>
      </c>
      <c r="N40" s="99" t="s">
        <v>276</v>
      </c>
      <c r="O40" s="100" t="n">
        <f>IF($G40="","",IF($K40="はい",0,$I40*$J40/100))</f>
        <v>1.72</v>
      </c>
      <c r="P40" s="99" t="str">
        <f>IF($G40="","",IF($K40="はい","重大事項発生",IF($J40&gt;=90,"優良",IF($J40&gt;=80,"合格",IF($J40&gt;=70,"観察",IF($J40&gt;=60,"はい正","不合格"))))))</f>
        <v>合格</v>
      </c>
      <c r="Q40" s="98"/>
      <c r="R40" s="98"/>
      <c r="S40" s="98"/>
      <c r="T40" s="98"/>
      <c r="U40" s="98"/>
      <c r="V40" s="98"/>
      <c r="W40" s="98"/>
      <c r="X40" s="98"/>
      <c r="Y40" s="98"/>
      <c r="Z40" s="98"/>
    </row>
    <row r="41">
      <c r="A41" s="110" t="n">
        <v>45808</v>
      </c>
      <c r="B41" s="99" t="s">
        <v>270</v>
      </c>
      <c r="C41" s="99" t="s">
        <v>271</v>
      </c>
      <c r="D41" s="99" t="s">
        <v>272</v>
      </c>
      <c r="E41" s="99" t="s">
        <v>273</v>
      </c>
      <c r="F41" s="99" t="str">
        <f>IF($G41="","",IFERROR(INDEX('評価モデル'!$A$4:$A$52,MATCH($G41,'評価モデル'!$C$4:$C$52,0)),""))</f>
        <v>プロセス履行実績</v>
      </c>
      <c r="G41" s="99" t="str">
        <v>D19</v>
      </c>
      <c r="H41" s="99" t="str">
        <f>IF($G41="","",IFERROR(INDEX('評価モデル'!$D$4:$D$52,MATCH($G41,'評価モデル'!$C$4:$C$52,0)),""))</f>
        <v>現場受領確認、出来高計量データ和成本ロス控制</v>
      </c>
      <c r="I41" s="107" t="n">
        <f>IF($G41="","",IFERROR(INDEX('評価モデル'!$E$4:$E$52,MATCH($G41,'評価モデル'!$C$4:$C$52,0)),0))</f>
        <v>2</v>
      </c>
      <c r="J41" s="107" t="n">
        <v>83</v>
      </c>
      <c r="K41" s="99" t="s">
        <v>66</v>
      </c>
      <c r="L41" s="99" t="s">
        <v>274</v>
      </c>
      <c r="M41" s="99" t="s">
        <v>275</v>
      </c>
      <c r="N41" s="99" t="s">
        <v>277</v>
      </c>
      <c r="O41" s="100" t="n">
        <f>IF($G41="","",IF($K41="はい",0,$I41*$J41/100))</f>
        <v>1.66</v>
      </c>
      <c r="P41" s="99" t="str">
        <f>IF($G41="","",IF($K41="はい","重大事項発生",IF($J41&gt;=90,"優良",IF($J41&gt;=80,"合格",IF($J41&gt;=70,"観察",IF($J41&gt;=60,"はい正","不合格"))))))</f>
        <v>合格</v>
      </c>
      <c r="Q41" s="98"/>
      <c r="R41" s="98"/>
      <c r="S41" s="98"/>
      <c r="T41" s="98"/>
      <c r="U41" s="98"/>
      <c r="V41" s="98"/>
      <c r="W41" s="98"/>
      <c r="X41" s="98"/>
      <c r="Y41" s="98"/>
      <c r="Z41" s="98"/>
    </row>
    <row r="42">
      <c r="A42" s="110" t="n">
        <v>45808</v>
      </c>
      <c r="B42" s="99" t="s">
        <v>270</v>
      </c>
      <c r="C42" s="99" t="s">
        <v>271</v>
      </c>
      <c r="D42" s="99" t="s">
        <v>272</v>
      </c>
      <c r="E42" s="99" t="s">
        <v>273</v>
      </c>
      <c r="F42" s="99" t="str">
        <f>IF($G42="","",IFERROR(INDEX('評価モデル'!$A$4:$A$52,MATCH($G42,'評価モデル'!$C$4:$C$52,0)),""))</f>
        <v>プロセス履行実績</v>
      </c>
      <c r="G42" s="99" t="str">
        <v>D20</v>
      </c>
      <c r="H42" s="99" t="str">
        <f>IF($G42="","",IFERROR(INDEX('評価モデル'!$D$4:$D$52,MATCH($G42,'評価モデル'!$C$4:$C$52,0)),""))</f>
        <v>数値化平台、日報・週報実行</v>
      </c>
      <c r="I42" s="107" t="n">
        <f>IF($G42="","",IFERROR(INDEX('評価モデル'!$E$4:$E$52,MATCH($G42,'評価モデル'!$C$4:$C$52,0)),0))</f>
        <v>1</v>
      </c>
      <c r="J42" s="107" t="n">
        <v>85</v>
      </c>
      <c r="K42" s="99" t="s">
        <v>66</v>
      </c>
      <c r="L42" s="99" t="s">
        <v>274</v>
      </c>
      <c r="M42" s="99" t="s">
        <v>275</v>
      </c>
      <c r="N42" s="99" t="s">
        <v>278</v>
      </c>
      <c r="O42" s="100" t="n">
        <f>IF($G42="","",IF($K42="はい",0,$I42*$J42/100))</f>
        <v>0.85</v>
      </c>
      <c r="P42" s="99" t="str">
        <f>IF($G42="","",IF($K42="はい","重大事項発生",IF($J42&gt;=90,"優良",IF($J42&gt;=80,"合格",IF($J42&gt;=70,"観察",IF($J42&gt;=60,"はい正","不合格"))))))</f>
        <v>合格</v>
      </c>
      <c r="Q42" s="98"/>
      <c r="R42" s="98"/>
      <c r="S42" s="98"/>
      <c r="T42" s="98"/>
      <c r="U42" s="98"/>
      <c r="V42" s="98"/>
      <c r="W42" s="98"/>
      <c r="X42" s="98"/>
      <c r="Y42" s="98"/>
      <c r="Z42" s="98"/>
    </row>
    <row r="43">
      <c r="A43" s="110" t="n">
        <v>45808</v>
      </c>
      <c r="B43" s="99" t="s">
        <v>270</v>
      </c>
      <c r="C43" s="99" t="s">
        <v>271</v>
      </c>
      <c r="D43" s="99" t="s">
        <v>272</v>
      </c>
      <c r="E43" s="99" t="s">
        <v>273</v>
      </c>
      <c r="F43" s="99" t="str">
        <f>IF($G43="","",IFERROR(INDEX('評価モデル'!$A$4:$A$52,MATCH($G43,'評価モデル'!$C$4:$C$52,0)),""))</f>
        <v>商務支払と労務賃金</v>
      </c>
      <c r="G43" s="99" t="str">
        <v>E1</v>
      </c>
      <c r="H43" s="99" t="str">
        <f>IF($G43="","",IFERROR(INDEX('評価モデル'!$D$4:$D$52,MATCH($G43,'評価モデル'!$C$4:$C$52,0)),""))</f>
        <v>月次出来高計量申請正確完全</v>
      </c>
      <c r="I43" s="107" t="n">
        <f>IF($G43="","",IFERROR(INDEX('評価モデル'!$E$4:$E$52,MATCH($G43,'評価モデル'!$C$4:$C$52,0)),0))</f>
        <v>2</v>
      </c>
      <c r="J43" s="107" t="n">
        <v>94</v>
      </c>
      <c r="K43" s="99" t="s">
        <v>66</v>
      </c>
      <c r="L43" s="99" t="s">
        <v>274</v>
      </c>
      <c r="M43" s="99" t="s">
        <v>275</v>
      </c>
      <c r="N43" s="99" t="s">
        <v>279</v>
      </c>
      <c r="O43" s="100" t="n">
        <f>IF($G43="","",IF($K43="はい",0,$I43*$J43/100))</f>
        <v>1.88</v>
      </c>
      <c r="P43" s="99" t="str">
        <f>IF($G43="","",IF($K43="はい","重大事項発生",IF($J43&gt;=90,"優良",IF($J43&gt;=80,"合格",IF($J43&gt;=70,"観察",IF($J43&gt;=60,"はい正","不合格"))))))</f>
        <v>優良</v>
      </c>
      <c r="Q43" s="98"/>
      <c r="R43" s="98"/>
      <c r="S43" s="98"/>
      <c r="T43" s="98"/>
      <c r="U43" s="98"/>
      <c r="V43" s="98"/>
      <c r="W43" s="98"/>
      <c r="X43" s="98"/>
      <c r="Y43" s="98"/>
      <c r="Z43" s="98"/>
    </row>
    <row r="44">
      <c r="A44" s="110" t="n">
        <v>45808</v>
      </c>
      <c r="B44" s="99" t="s">
        <v>270</v>
      </c>
      <c r="C44" s="99" t="s">
        <v>271</v>
      </c>
      <c r="D44" s="99" t="s">
        <v>272</v>
      </c>
      <c r="E44" s="99" t="s">
        <v>273</v>
      </c>
      <c r="F44" s="99" t="str">
        <f>IF($G44="","",IFERROR(INDEX('評価モデル'!$A$4:$A$52,MATCH($G44,'評価モデル'!$C$4:$C$52,0)),""))</f>
        <v>商務支払と労務賃金</v>
      </c>
      <c r="G44" s="99" t="str">
        <v>E2</v>
      </c>
      <c r="H44" s="99" t="str">
        <f>IF($G44="","",IFERROR(INDEX('評価モデル'!$D$4:$D$52,MATCH($G44,'評価モデル'!$C$4:$C$52,0)),""))</f>
        <v>請求書、税务、付款资料および时適合</v>
      </c>
      <c r="I44" s="107" t="n">
        <f>IF($G44="","",IFERROR(INDEX('評価モデル'!$E$4:$E$52,MATCH($G44,'評価モデル'!$C$4:$C$52,0)),0))</f>
        <v>1</v>
      </c>
      <c r="J44" s="107" t="n">
        <v>84</v>
      </c>
      <c r="K44" s="99" t="s">
        <v>66</v>
      </c>
      <c r="L44" s="99" t="s">
        <v>274</v>
      </c>
      <c r="M44" s="99" t="s">
        <v>275</v>
      </c>
      <c r="N44" s="99" t="s">
        <v>276</v>
      </c>
      <c r="O44" s="100" t="n">
        <f>IF($G44="","",IF($K44="はい",0,$I44*$J44/100))</f>
        <v>0.84</v>
      </c>
      <c r="P44" s="99" t="str">
        <f>IF($G44="","",IF($K44="はい","重大事項発生",IF($J44&gt;=90,"優良",IF($J44&gt;=80,"合格",IF($J44&gt;=70,"観察",IF($J44&gt;=60,"はい正","不合格"))))))</f>
        <v>合格</v>
      </c>
      <c r="Q44" s="98"/>
      <c r="R44" s="98"/>
      <c r="S44" s="98"/>
      <c r="T44" s="98"/>
      <c r="U44" s="98"/>
      <c r="V44" s="98"/>
      <c r="W44" s="98"/>
      <c r="X44" s="98"/>
      <c r="Y44" s="98"/>
      <c r="Z44" s="98"/>
    </row>
    <row r="45">
      <c r="A45" s="110" t="n">
        <v>45808</v>
      </c>
      <c r="B45" s="99" t="s">
        <v>270</v>
      </c>
      <c r="C45" s="99" t="s">
        <v>271</v>
      </c>
      <c r="D45" s="99" t="s">
        <v>272</v>
      </c>
      <c r="E45" s="99" t="s">
        <v>273</v>
      </c>
      <c r="F45" s="99" t="str">
        <f>IF($G45="","",IFERROR(INDEX('評価モデル'!$A$4:$A$52,MATCH($G45,'評価モデル'!$C$4:$C$52,0)),""))</f>
        <v>商務支払と労務賃金</v>
      </c>
      <c r="G45" s="99" t="str">
        <v>E3</v>
      </c>
      <c r="H45" s="99" t="str">
        <f>IF($G45="","",IFERROR(INDEX('評価モデル'!$D$4:$D$52,MATCH($G45,'評価モデル'!$C$4:$C$52,0)),""))</f>
        <v>変更索赔和反索赔証跡完了管理</v>
      </c>
      <c r="I45" s="107" t="n">
        <f>IF($G45="","",IFERROR(INDEX('評価モデル'!$E$4:$E$52,MATCH($G45,'評価モデル'!$C$4:$C$52,0)),0))</f>
        <v>2</v>
      </c>
      <c r="J45" s="107" t="n">
        <v>89</v>
      </c>
      <c r="K45" s="99" t="s">
        <v>66</v>
      </c>
      <c r="L45" s="99" t="s">
        <v>274</v>
      </c>
      <c r="M45" s="99" t="s">
        <v>275</v>
      </c>
      <c r="N45" s="99" t="s">
        <v>277</v>
      </c>
      <c r="O45" s="100" t="n">
        <f>IF($G45="","",IF($K45="はい",0,$I45*$J45/100))</f>
        <v>1.78</v>
      </c>
      <c r="P45" s="99" t="str">
        <f>IF($G45="","",IF($K45="はい","重大事項発生",IF($J45&gt;=90,"優良",IF($J45&gt;=80,"合格",IF($J45&gt;=70,"観察",IF($J45&gt;=60,"はい正","不合格"))))))</f>
        <v>合格</v>
      </c>
      <c r="Q45" s="98"/>
      <c r="R45" s="98"/>
      <c r="S45" s="98"/>
      <c r="T45" s="98"/>
      <c r="U45" s="98"/>
      <c r="V45" s="98"/>
      <c r="W45" s="98"/>
      <c r="X45" s="98"/>
      <c r="Y45" s="98"/>
      <c r="Z45" s="98"/>
    </row>
    <row r="46">
      <c r="A46" s="110" t="n">
        <v>45808</v>
      </c>
      <c r="B46" s="99" t="s">
        <v>270</v>
      </c>
      <c r="C46" s="99" t="s">
        <v>271</v>
      </c>
      <c r="D46" s="99" t="s">
        <v>272</v>
      </c>
      <c r="E46" s="99" t="s">
        <v>273</v>
      </c>
      <c r="F46" s="99" t="str">
        <f>IF($G46="","",IFERROR(INDEX('評価モデル'!$A$4:$A$52,MATCH($G46,'評価モデル'!$C$4:$C$52,0)),""))</f>
        <v>商務支払と労務賃金</v>
      </c>
      <c r="G46" s="99" t="str">
        <v>E4</v>
      </c>
      <c r="H46" s="99" t="str">
        <f>IF($G46="","",IFERROR(INDEX('評価モデル'!$D$4:$D$52,MATCH($G46,'評価モデル'!$C$4:$C$52,0)),""))</f>
        <v>賃金表、考勤、実名管理和元請代发配合</v>
      </c>
      <c r="I46" s="107" t="n">
        <f>IF($G46="","",IFERROR(INDEX('評価モデル'!$E$4:$E$52,MATCH($G46,'評価モデル'!$C$4:$C$52,0)),0))</f>
        <v>3</v>
      </c>
      <c r="J46" s="107" t="n">
        <v>92</v>
      </c>
      <c r="K46" s="99" t="s">
        <v>66</v>
      </c>
      <c r="L46" s="99" t="s">
        <v>280</v>
      </c>
      <c r="M46" s="99" t="s">
        <v>275</v>
      </c>
      <c r="N46" s="99" t="s">
        <v>278</v>
      </c>
      <c r="O46" s="100" t="n">
        <f>IF($G46="","",IF($K46="はい",0,$I46*$J46/100))</f>
        <v>2.76</v>
      </c>
      <c r="P46" s="99" t="str">
        <f>IF($G46="","",IF($K46="はい","重大事項発生",IF($J46&gt;=90,"優良",IF($J46&gt;=80,"合格",IF($J46&gt;=70,"観察",IF($J46&gt;=60,"はい正","不合格"))))))</f>
        <v>優良</v>
      </c>
      <c r="Q46" s="98"/>
      <c r="R46" s="98"/>
      <c r="S46" s="98"/>
      <c r="T46" s="98"/>
      <c r="U46" s="98"/>
      <c r="V46" s="98"/>
      <c r="W46" s="98"/>
      <c r="X46" s="98"/>
      <c r="Y46" s="98"/>
      <c r="Z46" s="98"/>
    </row>
    <row r="47">
      <c r="A47" s="110" t="n">
        <v>45808</v>
      </c>
      <c r="B47" s="99" t="s">
        <v>270</v>
      </c>
      <c r="C47" s="99" t="s">
        <v>271</v>
      </c>
      <c r="D47" s="99" t="s">
        <v>272</v>
      </c>
      <c r="E47" s="99" t="s">
        <v>273</v>
      </c>
      <c r="F47" s="99" t="str">
        <f>IF($G47="","",IFERROR(INDEX('評価モデル'!$A$4:$A$52,MATCH($G47,'評価モデル'!$C$4:$C$52,0)),""))</f>
        <v>商務支払と労務賃金</v>
      </c>
      <c r="G47" s="99" t="str">
        <v>E5</v>
      </c>
      <c r="H47" s="99" t="str">
        <f>IF($G47="","",IFERROR(INDEX('評価モデル'!$D$4:$D$52,MATCH($G47,'評価モデル'!$C$4:$C$52,0)),""))</f>
        <v>なし未払い、苦情和集団の事件</v>
      </c>
      <c r="I47" s="107" t="n">
        <f>IF($G47="","",IFERROR(INDEX('評価モデル'!$E$4:$E$52,MATCH($G47,'評価モデル'!$C$4:$C$52,0)),0))</f>
        <v>2</v>
      </c>
      <c r="J47" s="107" t="n">
        <v>81</v>
      </c>
      <c r="K47" s="99" t="s">
        <v>66</v>
      </c>
      <c r="L47" s="99" t="s">
        <v>274</v>
      </c>
      <c r="M47" s="99" t="s">
        <v>275</v>
      </c>
      <c r="N47" s="99" t="s">
        <v>279</v>
      </c>
      <c r="O47" s="100" t="n">
        <f>IF($G47="","",IF($K47="はい",0,$I47*$J47/100))</f>
        <v>1.62</v>
      </c>
      <c r="P47" s="99" t="str">
        <f>IF($G47="","",IF($K47="はい","重大事項発生",IF($J47&gt;=90,"優良",IF($J47&gt;=80,"合格",IF($J47&gt;=70,"観察",IF($J47&gt;=60,"はい正","不合格"))))))</f>
        <v>合格</v>
      </c>
      <c r="Q47" s="98"/>
      <c r="R47" s="98"/>
      <c r="S47" s="98"/>
      <c r="T47" s="98"/>
      <c r="U47" s="98"/>
      <c r="V47" s="98"/>
      <c r="W47" s="98"/>
      <c r="X47" s="98"/>
      <c r="Y47" s="98"/>
      <c r="Z47" s="98"/>
    </row>
    <row r="48">
      <c r="A48" s="110" t="n">
        <v>45808</v>
      </c>
      <c r="B48" s="99" t="s">
        <v>270</v>
      </c>
      <c r="C48" s="99" t="s">
        <v>271</v>
      </c>
      <c r="D48" s="99" t="s">
        <v>272</v>
      </c>
      <c r="E48" s="99" t="s">
        <v>273</v>
      </c>
      <c r="F48" s="99" t="str">
        <f>IF($G48="","",IFERROR(INDEX('評価モデル'!$A$4:$A$52,MATCH($G48,'評価モデル'!$C$4:$C$52,0)),""))</f>
        <v>竣工精算と事後評価</v>
      </c>
      <c r="G48" s="99" t="str">
        <v>F1</v>
      </c>
      <c r="H48" s="99" t="str">
        <f>IF($G48="","",IFERROR(INDEX('評価モデル'!$D$4:$D$52,MATCH($G48,'評価モデル'!$C$4:$C$52,0)),""))</f>
        <v>竣賃金料、引渡し资料和慎重手册完全</v>
      </c>
      <c r="I48" s="107" t="n">
        <f>IF($G48="","",IFERROR(INDEX('評価モデル'!$E$4:$E$52,MATCH($G48,'評価モデル'!$C$4:$C$52,0)),0))</f>
        <v>2</v>
      </c>
      <c r="J48" s="107" t="n">
        <v>88</v>
      </c>
      <c r="K48" s="99" t="s">
        <v>66</v>
      </c>
      <c r="L48" s="99" t="s">
        <v>274</v>
      </c>
      <c r="M48" s="99" t="s">
        <v>275</v>
      </c>
      <c r="N48" s="99" t="s">
        <v>276</v>
      </c>
      <c r="O48" s="100" t="n">
        <f>IF($G48="","",IF($K48="はい",0,$I48*$J48/100))</f>
        <v>1.76</v>
      </c>
      <c r="P48" s="99" t="str">
        <f>IF($G48="","",IF($K48="はい","重大事項発生",IF($J48&gt;=90,"優良",IF($J48&gt;=80,"合格",IF($J48&gt;=70,"観察",IF($J48&gt;=60,"はい正","不合格"))))))</f>
        <v>合格</v>
      </c>
      <c r="Q48" s="98"/>
      <c r="R48" s="98"/>
      <c r="S48" s="98"/>
      <c r="T48" s="98"/>
      <c r="U48" s="98"/>
      <c r="V48" s="98"/>
      <c r="W48" s="98"/>
      <c r="X48" s="98"/>
      <c r="Y48" s="98"/>
      <c r="Z48" s="98"/>
    </row>
    <row r="49">
      <c r="A49" s="110" t="n">
        <v>45808</v>
      </c>
      <c r="B49" s="99" t="s">
        <v>270</v>
      </c>
      <c r="C49" s="99" t="s">
        <v>271</v>
      </c>
      <c r="D49" s="99" t="s">
        <v>272</v>
      </c>
      <c r="E49" s="99" t="s">
        <v>273</v>
      </c>
      <c r="F49" s="99" t="str">
        <f>IF($G49="","",IFERROR(INDEX('評価モデル'!$A$4:$A$52,MATCH($G49,'評価モデル'!$C$4:$C$52,0)),""))</f>
        <v>竣工精算と事後評価</v>
      </c>
      <c r="G49" s="99" t="str">
        <v>F2</v>
      </c>
      <c r="H49" s="99" t="str">
        <f>IF($G49="","",IFERROR(INDEX('評価モデル'!$D$4:$D$52,MATCH($G49,'評価モデル'!$C$4:$C$52,0)),""))</f>
        <v>欠陥はい正と保証対応</v>
      </c>
      <c r="I49" s="107" t="n">
        <f>IF($G49="","",IFERROR(INDEX('評価モデル'!$E$4:$E$52,MATCH($G49,'評価モデル'!$C$4:$C$52,0)),0))</f>
        <v>2</v>
      </c>
      <c r="J49" s="107" t="n">
        <v>92</v>
      </c>
      <c r="K49" s="99" t="s">
        <v>66</v>
      </c>
      <c r="L49" s="99" t="s">
        <v>280</v>
      </c>
      <c r="M49" s="99" t="s">
        <v>275</v>
      </c>
      <c r="N49" s="99" t="s">
        <v>277</v>
      </c>
      <c r="O49" s="100" t="n">
        <f>IF($G49="","",IF($K49="はい",0,$I49*$J49/100))</f>
        <v>1.84</v>
      </c>
      <c r="P49" s="99" t="str">
        <f>IF($G49="","",IF($K49="はい","重大事項発生",IF($J49&gt;=90,"優良",IF($J49&gt;=80,"合格",IF($J49&gt;=70,"観察",IF($J49&gt;=60,"はい正","不合格"))))))</f>
        <v>優良</v>
      </c>
      <c r="Q49" s="98"/>
      <c r="R49" s="98"/>
      <c r="S49" s="98"/>
      <c r="T49" s="98"/>
      <c r="U49" s="98"/>
      <c r="V49" s="98"/>
      <c r="W49" s="98"/>
      <c r="X49" s="98"/>
      <c r="Y49" s="98"/>
      <c r="Z49" s="98"/>
    </row>
    <row r="50">
      <c r="A50" s="110" t="n">
        <v>45808</v>
      </c>
      <c r="B50" s="99" t="s">
        <v>270</v>
      </c>
      <c r="C50" s="99" t="s">
        <v>271</v>
      </c>
      <c r="D50" s="99" t="s">
        <v>272</v>
      </c>
      <c r="E50" s="99" t="s">
        <v>273</v>
      </c>
      <c r="F50" s="99" t="str">
        <f>IF($G50="","",IFERROR(INDEX('評価モデル'!$A$4:$A$52,MATCH($G50,'評価モデル'!$C$4:$C$52,0)),""))</f>
        <v>竣工精算と事後評価</v>
      </c>
      <c r="G50" s="99" t="str">
        <v>F3</v>
      </c>
      <c r="H50" s="99" t="str">
        <f>IF($G50="","",IFERROR(INDEX('評価モデル'!$D$4:$D$52,MATCH($G50,'評価モデル'!$C$4:$C$52,0)),""))</f>
        <v>精算配合と紛争解決</v>
      </c>
      <c r="I50" s="107" t="n">
        <f>IF($G50="","",IFERROR(INDEX('評価モデル'!$E$4:$E$52,MATCH($G50,'評価モデル'!$C$4:$C$52,0)),0))</f>
        <v>2</v>
      </c>
      <c r="J50" s="107" t="n">
        <v>78</v>
      </c>
      <c r="K50" s="99" t="s">
        <v>66</v>
      </c>
      <c r="L50" s="99" t="s">
        <v>274</v>
      </c>
      <c r="M50" s="99" t="s">
        <v>275</v>
      </c>
      <c r="N50" s="99" t="s">
        <v>278</v>
      </c>
      <c r="O50" s="100" t="n">
        <f>IF($G50="","",IF($K50="はい",0,$I50*$J50/100))</f>
        <v>1.56</v>
      </c>
      <c r="P50" s="99" t="str">
        <f>IF($G50="","",IF($K50="はい","重大事項発生",IF($J50&gt;=90,"優良",IF($J50&gt;=80,"合格",IF($J50&gt;=70,"観察",IF($J50&gt;=60,"はい正","不合格"))))))</f>
        <v>観察</v>
      </c>
      <c r="Q50" s="98"/>
      <c r="R50" s="98"/>
      <c r="S50" s="98"/>
      <c r="T50" s="98"/>
      <c r="U50" s="98"/>
      <c r="V50" s="98"/>
      <c r="W50" s="98"/>
      <c r="X50" s="98"/>
      <c r="Y50" s="98"/>
      <c r="Z50" s="98"/>
    </row>
    <row r="51">
      <c r="A51" s="110" t="n">
        <v>45808</v>
      </c>
      <c r="B51" s="99" t="s">
        <v>270</v>
      </c>
      <c r="C51" s="99" t="s">
        <v>271</v>
      </c>
      <c r="D51" s="99" t="s">
        <v>272</v>
      </c>
      <c r="E51" s="99" t="s">
        <v>273</v>
      </c>
      <c r="F51" s="99" t="str">
        <f>IF($G51="","",IFERROR(INDEX('評価モデル'!$A$4:$A$52,MATCH($G51,'評価モデル'!$C$4:$C$52,0)),""))</f>
        <v>竣工精算と事後評価</v>
      </c>
      <c r="G51" s="99" t="str">
        <v>F4</v>
      </c>
      <c r="H51" s="99" t="str">
        <f>IF($G51="","",IFERROR(INDEX('評価モデル'!$D$4:$D$52,MATCH($G51,'評価モデル'!$C$4:$C$52,0)),""))</f>
        <v>実績振り返り、教訓和双向評価</v>
      </c>
      <c r="I51" s="107" t="n">
        <f>IF($G51="","",IFERROR(INDEX('評価モデル'!$E$4:$E$52,MATCH($G51,'評価モデル'!$C$4:$C$52,0)),0))</f>
        <v>2</v>
      </c>
      <c r="J51" s="107" t="n">
        <v>86</v>
      </c>
      <c r="K51" s="99" t="s">
        <v>66</v>
      </c>
      <c r="L51" s="99" t="s">
        <v>274</v>
      </c>
      <c r="M51" s="99" t="s">
        <v>275</v>
      </c>
      <c r="N51" s="99" t="s">
        <v>279</v>
      </c>
      <c r="O51" s="100" t="n">
        <f>IF($G51="","",IF($K51="はい",0,$I51*$J51/100))</f>
        <v>1.72</v>
      </c>
      <c r="P51" s="99" t="str">
        <f>IF($G51="","",IF($K51="はい","重大事項発生",IF($J51&gt;=90,"優良",IF($J51&gt;=80,"合格",IF($J51&gt;=70,"観察",IF($J51&gt;=60,"はい正","不合格"))))))</f>
        <v>合格</v>
      </c>
      <c r="Q51" s="98"/>
      <c r="R51" s="98"/>
      <c r="S51" s="98"/>
      <c r="T51" s="98"/>
      <c r="U51" s="98"/>
      <c r="V51" s="98"/>
      <c r="W51" s="98"/>
      <c r="X51" s="98"/>
      <c r="Y51" s="98"/>
      <c r="Z51" s="98"/>
    </row>
    <row r="52">
      <c r="A52" s="110" t="n">
        <v>45808</v>
      </c>
      <c r="B52" s="99" t="s">
        <v>270</v>
      </c>
      <c r="C52" s="99" t="s">
        <v>271</v>
      </c>
      <c r="D52" s="99" t="s">
        <v>272</v>
      </c>
      <c r="E52" s="99" t="s">
        <v>273</v>
      </c>
      <c r="F52" s="99" t="str">
        <f>IF($G52="","",IFERROR(INDEX('評価モデル'!$A$4:$A$52,MATCH($G52,'評価モデル'!$C$4:$C$52,0)),""))</f>
        <v>竣工精算と事後評価</v>
      </c>
      <c r="G52" s="99" t="str">
        <v>F5</v>
      </c>
      <c r="H52" s="99" t="str">
        <f>IF($G52="","",IFERROR(INDEX('評価モデル'!$D$4:$D$52,MATCH($G52,'評価モデル'!$C$4:$C$52,0)),""))</f>
        <v>今後継続利用推奨と能力向上計画</v>
      </c>
      <c r="I52" s="107" t="n">
        <f>IF($G52="","",IFERROR(INDEX('評価モデル'!$E$4:$E$52,MATCH($G52,'評価モデル'!$C$4:$C$52,0)),0))</f>
        <v>2</v>
      </c>
      <c r="J52" s="107" t="n">
        <v>87</v>
      </c>
      <c r="K52" s="99" t="s">
        <v>66</v>
      </c>
      <c r="L52" s="99" t="s">
        <v>274</v>
      </c>
      <c r="M52" s="99" t="s">
        <v>275</v>
      </c>
      <c r="N52" s="99" t="s">
        <v>276</v>
      </c>
      <c r="O52" s="100" t="n">
        <f>IF($G52="","",IF($K52="はい",0,$I52*$J52/100))</f>
        <v>1.74</v>
      </c>
      <c r="P52" s="99" t="str">
        <f>IF($G52="","",IF($K52="はい","重大事項発生",IF($J52&gt;=90,"優良",IF($J52&gt;=80,"合格",IF($J52&gt;=70,"観察",IF($J52&gt;=60,"はい正","不合格"))))))</f>
        <v>合格</v>
      </c>
      <c r="Q52" s="98"/>
      <c r="R52" s="98"/>
      <c r="S52" s="98"/>
      <c r="T52" s="98"/>
      <c r="U52" s="98"/>
      <c r="V52" s="98"/>
      <c r="W52" s="98"/>
      <c r="X52" s="98"/>
      <c r="Y52" s="98"/>
      <c r="Z52" s="98"/>
    </row>
    <row r="53">
      <c r="A53" s="110" t="n">
        <v>45808</v>
      </c>
      <c r="B53" s="99" t="s">
        <v>270</v>
      </c>
      <c r="C53" s="99" t="s">
        <v>281</v>
      </c>
      <c r="D53" s="99" t="s">
        <v>282</v>
      </c>
      <c r="E53" s="99" t="s">
        <v>273</v>
      </c>
      <c r="F53" s="99" t="str">
        <f>IF($G53="","",IFERROR(INDEX('評価モデル'!$A$4:$A$52,MATCH($G53,'評価モデル'!$C$4:$C$52,0)),""))</f>
        <v>選定と資格信用</v>
      </c>
      <c r="G53" s="99" t="str">
        <v>A1</v>
      </c>
      <c r="H53" s="99" t="str">
        <f>IF($G53="","",IFERROR(INDEX('評価モデル'!$D$4:$D$52,MATCH($G53,'評価モデル'!$C$4:$C$52,0)),""))</f>
        <v>企業資格、営業許可、セキュリティ生産許可が有効</v>
      </c>
      <c r="I53" s="107" t="n">
        <f>IF($G53="","",IFERROR(INDEX('評価モデル'!$E$4:$E$52,MATCH($G53,'評価モデル'!$C$4:$C$52,0)),0))</f>
        <v>3</v>
      </c>
      <c r="J53" s="107" t="n">
        <v>75</v>
      </c>
      <c r="K53" s="99" t="s">
        <v>66</v>
      </c>
      <c r="L53" s="99" t="s">
        <v>274</v>
      </c>
      <c r="M53" s="99" t="s">
        <v>275</v>
      </c>
      <c r="N53" s="99" t="s">
        <v>276</v>
      </c>
      <c r="O53" s="100" t="n">
        <f>IF($G53="","",IF($K53="はい",0,$I53*$J53/100))</f>
        <v>2.25</v>
      </c>
      <c r="P53" s="99" t="str">
        <f>IF($G53="","",IF($K53="はい","重大事項発生",IF($J53&gt;=90,"優良",IF($J53&gt;=80,"合格",IF($J53&gt;=70,"観察",IF($J53&gt;=60,"はい正","不合格"))))))</f>
        <v>観察</v>
      </c>
      <c r="Q53" s="98"/>
      <c r="R53" s="98"/>
      <c r="S53" s="98"/>
      <c r="T53" s="98"/>
      <c r="U53" s="98"/>
      <c r="V53" s="98"/>
      <c r="W53" s="98"/>
      <c r="X53" s="98"/>
      <c r="Y53" s="98"/>
      <c r="Z53" s="98"/>
    </row>
    <row r="54">
      <c r="A54" s="110" t="n">
        <v>45808</v>
      </c>
      <c r="B54" s="99" t="s">
        <v>270</v>
      </c>
      <c r="C54" s="99" t="s">
        <v>281</v>
      </c>
      <c r="D54" s="99" t="s">
        <v>282</v>
      </c>
      <c r="E54" s="99" t="s">
        <v>273</v>
      </c>
      <c r="F54" s="99" t="str">
        <f>IF($G54="","",IFERROR(INDEX('評価モデル'!$A$4:$A$52,MATCH($G54,'評価モデル'!$C$4:$C$52,0)),""))</f>
        <v>選定と資格信用</v>
      </c>
      <c r="G54" s="99" t="str">
        <v>A2</v>
      </c>
      <c r="H54" s="99" t="str">
        <f>IF($G54="","",IFERROR(INDEX('評価モデル'!$D$4:$D$52,MATCH($G54,'評価モデル'!$C$4:$C$52,0)),""))</f>
        <v>受託範囲が合い、違法再委託・一括下請・名義貸しリスクがない</v>
      </c>
      <c r="I54" s="107" t="n">
        <f>IF($G54="","",IFERROR(INDEX('評価モデル'!$E$4:$E$52,MATCH($G54,'評価モデル'!$C$4:$C$52,0)),0))</f>
        <v>3</v>
      </c>
      <c r="J54" s="107" t="n">
        <v>81</v>
      </c>
      <c r="K54" s="99" t="s">
        <v>66</v>
      </c>
      <c r="L54" s="99" t="s">
        <v>274</v>
      </c>
      <c r="M54" s="99" t="s">
        <v>275</v>
      </c>
      <c r="N54" s="99" t="s">
        <v>277</v>
      </c>
      <c r="O54" s="100" t="n">
        <f>IF($G54="","",IF($K54="はい",0,$I54*$J54/100))</f>
        <v>2.43</v>
      </c>
      <c r="P54" s="99" t="str">
        <f>IF($G54="","",IF($K54="はい","重大事項発生",IF($J54&gt;=90,"優良",IF($J54&gt;=80,"合格",IF($J54&gt;=70,"観察",IF($J54&gt;=60,"はい正","不合格"))))))</f>
        <v>合格</v>
      </c>
      <c r="Q54" s="98"/>
      <c r="R54" s="98"/>
      <c r="S54" s="98"/>
      <c r="T54" s="98"/>
      <c r="U54" s="98"/>
      <c r="V54" s="98"/>
      <c r="W54" s="98"/>
      <c r="X54" s="98"/>
      <c r="Y54" s="98"/>
      <c r="Z54" s="98"/>
    </row>
    <row r="55">
      <c r="A55" s="110" t="n">
        <v>45808</v>
      </c>
      <c r="B55" s="99" t="s">
        <v>270</v>
      </c>
      <c r="C55" s="99" t="s">
        <v>281</v>
      </c>
      <c r="D55" s="99" t="s">
        <v>282</v>
      </c>
      <c r="E55" s="99" t="s">
        <v>273</v>
      </c>
      <c r="F55" s="99" t="str">
        <f>IF($G55="","",IFERROR(INDEX('評価モデル'!$A$4:$A$52,MATCH($G55,'評価モデル'!$C$4:$C$52,0)),""))</f>
        <v>選定と資格信用</v>
      </c>
      <c r="G55" s="99" t="str">
        <v>A3</v>
      </c>
      <c r="H55" s="99" t="str">
        <f>IF($G55="","",IFERROR(INDEX('評価モデル'!$D$4:$D$52,MATCH($G55,'評価モデル'!$C$4:$C$52,0)),""))</f>
        <v>直近3年の類似実績と発注者評価</v>
      </c>
      <c r="I55" s="107" t="n">
        <f>IF($G55="","",IFERROR(INDEX('評価モデル'!$E$4:$E$52,MATCH($G55,'評価モデル'!$C$4:$C$52,0)),0))</f>
        <v>2</v>
      </c>
      <c r="J55" s="107" t="n">
        <v>79</v>
      </c>
      <c r="K55" s="99" t="s">
        <v>66</v>
      </c>
      <c r="L55" s="99" t="s">
        <v>274</v>
      </c>
      <c r="M55" s="99" t="s">
        <v>275</v>
      </c>
      <c r="N55" s="99" t="s">
        <v>278</v>
      </c>
      <c r="O55" s="100" t="n">
        <f>IF($G55="","",IF($K55="はい",0,$I55*$J55/100))</f>
        <v>1.58</v>
      </c>
      <c r="P55" s="99" t="str">
        <f>IF($G55="","",IF($K55="はい","重大事項発生",IF($J55&gt;=90,"優良",IF($J55&gt;=80,"合格",IF($J55&gt;=70,"観察",IF($J55&gt;=60,"はい正","不合格"))))))</f>
        <v>観察</v>
      </c>
      <c r="Q55" s="98"/>
      <c r="R55" s="98"/>
      <c r="S55" s="98"/>
      <c r="T55" s="98"/>
      <c r="U55" s="98"/>
      <c r="V55" s="98"/>
      <c r="W55" s="98"/>
      <c r="X55" s="98"/>
      <c r="Y55" s="98"/>
      <c r="Z55" s="98"/>
    </row>
    <row r="56">
      <c r="A56" s="110" t="n">
        <v>45808</v>
      </c>
      <c r="B56" s="99" t="s">
        <v>270</v>
      </c>
      <c r="C56" s="99" t="s">
        <v>281</v>
      </c>
      <c r="D56" s="99" t="s">
        <v>282</v>
      </c>
      <c r="E56" s="99" t="s">
        <v>273</v>
      </c>
      <c r="F56" s="99" t="str">
        <f>IF($G56="","",IFERROR(INDEX('評価モデル'!$A$4:$A$52,MATCH($G56,'評価モデル'!$C$4:$C$52,0)),""))</f>
        <v>選定と資格信用</v>
      </c>
      <c r="G56" s="99" t="str">
        <v>A4</v>
      </c>
      <c r="H56" s="99" t="str">
        <f>IF($G56="","",IFERROR(INDEX('評価モデル'!$D$4:$D$52,MATCH($G56,'評価モデル'!$C$4:$C$52,0)),""))</f>
        <v>財務稳健、保険、保証状または保証能力</v>
      </c>
      <c r="I56" s="107" t="n">
        <f>IF($G56="","",IFERROR(INDEX('評価モデル'!$E$4:$E$52,MATCH($G56,'評価モデル'!$C$4:$C$52,0)),0))</f>
        <v>2</v>
      </c>
      <c r="J56" s="107" t="n">
        <v>72</v>
      </c>
      <c r="K56" s="99" t="s">
        <v>66</v>
      </c>
      <c r="L56" s="99" t="s">
        <v>274</v>
      </c>
      <c r="M56" s="99" t="s">
        <v>275</v>
      </c>
      <c r="N56" s="99" t="s">
        <v>279</v>
      </c>
      <c r="O56" s="100" t="n">
        <f>IF($G56="","",IF($K56="はい",0,$I56*$J56/100))</f>
        <v>1.44</v>
      </c>
      <c r="P56" s="99" t="str">
        <f>IF($G56="","",IF($K56="はい","重大事項発生",IF($J56&gt;=90,"優良",IF($J56&gt;=80,"合格",IF($J56&gt;=70,"観察",IF($J56&gt;=60,"はい正","不合格"))))))</f>
        <v>観察</v>
      </c>
      <c r="Q56" s="98"/>
      <c r="R56" s="98"/>
      <c r="S56" s="98"/>
      <c r="T56" s="98"/>
      <c r="U56" s="98"/>
      <c r="V56" s="98"/>
      <c r="W56" s="98"/>
      <c r="X56" s="98"/>
      <c r="Y56" s="98"/>
      <c r="Z56" s="98"/>
    </row>
    <row r="57">
      <c r="A57" s="110" t="n">
        <v>45808</v>
      </c>
      <c r="B57" s="99" t="s">
        <v>270</v>
      </c>
      <c r="C57" s="99" t="s">
        <v>281</v>
      </c>
      <c r="D57" s="99" t="s">
        <v>282</v>
      </c>
      <c r="E57" s="99" t="s">
        <v>273</v>
      </c>
      <c r="F57" s="99" t="str">
        <f>IF($G57="","",IFERROR(INDEX('評価モデル'!$A$4:$A$52,MATCH($G57,'評価モデル'!$C$4:$C$52,0)),""))</f>
        <v>選定と資格信用</v>
      </c>
      <c r="G57" s="99" t="str">
        <v>A5</v>
      </c>
      <c r="H57" s="99" t="str">
        <f>IF($G57="","",IFERROR(INDEX('評価モデル'!$D$4:$D$52,MATCH($G57,'評価モデル'!$C$4:$C$52,0)),""))</f>
        <v>QHSE体系、労働衛生と环境管理能力</v>
      </c>
      <c r="I57" s="107" t="n">
        <f>IF($G57="","",IFERROR(INDEX('評価モデル'!$E$4:$E$52,MATCH($G57,'評価モデル'!$C$4:$C$52,0)),0))</f>
        <v>2</v>
      </c>
      <c r="J57" s="107" t="n">
        <v>83</v>
      </c>
      <c r="K57" s="99" t="s">
        <v>66</v>
      </c>
      <c r="L57" s="99" t="s">
        <v>274</v>
      </c>
      <c r="M57" s="99" t="s">
        <v>275</v>
      </c>
      <c r="N57" s="99" t="s">
        <v>276</v>
      </c>
      <c r="O57" s="100" t="n">
        <f>IF($G57="","",IF($K57="はい",0,$I57*$J57/100))</f>
        <v>1.66</v>
      </c>
      <c r="P57" s="99" t="str">
        <f>IF($G57="","",IF($K57="はい","重大事項発生",IF($J57&gt;=90,"優良",IF($J57&gt;=80,"合格",IF($J57&gt;=70,"観察",IF($J57&gt;=60,"はい正","不合格"))))))</f>
        <v>合格</v>
      </c>
      <c r="Q57" s="98"/>
      <c r="R57" s="98"/>
      <c r="S57" s="98"/>
      <c r="T57" s="98"/>
      <c r="U57" s="98"/>
      <c r="V57" s="98"/>
      <c r="W57" s="98"/>
      <c r="X57" s="98"/>
      <c r="Y57" s="98"/>
      <c r="Z57" s="98"/>
    </row>
    <row r="58">
      <c r="A58" s="110" t="n">
        <v>45808</v>
      </c>
      <c r="B58" s="99" t="s">
        <v>270</v>
      </c>
      <c r="C58" s="99" t="s">
        <v>281</v>
      </c>
      <c r="D58" s="99" t="s">
        <v>282</v>
      </c>
      <c r="E58" s="99" t="s">
        <v>273</v>
      </c>
      <c r="F58" s="99" t="str">
        <f>IF($G58="","",IFERROR(INDEX('評価モデル'!$A$4:$A$52,MATCH($G58,'評価モデル'!$C$4:$C$52,0)),""))</f>
        <v>選定と資格信用</v>
      </c>
      <c r="G58" s="99" t="str">
        <v>A6</v>
      </c>
      <c r="H58" s="99" t="str">
        <f>IF($G58="","",IFERROR(INDEX('評価モデル'!$D$4:$D$52,MATCH($G58,'評価モデル'!$C$4:$C$52,0)),""))</f>
        <v>信用、诉讼、総務処分、廉洁適合記録</v>
      </c>
      <c r="I58" s="107" t="n">
        <f>IF($G58="","",IFERROR(INDEX('評価モデル'!$E$4:$E$52,MATCH($G58,'評価モデル'!$C$4:$C$52,0)),0))</f>
        <v>2</v>
      </c>
      <c r="J58" s="107" t="n">
        <v>82</v>
      </c>
      <c r="K58" s="99" t="s">
        <v>66</v>
      </c>
      <c r="L58" s="99" t="s">
        <v>274</v>
      </c>
      <c r="M58" s="99" t="s">
        <v>275</v>
      </c>
      <c r="N58" s="99" t="s">
        <v>277</v>
      </c>
      <c r="O58" s="100" t="n">
        <f>IF($G58="","",IF($K58="はい",0,$I58*$J58/100))</f>
        <v>1.64</v>
      </c>
      <c r="P58" s="99" t="str">
        <f>IF($G58="","",IF($K58="はい","重大事項発生",IF($J58&gt;=90,"優良",IF($J58&gt;=80,"合格",IF($J58&gt;=70,"観察",IF($J58&gt;=60,"はい正","不合格"))))))</f>
        <v>合格</v>
      </c>
      <c r="Q58" s="98"/>
      <c r="R58" s="98"/>
      <c r="S58" s="98"/>
      <c r="T58" s="98"/>
      <c r="U58" s="98"/>
      <c r="V58" s="98"/>
      <c r="W58" s="98"/>
      <c r="X58" s="98"/>
      <c r="Y58" s="98"/>
      <c r="Z58" s="98"/>
    </row>
    <row r="59">
      <c r="A59" s="110" t="n">
        <v>45808</v>
      </c>
      <c r="B59" s="99" t="s">
        <v>270</v>
      </c>
      <c r="C59" s="99" t="s">
        <v>281</v>
      </c>
      <c r="D59" s="99" t="s">
        <v>282</v>
      </c>
      <c r="E59" s="99" t="s">
        <v>273</v>
      </c>
      <c r="F59" s="99" t="str">
        <f>IF($G59="","",IFERROR(INDEX('評価モデル'!$A$4:$A$52,MATCH($G59,'評価モデル'!$C$4:$C$52,0)),""))</f>
        <v>選定と資格信用</v>
      </c>
      <c r="G59" s="99" t="str">
        <v>A7</v>
      </c>
      <c r="H59" s="99" t="str">
        <f>IF($G59="","",IFERROR(INDEX('評価モデル'!$D$4:$D$52,MATCH($G59,'評価モデル'!$C$4:$C$52,0)),""))</f>
        <v>核心管理人員、班和設備能力</v>
      </c>
      <c r="I59" s="107" t="n">
        <f>IF($G59="","",IFERROR(INDEX('評価モデル'!$E$4:$E$52,MATCH($G59,'評価モデル'!$C$4:$C$52,0)),0))</f>
        <v>1</v>
      </c>
      <c r="J59" s="107" t="n">
        <v>84</v>
      </c>
      <c r="K59" s="99" t="s">
        <v>66</v>
      </c>
      <c r="L59" s="99" t="s">
        <v>274</v>
      </c>
      <c r="M59" s="99" t="s">
        <v>275</v>
      </c>
      <c r="N59" s="99" t="s">
        <v>278</v>
      </c>
      <c r="O59" s="100" t="n">
        <f>IF($G59="","",IF($K59="はい",0,$I59*$J59/100))</f>
        <v>0.84</v>
      </c>
      <c r="P59" s="99" t="str">
        <f>IF($G59="","",IF($K59="はい","重大事項発生",IF($J59&gt;=90,"優良",IF($J59&gt;=80,"合格",IF($J59&gt;=70,"観察",IF($J59&gt;=60,"はい正","不合格"))))))</f>
        <v>合格</v>
      </c>
      <c r="Q59" s="98"/>
      <c r="R59" s="98"/>
      <c r="S59" s="98"/>
      <c r="T59" s="98"/>
      <c r="U59" s="98"/>
      <c r="V59" s="98"/>
      <c r="W59" s="98"/>
      <c r="X59" s="98"/>
      <c r="Y59" s="98"/>
      <c r="Z59" s="98"/>
    </row>
    <row r="60">
      <c r="A60" s="110" t="n">
        <v>45808</v>
      </c>
      <c r="B60" s="99" t="s">
        <v>270</v>
      </c>
      <c r="C60" s="99" t="s">
        <v>281</v>
      </c>
      <c r="D60" s="99" t="s">
        <v>282</v>
      </c>
      <c r="E60" s="99" t="s">
        <v>273</v>
      </c>
      <c r="F60" s="99" t="str">
        <f>IF($G60="","",IFERROR(INDEX('評価モデル'!$A$4:$A$52,MATCH($G60,'評価モデル'!$C$4:$C$52,0)),""))</f>
        <v>入札と契約匹配</v>
      </c>
      <c r="G60" s="99" t="str">
        <v>B1</v>
      </c>
      <c r="H60" s="99" t="str">
        <f>IF($G60="","",IFERROR(INDEX('評価モデル'!$D$4:$D$52,MATCH($G60,'評価モデル'!$C$4:$C$52,0)),""))</f>
        <v>技術対応と施工計画書完全可実行</v>
      </c>
      <c r="I60" s="107" t="n">
        <f>IF($G60="","",IFERROR(INDEX('評価モデル'!$E$4:$E$52,MATCH($G60,'評価モデル'!$C$4:$C$52,0)),0))</f>
        <v>2</v>
      </c>
      <c r="J60" s="107" t="n">
        <v>86</v>
      </c>
      <c r="K60" s="99" t="s">
        <v>66</v>
      </c>
      <c r="L60" s="99" t="s">
        <v>274</v>
      </c>
      <c r="M60" s="99" t="s">
        <v>275</v>
      </c>
      <c r="N60" s="99" t="s">
        <v>279</v>
      </c>
      <c r="O60" s="100" t="n">
        <f>IF($G60="","",IF($K60="はい",0,$I60*$J60/100))</f>
        <v>1.72</v>
      </c>
      <c r="P60" s="99" t="str">
        <f>IF($G60="","",IF($K60="はい","重大事項発生",IF($J60&gt;=90,"優良",IF($J60&gt;=80,"合格",IF($J60&gt;=70,"観察",IF($J60&gt;=60,"はい正","不合格"))))))</f>
        <v>合格</v>
      </c>
      <c r="Q60" s="98"/>
      <c r="R60" s="98"/>
      <c r="S60" s="98"/>
      <c r="T60" s="98"/>
      <c r="U60" s="98"/>
      <c r="V60" s="98"/>
      <c r="W60" s="98"/>
      <c r="X60" s="98"/>
      <c r="Y60" s="98"/>
      <c r="Z60" s="98"/>
    </row>
    <row r="61">
      <c r="A61" s="110" t="n">
        <v>45808</v>
      </c>
      <c r="B61" s="99" t="s">
        <v>270</v>
      </c>
      <c r="C61" s="99" t="s">
        <v>281</v>
      </c>
      <c r="D61" s="99" t="s">
        <v>282</v>
      </c>
      <c r="E61" s="99" t="s">
        <v>273</v>
      </c>
      <c r="F61" s="99" t="str">
        <f>IF($G61="","",IFERROR(INDEX('評価モデル'!$A$4:$A$52,MATCH($G61,'評価モデル'!$C$4:$C$52,0)),""))</f>
        <v>入札と契約匹配</v>
      </c>
      <c r="G61" s="99" t="str">
        <v>B2</v>
      </c>
      <c r="H61" s="99" t="str">
        <f>IF($G61="","",IFERROR(INDEX('評価モデル'!$D$4:$D$52,MATCH($G61,'評価モデル'!$C$4:$C$52,0)),""))</f>
        <v>清单見積完全性と价格合理性</v>
      </c>
      <c r="I61" s="107" t="n">
        <f>IF($G61="","",IFERROR(INDEX('評価モデル'!$E$4:$E$52,MATCH($G61,'評価モデル'!$C$4:$C$52,0)),0))</f>
        <v>2</v>
      </c>
      <c r="J61" s="107" t="n">
        <v>81</v>
      </c>
      <c r="K61" s="99" t="s">
        <v>66</v>
      </c>
      <c r="L61" s="99" t="s">
        <v>274</v>
      </c>
      <c r="M61" s="99" t="s">
        <v>275</v>
      </c>
      <c r="N61" s="99" t="s">
        <v>276</v>
      </c>
      <c r="O61" s="100" t="n">
        <f>IF($G61="","",IF($K61="はい",0,$I61*$J61/100))</f>
        <v>1.62</v>
      </c>
      <c r="P61" s="99" t="str">
        <f>IF($G61="","",IF($K61="はい","重大事項発生",IF($J61&gt;=90,"優良",IF($J61&gt;=80,"合格",IF($J61&gt;=70,"観察",IF($J61&gt;=60,"はい正","不合格"))))))</f>
        <v>合格</v>
      </c>
      <c r="Q61" s="98"/>
      <c r="R61" s="98"/>
      <c r="S61" s="98"/>
      <c r="T61" s="98"/>
      <c r="U61" s="98"/>
      <c r="V61" s="98"/>
      <c r="W61" s="98"/>
      <c r="X61" s="98"/>
      <c r="Y61" s="98"/>
      <c r="Z61" s="98"/>
    </row>
    <row r="62">
      <c r="A62" s="110" t="n">
        <v>45808</v>
      </c>
      <c r="B62" s="99" t="s">
        <v>270</v>
      </c>
      <c r="C62" s="99" t="s">
        <v>281</v>
      </c>
      <c r="D62" s="99" t="s">
        <v>282</v>
      </c>
      <c r="E62" s="99" t="s">
        <v>273</v>
      </c>
      <c r="F62" s="99" t="str">
        <f>IF($G62="","",IFERROR(INDEX('評価モデル'!$A$4:$A$52,MATCH($G62,'評価モデル'!$C$4:$C$52,0)),""))</f>
        <v>入札と契約匹配</v>
      </c>
      <c r="G62" s="99" t="str">
        <v>B3</v>
      </c>
      <c r="H62" s="99" t="str">
        <f>IF($G62="","",IFERROR(INDEX('評価モデル'!$D$4:$D$52,MATCH($G62,'評価モデル'!$C$4:$C$52,0)),""))</f>
        <v>工期、資源、資材設備承诺可信</v>
      </c>
      <c r="I62" s="107" t="n">
        <f>IF($G62="","",IFERROR(INDEX('評価モデル'!$E$4:$E$52,MATCH($G62,'評価モデル'!$C$4:$C$52,0)),0))</f>
        <v>2</v>
      </c>
      <c r="J62" s="107" t="n">
        <v>80</v>
      </c>
      <c r="K62" s="99" t="s">
        <v>66</v>
      </c>
      <c r="L62" s="99" t="s">
        <v>274</v>
      </c>
      <c r="M62" s="99" t="s">
        <v>275</v>
      </c>
      <c r="N62" s="99" t="s">
        <v>277</v>
      </c>
      <c r="O62" s="100" t="n">
        <f>IF($G62="","",IF($K62="はい",0,$I62*$J62/100))</f>
        <v>1.6</v>
      </c>
      <c r="P62" s="99" t="str">
        <f>IF($G62="","",IF($K62="はい","重大事項発生",IF($J62&gt;=90,"優良",IF($J62&gt;=80,"合格",IF($J62&gt;=70,"観察",IF($J62&gt;=60,"はい正","不合格"))))))</f>
        <v>合格</v>
      </c>
      <c r="Q62" s="98"/>
      <c r="R62" s="98"/>
      <c r="S62" s="98"/>
      <c r="T62" s="98"/>
      <c r="U62" s="98"/>
      <c r="V62" s="98"/>
      <c r="W62" s="98"/>
      <c r="X62" s="98"/>
      <c r="Y62" s="98"/>
      <c r="Z62" s="98"/>
    </row>
    <row r="63">
      <c r="A63" s="110" t="n">
        <v>45808</v>
      </c>
      <c r="B63" s="99" t="s">
        <v>270</v>
      </c>
      <c r="C63" s="99" t="s">
        <v>281</v>
      </c>
      <c r="D63" s="99" t="s">
        <v>282</v>
      </c>
      <c r="E63" s="99" t="s">
        <v>273</v>
      </c>
      <c r="F63" s="99" t="str">
        <f>IF($G63="","",IFERROR(INDEX('評価モデル'!$A$4:$A$52,MATCH($G63,'評価モデル'!$C$4:$C$52,0)),""))</f>
        <v>入札と契約匹配</v>
      </c>
      <c r="G63" s="99" t="str">
        <v>B4</v>
      </c>
      <c r="H63" s="99" t="str">
        <f>IF($G63="","",IFERROR(INDEX('評価モデル'!$D$4:$D$52,MATCH($G63,'評価モデル'!$C$4:$C$52,0)),""))</f>
        <v>契約範囲、SOV、図面仕様対応が明確</v>
      </c>
      <c r="I63" s="107" t="n">
        <f>IF($G63="","",IFERROR(INDEX('評価モデル'!$E$4:$E$52,MATCH($G63,'評価モデル'!$C$4:$C$52,0)),0))</f>
        <v>2</v>
      </c>
      <c r="J63" s="107" t="n">
        <v>73</v>
      </c>
      <c r="K63" s="99" t="s">
        <v>66</v>
      </c>
      <c r="L63" s="99" t="s">
        <v>274</v>
      </c>
      <c r="M63" s="99" t="s">
        <v>275</v>
      </c>
      <c r="N63" s="99" t="s">
        <v>278</v>
      </c>
      <c r="O63" s="100" t="n">
        <f>IF($G63="","",IF($K63="はい",0,$I63*$J63/100))</f>
        <v>1.46</v>
      </c>
      <c r="P63" s="99" t="str">
        <f>IF($G63="","",IF($K63="はい","重大事項発生",IF($J63&gt;=90,"優良",IF($J63&gt;=80,"合格",IF($J63&gt;=70,"観察",IF($J63&gt;=60,"はい正","不合格"))))))</f>
        <v>観察</v>
      </c>
      <c r="Q63" s="98"/>
      <c r="R63" s="98"/>
      <c r="S63" s="98"/>
      <c r="T63" s="98"/>
      <c r="U63" s="98"/>
      <c r="V63" s="98"/>
      <c r="W63" s="98"/>
      <c r="X63" s="98"/>
      <c r="Y63" s="98"/>
      <c r="Z63" s="98"/>
    </row>
    <row r="64">
      <c r="A64" s="110" t="n">
        <v>45808</v>
      </c>
      <c r="B64" s="99" t="s">
        <v>270</v>
      </c>
      <c r="C64" s="99" t="s">
        <v>281</v>
      </c>
      <c r="D64" s="99" t="s">
        <v>282</v>
      </c>
      <c r="E64" s="99" t="s">
        <v>273</v>
      </c>
      <c r="F64" s="99" t="str">
        <f>IF($G64="","",IFERROR(INDEX('評価モデル'!$A$4:$A$52,MATCH($G64,'評価モデル'!$C$4:$C$52,0)),""))</f>
        <v>入札と契約匹配</v>
      </c>
      <c r="G64" s="99" t="str">
        <v>B5</v>
      </c>
      <c r="H64" s="99" t="str">
        <f>IF($G64="","",IFERROR(INDEX('評価モデル'!$D$4:$D$52,MATCH($G64,'評価モデル'!$C$4:$C$52,0)),""))</f>
        <v>変更、索赔、紛争和付款条項対応</v>
      </c>
      <c r="I64" s="107" t="n">
        <f>IF($G64="","",IFERROR(INDEX('評価モデル'!$E$4:$E$52,MATCH($G64,'評価モデル'!$C$4:$C$52,0)),0))</f>
        <v>1</v>
      </c>
      <c r="J64" s="107" t="n">
        <v>82</v>
      </c>
      <c r="K64" s="99" t="s">
        <v>66</v>
      </c>
      <c r="L64" s="99" t="s">
        <v>274</v>
      </c>
      <c r="M64" s="99" t="s">
        <v>275</v>
      </c>
      <c r="N64" s="99" t="s">
        <v>279</v>
      </c>
      <c r="O64" s="100" t="n">
        <f>IF($G64="","",IF($K64="はい",0,$I64*$J64/100))</f>
        <v>0.82</v>
      </c>
      <c r="P64" s="99" t="str">
        <f>IF($G64="","",IF($K64="はい","重大事項発生",IF($J64&gt;=90,"優良",IF($J64&gt;=80,"合格",IF($J64&gt;=70,"観察",IF($J64&gt;=60,"はい正","不合格"))))))</f>
        <v>合格</v>
      </c>
      <c r="Q64" s="98"/>
      <c r="R64" s="98"/>
      <c r="S64" s="98"/>
      <c r="T64" s="98"/>
      <c r="U64" s="98"/>
      <c r="V64" s="98"/>
      <c r="W64" s="98"/>
      <c r="X64" s="98"/>
      <c r="Y64" s="98"/>
      <c r="Z64" s="98"/>
    </row>
    <row r="65">
      <c r="A65" s="110" t="n">
        <v>45808</v>
      </c>
      <c r="B65" s="99" t="s">
        <v>270</v>
      </c>
      <c r="C65" s="99" t="s">
        <v>281</v>
      </c>
      <c r="D65" s="99" t="s">
        <v>282</v>
      </c>
      <c r="E65" s="99" t="s">
        <v>273</v>
      </c>
      <c r="F65" s="99" t="str">
        <f>IF($G65="","",IFERROR(INDEX('評価モデル'!$A$4:$A$52,MATCH($G65,'評価モデル'!$C$4:$C$52,0)),""))</f>
        <v>入札と契約匹配</v>
      </c>
      <c r="G65" s="99" t="str">
        <v>B6</v>
      </c>
      <c r="H65" s="99" t="str">
        <f>IF($G65="","",IFERROR(INDEX('評価モデル'!$D$4:$D$52,MATCH($G65,'評価モデル'!$C$4:$C$52,0)),""))</f>
        <v>廉洁、保密、データ適合承诺</v>
      </c>
      <c r="I65" s="107" t="n">
        <f>IF($G65="","",IFERROR(INDEX('評価モデル'!$E$4:$E$52,MATCH($G65,'評価モデル'!$C$4:$C$52,0)),0))</f>
        <v>1</v>
      </c>
      <c r="J65" s="107" t="n">
        <v>76</v>
      </c>
      <c r="K65" s="99" t="s">
        <v>66</v>
      </c>
      <c r="L65" s="99" t="s">
        <v>274</v>
      </c>
      <c r="M65" s="99" t="s">
        <v>275</v>
      </c>
      <c r="N65" s="99" t="s">
        <v>276</v>
      </c>
      <c r="O65" s="100" t="n">
        <f>IF($G65="","",IF($K65="はい",0,$I65*$J65/100))</f>
        <v>0.76</v>
      </c>
      <c r="P65" s="99" t="str">
        <f>IF($G65="","",IF($K65="はい","重大事項発生",IF($J65&gt;=90,"優良",IF($J65&gt;=80,"合格",IF($J65&gt;=70,"観察",IF($J65&gt;=60,"はい正","不合格"))))))</f>
        <v>観察</v>
      </c>
      <c r="Q65" s="98"/>
      <c r="R65" s="98"/>
      <c r="S65" s="98"/>
      <c r="T65" s="98"/>
      <c r="U65" s="98"/>
      <c r="V65" s="98"/>
      <c r="W65" s="98"/>
      <c r="X65" s="98"/>
      <c r="Y65" s="98"/>
      <c r="Z65" s="98"/>
    </row>
    <row r="66">
      <c r="A66" s="110" t="n">
        <v>45808</v>
      </c>
      <c r="B66" s="99" t="s">
        <v>270</v>
      </c>
      <c r="C66" s="99" t="s">
        <v>281</v>
      </c>
      <c r="D66" s="99" t="s">
        <v>282</v>
      </c>
      <c r="E66" s="99" t="s">
        <v>273</v>
      </c>
      <c r="F66" s="99" t="str">
        <f>IF($G66="","",IFERROR(INDEX('評価モデル'!$A$4:$A$52,MATCH($G66,'評価モデル'!$C$4:$C$52,0)),""))</f>
        <v>着工計画と入场準備</v>
      </c>
      <c r="G66" s="99" t="str">
        <v>C1</v>
      </c>
      <c r="H66" s="99" t="str">
        <f>IF($G66="","",IFERROR(INDEX('評価モデル'!$D$4:$D$52,MATCH($G66,'評価モデル'!$C$4:$C$52,0)),""))</f>
        <v>施工组织設計和专项計画書承認</v>
      </c>
      <c r="I66" s="107" t="n">
        <f>IF($G66="","",IFERROR(INDEX('評価モデル'!$E$4:$E$52,MATCH($G66,'評価モデル'!$C$4:$C$52,0)),0))</f>
        <v>2</v>
      </c>
      <c r="J66" s="107" t="n">
        <v>77</v>
      </c>
      <c r="K66" s="99" t="s">
        <v>66</v>
      </c>
      <c r="L66" s="99" t="s">
        <v>274</v>
      </c>
      <c r="M66" s="99" t="s">
        <v>275</v>
      </c>
      <c r="N66" s="99" t="s">
        <v>277</v>
      </c>
      <c r="O66" s="100" t="n">
        <f>IF($G66="","",IF($K66="はい",0,$I66*$J66/100))</f>
        <v>1.54</v>
      </c>
      <c r="P66" s="99" t="str">
        <f>IF($G66="","",IF($K66="はい","重大事項発生",IF($J66&gt;=90,"優良",IF($J66&gt;=80,"合格",IF($J66&gt;=70,"観察",IF($J66&gt;=60,"はい正","不合格"))))))</f>
        <v>観察</v>
      </c>
      <c r="Q66" s="98"/>
      <c r="R66" s="98"/>
      <c r="S66" s="98"/>
      <c r="T66" s="98"/>
      <c r="U66" s="98"/>
      <c r="V66" s="98"/>
      <c r="W66" s="98"/>
      <c r="X66" s="98"/>
      <c r="Y66" s="98"/>
      <c r="Z66" s="98"/>
    </row>
    <row r="67">
      <c r="A67" s="110" t="n">
        <v>45808</v>
      </c>
      <c r="B67" s="99" t="s">
        <v>270</v>
      </c>
      <c r="C67" s="99" t="s">
        <v>281</v>
      </c>
      <c r="D67" s="99" t="s">
        <v>282</v>
      </c>
      <c r="E67" s="99" t="s">
        <v>273</v>
      </c>
      <c r="F67" s="99" t="str">
        <f>IF($G67="","",IFERROR(INDEX('評価モデル'!$A$4:$A$52,MATCH($G67,'評価モデル'!$C$4:$C$52,0)),""))</f>
        <v>着工計画と入场準備</v>
      </c>
      <c r="G67" s="99" t="str">
        <v>C2</v>
      </c>
      <c r="H67" s="99" t="str">
        <f>IF($G67="","",IFERROR(INDEX('評価モデル'!$D$4:$D$52,MATCH($G67,'評価モデル'!$C$4:$C$52,0)),""))</f>
        <v>入場者証明書、特殊作業資格、教育研修</v>
      </c>
      <c r="I67" s="107" t="n">
        <f>IF($G67="","",IFERROR(INDEX('評価モデル'!$E$4:$E$52,MATCH($G67,'評価モデル'!$C$4:$C$52,0)),0))</f>
        <v>2</v>
      </c>
      <c r="J67" s="107" t="n">
        <v>73</v>
      </c>
      <c r="K67" s="99" t="s">
        <v>66</v>
      </c>
      <c r="L67" s="99" t="s">
        <v>274</v>
      </c>
      <c r="M67" s="99" t="s">
        <v>275</v>
      </c>
      <c r="N67" s="99" t="s">
        <v>278</v>
      </c>
      <c r="O67" s="100" t="n">
        <f>IF($G67="","",IF($K67="はい",0,$I67*$J67/100))</f>
        <v>1.46</v>
      </c>
      <c r="P67" s="99" t="str">
        <f>IF($G67="","",IF($K67="はい","重大事項発生",IF($J67&gt;=90,"優良",IF($J67&gt;=80,"合格",IF($J67&gt;=70,"観察",IF($J67&gt;=60,"はい正","不合格"))))))</f>
        <v>観察</v>
      </c>
      <c r="Q67" s="98"/>
      <c r="R67" s="98"/>
      <c r="S67" s="98"/>
      <c r="T67" s="98"/>
      <c r="U67" s="98"/>
      <c r="V67" s="98"/>
      <c r="W67" s="98"/>
      <c r="X67" s="98"/>
      <c r="Y67" s="98"/>
      <c r="Z67" s="98"/>
    </row>
    <row r="68">
      <c r="A68" s="110" t="n">
        <v>45808</v>
      </c>
      <c r="B68" s="99" t="s">
        <v>270</v>
      </c>
      <c r="C68" s="99" t="s">
        <v>281</v>
      </c>
      <c r="D68" s="99" t="s">
        <v>282</v>
      </c>
      <c r="E68" s="99" t="s">
        <v>273</v>
      </c>
      <c r="F68" s="99" t="str">
        <f>IF($G68="","",IFERROR(INDEX('評価モデル'!$A$4:$A$52,MATCH($G68,'評価モデル'!$C$4:$C$52,0)),""))</f>
        <v>着工計画と入场準備</v>
      </c>
      <c r="G68" s="99" t="str">
        <v>C3</v>
      </c>
      <c r="H68" s="99" t="str">
        <f>IF($G68="","",IFERROR(INDEX('評価モデル'!$D$4:$D$52,MATCH($G68,'評価モデル'!$C$4:$C$52,0)),""))</f>
        <v>リスク评估、作業許可和緊急対応計画</v>
      </c>
      <c r="I68" s="107" t="n">
        <f>IF($G68="","",IFERROR(INDEX('評価モデル'!$E$4:$E$52,MATCH($G68,'評価モデル'!$C$4:$C$52,0)),0))</f>
        <v>2</v>
      </c>
      <c r="J68" s="107" t="n">
        <v>74</v>
      </c>
      <c r="K68" s="99" t="s">
        <v>66</v>
      </c>
      <c r="L68" s="99" t="s">
        <v>274</v>
      </c>
      <c r="M68" s="99" t="s">
        <v>275</v>
      </c>
      <c r="N68" s="99" t="s">
        <v>279</v>
      </c>
      <c r="O68" s="100" t="n">
        <f>IF($G68="","",IF($K68="はい",0,$I68*$J68/100))</f>
        <v>1.48</v>
      </c>
      <c r="P68" s="99" t="str">
        <f>IF($G68="","",IF($K68="はい","重大事項発生",IF($J68&gt;=90,"優良",IF($J68&gt;=80,"合格",IF($J68&gt;=70,"観察",IF($J68&gt;=60,"はい正","不合格"))))))</f>
        <v>観察</v>
      </c>
      <c r="Q68" s="98"/>
      <c r="R68" s="98"/>
      <c r="S68" s="98"/>
      <c r="T68" s="98"/>
      <c r="U68" s="98"/>
      <c r="V68" s="98"/>
      <c r="W68" s="98"/>
      <c r="X68" s="98"/>
      <c r="Y68" s="98"/>
      <c r="Z68" s="98"/>
    </row>
    <row r="69">
      <c r="A69" s="110" t="n">
        <v>45808</v>
      </c>
      <c r="B69" s="99" t="s">
        <v>270</v>
      </c>
      <c r="C69" s="99" t="s">
        <v>281</v>
      </c>
      <c r="D69" s="99" t="s">
        <v>282</v>
      </c>
      <c r="E69" s="99" t="s">
        <v>273</v>
      </c>
      <c r="F69" s="99" t="str">
        <f>IF($G69="","",IFERROR(INDEX('評価モデル'!$A$4:$A$52,MATCH($G69,'評価モデル'!$C$4:$C$52,0)),""))</f>
        <v>着工計画と入场準備</v>
      </c>
      <c r="G69" s="99" t="str">
        <v>C4</v>
      </c>
      <c r="H69" s="99" t="str">
        <f>IF($G69="","",IFERROR(INDEX('評価モデル'!$D$4:$D$52,MATCH($G69,'評価モデル'!$C$4:$C$52,0)),""))</f>
        <v>資材設備提出検査、样板和初回品準備</v>
      </c>
      <c r="I69" s="107" t="n">
        <f>IF($G69="","",IFERROR(INDEX('評価モデル'!$E$4:$E$52,MATCH($G69,'評価モデル'!$C$4:$C$52,0)),0))</f>
        <v>1.5</v>
      </c>
      <c r="J69" s="107" t="n">
        <v>76</v>
      </c>
      <c r="K69" s="99" t="s">
        <v>66</v>
      </c>
      <c r="L69" s="99" t="s">
        <v>274</v>
      </c>
      <c r="M69" s="99" t="s">
        <v>275</v>
      </c>
      <c r="N69" s="99" t="s">
        <v>276</v>
      </c>
      <c r="O69" s="100" t="n">
        <f>IF($G69="","",IF($K69="はい",0,$I69*$J69/100))</f>
        <v>1.14</v>
      </c>
      <c r="P69" s="99" t="str">
        <f>IF($G69="","",IF($K69="はい","重大事項発生",IF($J69&gt;=90,"優良",IF($J69&gt;=80,"合格",IF($J69&gt;=70,"観察",IF($J69&gt;=60,"はい正","不合格"))))))</f>
        <v>観察</v>
      </c>
      <c r="Q69" s="98"/>
      <c r="R69" s="98"/>
      <c r="S69" s="98"/>
      <c r="T69" s="98"/>
      <c r="U69" s="98"/>
      <c r="V69" s="98"/>
      <c r="W69" s="98"/>
      <c r="X69" s="98"/>
      <c r="Y69" s="98"/>
      <c r="Z69" s="98"/>
    </row>
    <row r="70">
      <c r="A70" s="110" t="n">
        <v>45808</v>
      </c>
      <c r="B70" s="99" t="s">
        <v>270</v>
      </c>
      <c r="C70" s="99" t="s">
        <v>281</v>
      </c>
      <c r="D70" s="99" t="s">
        <v>282</v>
      </c>
      <c r="E70" s="99" t="s">
        <v>273</v>
      </c>
      <c r="F70" s="99" t="str">
        <f>IF($G70="","",IFERROR(INDEX('評価モデル'!$A$4:$A$52,MATCH($G70,'評価モデル'!$C$4:$C$52,0)),""))</f>
        <v>着工計画と入场準備</v>
      </c>
      <c r="G70" s="99" t="str">
        <v>C5</v>
      </c>
      <c r="H70" s="99" t="str">
        <f>IF($G70="","",IFERROR(INDEX('評価モデル'!$D$4:$D$52,MATCH($G70,'評価モデル'!$C$4:$C$52,0)),""))</f>
        <v>劳动契約、実名管理、賃金代发資料準備</v>
      </c>
      <c r="I70" s="107" t="n">
        <f>IF($G70="","",IFERROR(INDEX('評価モデル'!$E$4:$E$52,MATCH($G70,'評価モデル'!$C$4:$C$52,0)),0))</f>
        <v>1.5</v>
      </c>
      <c r="J70" s="107" t="n">
        <v>85</v>
      </c>
      <c r="K70" s="99" t="s">
        <v>66</v>
      </c>
      <c r="L70" s="99" t="s">
        <v>274</v>
      </c>
      <c r="M70" s="99" t="s">
        <v>275</v>
      </c>
      <c r="N70" s="99" t="s">
        <v>277</v>
      </c>
      <c r="O70" s="100" t="n">
        <f>IF($G70="","",IF($K70="はい",0,$I70*$J70/100))</f>
        <v>1.275</v>
      </c>
      <c r="P70" s="99" t="str">
        <f>IF($G70="","",IF($K70="はい","重大事項発生",IF($J70&gt;=90,"優良",IF($J70&gt;=80,"合格",IF($J70&gt;=70,"観察",IF($J70&gt;=60,"はい正","不合格"))))))</f>
        <v>合格</v>
      </c>
      <c r="Q70" s="98"/>
      <c r="R70" s="98"/>
      <c r="S70" s="98"/>
      <c r="T70" s="98"/>
      <c r="U70" s="98"/>
      <c r="V70" s="98"/>
      <c r="W70" s="98"/>
      <c r="X70" s="98"/>
      <c r="Y70" s="98"/>
      <c r="Z70" s="98"/>
    </row>
    <row r="71">
      <c r="A71" s="110" t="n">
        <v>45808</v>
      </c>
      <c r="B71" s="99" t="s">
        <v>270</v>
      </c>
      <c r="C71" s="99" t="s">
        <v>281</v>
      </c>
      <c r="D71" s="99" t="s">
        <v>282</v>
      </c>
      <c r="E71" s="99" t="s">
        <v>273</v>
      </c>
      <c r="F71" s="99" t="str">
        <f>IF($G71="","",IFERROR(INDEX('評価モデル'!$A$4:$A$52,MATCH($G71,'評価モデル'!$C$4:$C$52,0)),""))</f>
        <v>着工計画と入场準備</v>
      </c>
      <c r="G71" s="99" t="str">
        <v>C6</v>
      </c>
      <c r="H71" s="99" t="str">
        <f>IF($G71="","",IFERROR(INDEX('評価モデル'!$D$4:$D$52,MATCH($G71,'評価モデル'!$C$4:$C$52,0)),""))</f>
        <v>界面引き継ぎ、施工件件付き付き和着工令</v>
      </c>
      <c r="I71" s="107" t="n">
        <f>IF($G71="","",IFERROR(INDEX('評価モデル'!$E$4:$E$52,MATCH($G71,'評価モデル'!$C$4:$C$52,0)),0))</f>
        <v>1</v>
      </c>
      <c r="J71" s="107" t="n">
        <v>69</v>
      </c>
      <c r="K71" s="99" t="s">
        <v>66</v>
      </c>
      <c r="L71" s="99" t="s">
        <v>274</v>
      </c>
      <c r="M71" s="99" t="s">
        <v>275</v>
      </c>
      <c r="N71" s="99" t="s">
        <v>278</v>
      </c>
      <c r="O71" s="100" t="n">
        <f>IF($G71="","",IF($K71="はい",0,$I71*$J71/100))</f>
        <v>0.69</v>
      </c>
      <c r="P71" s="99" t="str">
        <f>IF($G71="","",IF($K71="はい","重大事項発生",IF($J71&gt;=90,"優良",IF($J71&gt;=80,"合格",IF($J71&gt;=70,"観察",IF($J71&gt;=60,"はい正","不合格"))))))</f>
        <v>はい正</v>
      </c>
      <c r="Q71" s="98"/>
      <c r="R71" s="98"/>
      <c r="S71" s="98"/>
      <c r="T71" s="98"/>
      <c r="U71" s="98"/>
      <c r="V71" s="98"/>
      <c r="W71" s="98"/>
      <c r="X71" s="98"/>
      <c r="Y71" s="98"/>
      <c r="Z71" s="98"/>
    </row>
    <row r="72">
      <c r="A72" s="110" t="n">
        <v>45808</v>
      </c>
      <c r="B72" s="99" t="s">
        <v>270</v>
      </c>
      <c r="C72" s="99" t="s">
        <v>281</v>
      </c>
      <c r="D72" s="99" t="s">
        <v>282</v>
      </c>
      <c r="E72" s="99" t="s">
        <v>273</v>
      </c>
      <c r="F72" s="99" t="str">
        <f>IF($G72="","",IFERROR(INDEX('評価モデル'!$A$4:$A$52,MATCH($G72,'評価モデル'!$C$4:$C$52,0)),""))</f>
        <v>プロセス履行実績</v>
      </c>
      <c r="G72" s="99" t="str">
        <v>D1</v>
      </c>
      <c r="H72" s="99" t="str">
        <f>IF($G72="","",IFERROR(INDEX('評価モデル'!$D$4:$D$52,MATCH($G72,'評価モデル'!$C$4:$C$52,0)),""))</f>
        <v>一回目検査合格率和検査ロット品質</v>
      </c>
      <c r="I72" s="107" t="n">
        <f>IF($G72="","",IFERROR(INDEX('評価モデル'!$E$4:$E$52,MATCH($G72,'評価モデル'!$C$4:$C$52,0)),0))</f>
        <v>4</v>
      </c>
      <c r="J72" s="107" t="n">
        <v>72</v>
      </c>
      <c r="K72" s="99" t="s">
        <v>66</v>
      </c>
      <c r="L72" s="99" t="s">
        <v>274</v>
      </c>
      <c r="M72" s="99" t="s">
        <v>275</v>
      </c>
      <c r="N72" s="99" t="s">
        <v>279</v>
      </c>
      <c r="O72" s="100" t="n">
        <f>IF($G72="","",IF($K72="はい",0,$I72*$J72/100))</f>
        <v>2.88</v>
      </c>
      <c r="P72" s="99" t="str">
        <f>IF($G72="","",IF($K72="はい","重大事項発生",IF($J72&gt;=90,"優良",IF($J72&gt;=80,"合格",IF($J72&gt;=70,"観察",IF($J72&gt;=60,"はい正","不合格"))))))</f>
        <v>観察</v>
      </c>
      <c r="Q72" s="98"/>
      <c r="R72" s="98"/>
      <c r="S72" s="98"/>
      <c r="T72" s="98"/>
      <c r="U72" s="98"/>
      <c r="V72" s="98"/>
      <c r="W72" s="98"/>
      <c r="X72" s="98"/>
      <c r="Y72" s="98"/>
      <c r="Z72" s="98"/>
    </row>
    <row r="73">
      <c r="A73" s="110" t="n">
        <v>45808</v>
      </c>
      <c r="B73" s="99" t="s">
        <v>270</v>
      </c>
      <c r="C73" s="99" t="s">
        <v>281</v>
      </c>
      <c r="D73" s="99" t="s">
        <v>282</v>
      </c>
      <c r="E73" s="99" t="s">
        <v>273</v>
      </c>
      <c r="F73" s="99" t="str">
        <f>IF($G73="","",IFERROR(INDEX('評価モデル'!$A$4:$A$52,MATCH($G73,'評価モデル'!$C$4:$C$52,0)),""))</f>
        <v>プロセス履行実績</v>
      </c>
      <c r="G73" s="99" t="str">
        <v>D2</v>
      </c>
      <c r="H73" s="99" t="str">
        <f>IF($G73="","",IFERROR(INDEX('評価モデル'!$D$4:$D$52,MATCH($G73,'評価モデル'!$C$4:$C$52,0)),""))</f>
        <v>返工率、NCR件数および完了および时率</v>
      </c>
      <c r="I73" s="107" t="n">
        <f>IF($G73="","",IFERROR(INDEX('評価モデル'!$E$4:$E$52,MATCH($G73,'評価モデル'!$C$4:$C$52,0)),0))</f>
        <v>3</v>
      </c>
      <c r="J73" s="107" t="n">
        <v>80</v>
      </c>
      <c r="K73" s="99" t="s">
        <v>66</v>
      </c>
      <c r="L73" s="99" t="s">
        <v>274</v>
      </c>
      <c r="M73" s="99" t="s">
        <v>275</v>
      </c>
      <c r="N73" s="99" t="s">
        <v>276</v>
      </c>
      <c r="O73" s="100" t="n">
        <f>IF($G73="","",IF($K73="はい",0,$I73*$J73/100))</f>
        <v>2.4</v>
      </c>
      <c r="P73" s="99" t="str">
        <f>IF($G73="","",IF($K73="はい","重大事項発生",IF($J73&gt;=90,"優良",IF($J73&gt;=80,"合格",IF($J73&gt;=70,"観察",IF($J73&gt;=60,"はい正","不合格"))))))</f>
        <v>合格</v>
      </c>
      <c r="Q73" s="98"/>
      <c r="R73" s="98"/>
      <c r="S73" s="98"/>
      <c r="T73" s="98"/>
      <c r="U73" s="98"/>
      <c r="V73" s="98"/>
      <c r="W73" s="98"/>
      <c r="X73" s="98"/>
      <c r="Y73" s="98"/>
      <c r="Z73" s="98"/>
    </row>
    <row r="74">
      <c r="A74" s="110" t="n">
        <v>45808</v>
      </c>
      <c r="B74" s="99" t="s">
        <v>270</v>
      </c>
      <c r="C74" s="99" t="s">
        <v>281</v>
      </c>
      <c r="D74" s="99" t="s">
        <v>282</v>
      </c>
      <c r="E74" s="99" t="s">
        <v>273</v>
      </c>
      <c r="F74" s="99" t="str">
        <f>IF($G74="","",IFERROR(INDEX('評価モデル'!$A$4:$A$52,MATCH($G74,'評価モデル'!$C$4:$C$52,0)),""))</f>
        <v>プロセス履行実績</v>
      </c>
      <c r="G74" s="99" t="str">
        <v>D3</v>
      </c>
      <c r="H74" s="99" t="str">
        <f>IF($G74="","",IFERROR(INDEX('評価モデル'!$D$4:$D$52,MATCH($G74,'評価モデル'!$C$4:$C$52,0)),""))</f>
        <v>資材設備品質、提出検査和試験適合</v>
      </c>
      <c r="I74" s="107" t="n">
        <f>IF($G74="","",IFERROR(INDEX('評価モデル'!$E$4:$E$52,MATCH($G74,'評価モデル'!$C$4:$C$52,0)),0))</f>
        <v>3</v>
      </c>
      <c r="J74" s="107" t="n">
        <v>86</v>
      </c>
      <c r="K74" s="99" t="s">
        <v>66</v>
      </c>
      <c r="L74" s="99" t="s">
        <v>274</v>
      </c>
      <c r="M74" s="99" t="s">
        <v>275</v>
      </c>
      <c r="N74" s="99" t="s">
        <v>277</v>
      </c>
      <c r="O74" s="100" t="n">
        <f>IF($G74="","",IF($K74="はい",0,$I74*$J74/100))</f>
        <v>2.58</v>
      </c>
      <c r="P74" s="99" t="str">
        <f>IF($G74="","",IF($K74="はい","重大事項発生",IF($J74&gt;=90,"優良",IF($J74&gt;=80,"合格",IF($J74&gt;=70,"観察",IF($J74&gt;=60,"はい正","不合格"))))))</f>
        <v>合格</v>
      </c>
      <c r="Q74" s="98"/>
      <c r="R74" s="98"/>
      <c r="S74" s="98"/>
      <c r="T74" s="98"/>
      <c r="U74" s="98"/>
      <c r="V74" s="98"/>
      <c r="W74" s="98"/>
      <c r="X74" s="98"/>
      <c r="Y74" s="98"/>
      <c r="Z74" s="98"/>
    </row>
    <row r="75">
      <c r="A75" s="110" t="n">
        <v>45808</v>
      </c>
      <c r="B75" s="99" t="s">
        <v>270</v>
      </c>
      <c r="C75" s="99" t="s">
        <v>281</v>
      </c>
      <c r="D75" s="99" t="s">
        <v>282</v>
      </c>
      <c r="E75" s="99" t="s">
        <v>273</v>
      </c>
      <c r="F75" s="99" t="str">
        <f>IF($G75="","",IFERROR(INDEX('評価モデル'!$A$4:$A$52,MATCH($G75,'評価モデル'!$C$4:$C$52,0)),""))</f>
        <v>プロセス履行実績</v>
      </c>
      <c r="G75" s="99" t="str">
        <v>D4</v>
      </c>
      <c r="H75" s="99" t="str">
        <f>IF($G75="","",IFERROR(INDEX('評価モデル'!$D$4:$D$52,MATCH($G75,'評価モデル'!$C$4:$C$52,0)),""))</f>
        <v>技術交底、样板引路和工艺実行</v>
      </c>
      <c r="I75" s="107" t="n">
        <f>IF($G75="","",IFERROR(INDEX('評価モデル'!$E$4:$E$52,MATCH($G75,'評価モデル'!$C$4:$C$52,0)),0))</f>
        <v>2</v>
      </c>
      <c r="J75" s="107" t="n">
        <v>82</v>
      </c>
      <c r="K75" s="99" t="s">
        <v>66</v>
      </c>
      <c r="L75" s="99" t="s">
        <v>274</v>
      </c>
      <c r="M75" s="99" t="s">
        <v>275</v>
      </c>
      <c r="N75" s="99" t="s">
        <v>278</v>
      </c>
      <c r="O75" s="100" t="n">
        <f>IF($G75="","",IF($K75="はい",0,$I75*$J75/100))</f>
        <v>1.64</v>
      </c>
      <c r="P75" s="99" t="str">
        <f>IF($G75="","",IF($K75="はい","重大事項発生",IF($J75&gt;=90,"優良",IF($J75&gt;=80,"合格",IF($J75&gt;=70,"観察",IF($J75&gt;=60,"はい正","不合格"))))))</f>
        <v>合格</v>
      </c>
      <c r="Q75" s="98"/>
      <c r="R75" s="98"/>
      <c r="S75" s="98"/>
      <c r="T75" s="98"/>
      <c r="U75" s="98"/>
      <c r="V75" s="98"/>
      <c r="W75" s="98"/>
      <c r="X75" s="98"/>
      <c r="Y75" s="98"/>
      <c r="Z75" s="98"/>
    </row>
    <row r="76">
      <c r="A76" s="110" t="n">
        <v>45808</v>
      </c>
      <c r="B76" s="99" t="s">
        <v>270</v>
      </c>
      <c r="C76" s="99" t="s">
        <v>281</v>
      </c>
      <c r="D76" s="99" t="s">
        <v>282</v>
      </c>
      <c r="E76" s="99" t="s">
        <v>273</v>
      </c>
      <c r="F76" s="99" t="str">
        <f>IF($G76="","",IFERROR(INDEX('評価モデル'!$A$4:$A$52,MATCH($G76,'評価モデル'!$C$4:$C$52,0)),""))</f>
        <v>プロセス履行実績</v>
      </c>
      <c r="G76" s="99" t="str">
        <v>D5</v>
      </c>
      <c r="H76" s="99" t="str">
        <f>IF($G76="","",IFERROR(INDEX('評価モデル'!$D$4:$D$52,MATCH($G76,'評価モデル'!$C$4:$C$52,0)),""))</f>
        <v>仕上り保護と交錯作業品質</v>
      </c>
      <c r="I76" s="107" t="n">
        <f>IF($G76="","",IFERROR(INDEX('評価モデル'!$E$4:$E$52,MATCH($G76,'評価モデル'!$C$4:$C$52,0)),0))</f>
        <v>2</v>
      </c>
      <c r="J76" s="107" t="n">
        <v>70</v>
      </c>
      <c r="K76" s="99" t="s">
        <v>66</v>
      </c>
      <c r="L76" s="99" t="s">
        <v>274</v>
      </c>
      <c r="M76" s="99" t="s">
        <v>275</v>
      </c>
      <c r="N76" s="99" t="s">
        <v>279</v>
      </c>
      <c r="O76" s="100" t="n">
        <f>IF($G76="","",IF($K76="はい",0,$I76*$J76/100))</f>
        <v>1.4</v>
      </c>
      <c r="P76" s="99" t="str">
        <f>IF($G76="","",IF($K76="はい","重大事項発生",IF($J76&gt;=90,"優良",IF($J76&gt;=80,"合格",IF($J76&gt;=70,"観察",IF($J76&gt;=60,"はい正","不合格"))))))</f>
        <v>観察</v>
      </c>
      <c r="Q76" s="98"/>
      <c r="R76" s="98"/>
      <c r="S76" s="98"/>
      <c r="T76" s="98"/>
      <c r="U76" s="98"/>
      <c r="V76" s="98"/>
      <c r="W76" s="98"/>
      <c r="X76" s="98"/>
      <c r="Y76" s="98"/>
      <c r="Z76" s="98"/>
    </row>
    <row r="77">
      <c r="A77" s="110" t="n">
        <v>45808</v>
      </c>
      <c r="B77" s="99" t="s">
        <v>270</v>
      </c>
      <c r="C77" s="99" t="s">
        <v>281</v>
      </c>
      <c r="D77" s="99" t="s">
        <v>282</v>
      </c>
      <c r="E77" s="99" t="s">
        <v>273</v>
      </c>
      <c r="F77" s="99" t="str">
        <f>IF($G77="","",IFERROR(INDEX('評価モデル'!$A$4:$A$52,MATCH($G77,'評価モデル'!$C$4:$C$52,0)),""))</f>
        <v>プロセス履行実績</v>
      </c>
      <c r="G77" s="99" t="str">
        <v>D6</v>
      </c>
      <c r="H77" s="99" t="str">
        <f>IF($G77="","",IFERROR(INDEX('評価モデル'!$D$4:$D$52,MATCH($G77,'評価モデル'!$C$4:$C$52,0)),""))</f>
        <v>品質问题预防和継続改进</v>
      </c>
      <c r="I77" s="107" t="n">
        <f>IF($G77="","",IFERROR(INDEX('評価モデル'!$E$4:$E$52,MATCH($G77,'評価モデル'!$C$4:$C$52,0)),0))</f>
        <v>1</v>
      </c>
      <c r="J77" s="107" t="n">
        <v>66</v>
      </c>
      <c r="K77" s="99" t="s">
        <v>66</v>
      </c>
      <c r="L77" s="99" t="s">
        <v>274</v>
      </c>
      <c r="M77" s="99" t="s">
        <v>275</v>
      </c>
      <c r="N77" s="99" t="s">
        <v>276</v>
      </c>
      <c r="O77" s="100" t="n">
        <f>IF($G77="","",IF($K77="はい",0,$I77*$J77/100))</f>
        <v>0.66</v>
      </c>
      <c r="P77" s="99" t="str">
        <f>IF($G77="","",IF($K77="はい","重大事項発生",IF($J77&gt;=90,"優良",IF($J77&gt;=80,"合格",IF($J77&gt;=70,"観察",IF($J77&gt;=60,"はい正","不合格"))))))</f>
        <v>はい正</v>
      </c>
      <c r="Q77" s="98"/>
      <c r="R77" s="98"/>
      <c r="S77" s="98"/>
      <c r="T77" s="98"/>
      <c r="U77" s="98"/>
      <c r="V77" s="98"/>
      <c r="W77" s="98"/>
      <c r="X77" s="98"/>
      <c r="Y77" s="98"/>
      <c r="Z77" s="98"/>
    </row>
    <row r="78">
      <c r="A78" s="110" t="n">
        <v>45808</v>
      </c>
      <c r="B78" s="99" t="s">
        <v>270</v>
      </c>
      <c r="C78" s="99" t="s">
        <v>281</v>
      </c>
      <c r="D78" s="99" t="s">
        <v>282</v>
      </c>
      <c r="E78" s="99" t="s">
        <v>273</v>
      </c>
      <c r="F78" s="99" t="str">
        <f>IF($G78="","",IFERROR(INDEX('評価モデル'!$A$4:$A$52,MATCH($G78,'評価モデル'!$C$4:$C$52,0)),""))</f>
        <v>プロセス履行実績</v>
      </c>
      <c r="G78" s="99" t="str">
        <v>D7</v>
      </c>
      <c r="H78" s="99" t="str">
        <f>IF($G78="","",IFERROR(INDEX('評価モデル'!$D$4:$D$52,MATCH($G78,'評価モデル'!$C$4:$C$52,0)),""))</f>
        <v>セキュリティ事故、ヒヤリハット和違反行為</v>
      </c>
      <c r="I78" s="107" t="n">
        <f>IF($G78="","",IFERROR(INDEX('評価モデル'!$E$4:$E$52,MATCH($G78,'評価モデル'!$C$4:$C$52,0)),0))</f>
        <v>4</v>
      </c>
      <c r="J78" s="107" t="n">
        <v>81</v>
      </c>
      <c r="K78" s="99" t="s">
        <v>66</v>
      </c>
      <c r="L78" s="99" t="s">
        <v>274</v>
      </c>
      <c r="M78" s="99" t="s">
        <v>275</v>
      </c>
      <c r="N78" s="99" t="s">
        <v>277</v>
      </c>
      <c r="O78" s="100" t="n">
        <f>IF($G78="","",IF($K78="はい",0,$I78*$J78/100))</f>
        <v>3.24</v>
      </c>
      <c r="P78" s="99" t="str">
        <f>IF($G78="","",IF($K78="はい","重大事項発生",IF($J78&gt;=90,"優良",IF($J78&gt;=80,"合格",IF($J78&gt;=70,"観察",IF($J78&gt;=60,"はい正","不合格"))))))</f>
        <v>合格</v>
      </c>
      <c r="Q78" s="98"/>
      <c r="R78" s="98"/>
      <c r="S78" s="98"/>
      <c r="T78" s="98"/>
      <c r="U78" s="98"/>
      <c r="V78" s="98"/>
      <c r="W78" s="98"/>
      <c r="X78" s="98"/>
      <c r="Y78" s="98"/>
      <c r="Z78" s="98"/>
    </row>
    <row r="79">
      <c r="A79" s="110" t="n">
        <v>45808</v>
      </c>
      <c r="B79" s="99" t="s">
        <v>270</v>
      </c>
      <c r="C79" s="99" t="s">
        <v>281</v>
      </c>
      <c r="D79" s="99" t="s">
        <v>282</v>
      </c>
      <c r="E79" s="99" t="s">
        <v>273</v>
      </c>
      <c r="F79" s="99" t="str">
        <f>IF($G79="","",IFERROR(INDEX('評価モデル'!$A$4:$A$52,MATCH($G79,'評価モデル'!$C$4:$C$52,0)),""))</f>
        <v>プロセス履行実績</v>
      </c>
      <c r="G79" s="99" t="str">
        <v>D8</v>
      </c>
      <c r="H79" s="99" t="str">
        <f>IF($G79="","",IFERROR(INDEX('評価モデル'!$D$4:$D$52,MATCH($G79,'評価モデル'!$C$4:$C$52,0)),""))</f>
        <v>セキュリティ数検査查はい正完了管理率</v>
      </c>
      <c r="I79" s="107" t="n">
        <f>IF($G79="","",IFERROR(INDEX('評価モデル'!$E$4:$E$52,MATCH($G79,'評価モデル'!$C$4:$C$52,0)),0))</f>
        <v>3</v>
      </c>
      <c r="J79" s="107" t="n">
        <v>75</v>
      </c>
      <c r="K79" s="99" t="s">
        <v>66</v>
      </c>
      <c r="L79" s="99" t="s">
        <v>274</v>
      </c>
      <c r="M79" s="99" t="s">
        <v>275</v>
      </c>
      <c r="N79" s="99" t="s">
        <v>278</v>
      </c>
      <c r="O79" s="100" t="n">
        <f>IF($G79="","",IF($K79="はい",0,$I79*$J79/100))</f>
        <v>2.25</v>
      </c>
      <c r="P79" s="99" t="str">
        <f>IF($G79="","",IF($K79="はい","重大事項発生",IF($J79&gt;=90,"優良",IF($J79&gt;=80,"合格",IF($J79&gt;=70,"観察",IF($J79&gt;=60,"はい正","不合格"))))))</f>
        <v>観察</v>
      </c>
      <c r="Q79" s="98"/>
      <c r="R79" s="98"/>
      <c r="S79" s="98"/>
      <c r="T79" s="98"/>
      <c r="U79" s="98"/>
      <c r="V79" s="98"/>
      <c r="W79" s="98"/>
      <c r="X79" s="98"/>
      <c r="Y79" s="98"/>
      <c r="Z79" s="98"/>
    </row>
    <row r="80">
      <c r="A80" s="110" t="n">
        <v>45808</v>
      </c>
      <c r="B80" s="99" t="s">
        <v>270</v>
      </c>
      <c r="C80" s="99" t="s">
        <v>281</v>
      </c>
      <c r="D80" s="99" t="s">
        <v>282</v>
      </c>
      <c r="E80" s="99" t="s">
        <v>273</v>
      </c>
      <c r="F80" s="99" t="str">
        <f>IF($G80="","",IFERROR(INDEX('評価モデル'!$A$4:$A$52,MATCH($G80,'評価モデル'!$C$4:$C$52,0)),""))</f>
        <v>プロセス履行実績</v>
      </c>
      <c r="G80" s="99" t="str">
        <v>D9</v>
      </c>
      <c r="H80" s="99" t="str">
        <f>IF($G80="","",IFERROR(INDEX('評価モデル'!$D$4:$D$52,MATCH($G80,'評価モデル'!$C$4:$C$52,0)),""))</f>
        <v>班前会、セキュリティ研修和作業許可実行</v>
      </c>
      <c r="I80" s="107" t="n">
        <f>IF($G80="","",IFERROR(INDEX('評価モデル'!$E$4:$E$52,MATCH($G80,'評価モデル'!$C$4:$C$52,0)),0))</f>
        <v>2</v>
      </c>
      <c r="J80" s="107" t="n">
        <v>73</v>
      </c>
      <c r="K80" s="99" t="s">
        <v>66</v>
      </c>
      <c r="L80" s="99" t="s">
        <v>274</v>
      </c>
      <c r="M80" s="99" t="s">
        <v>275</v>
      </c>
      <c r="N80" s="99" t="s">
        <v>279</v>
      </c>
      <c r="O80" s="100" t="n">
        <f>IF($G80="","",IF($K80="はい",0,$I80*$J80/100))</f>
        <v>1.46</v>
      </c>
      <c r="P80" s="99" t="str">
        <f>IF($G80="","",IF($K80="はい","重大事項発生",IF($J80&gt;=90,"優良",IF($J80&gt;=80,"合格",IF($J80&gt;=70,"観察",IF($J80&gt;=60,"はい正","不合格"))))))</f>
        <v>観察</v>
      </c>
      <c r="Q80" s="98"/>
      <c r="R80" s="98"/>
      <c r="S80" s="98"/>
      <c r="T80" s="98"/>
      <c r="U80" s="98"/>
      <c r="V80" s="98"/>
      <c r="W80" s="98"/>
      <c r="X80" s="98"/>
      <c r="Y80" s="98"/>
      <c r="Z80" s="98"/>
    </row>
    <row r="81">
      <c r="A81" s="110" t="n">
        <v>45808</v>
      </c>
      <c r="B81" s="99" t="s">
        <v>270</v>
      </c>
      <c r="C81" s="99" t="s">
        <v>281</v>
      </c>
      <c r="D81" s="99" t="s">
        <v>282</v>
      </c>
      <c r="E81" s="99" t="s">
        <v>273</v>
      </c>
      <c r="F81" s="99" t="str">
        <f>IF($G81="","",IFERROR(INDEX('評価モデル'!$A$4:$A$52,MATCH($G81,'評価モデル'!$C$4:$C$52,0)),""))</f>
        <v>プロセス履行実績</v>
      </c>
      <c r="G81" s="99" t="str">
        <v>D10</v>
      </c>
      <c r="H81" s="99" t="str">
        <f>IF($G81="","",IFERROR(INDEX('評価モデル'!$D$4:$D$52,MATCH($G81,'評価モデル'!$C$4:$C$52,0)),""))</f>
        <v>高リスク工事和高リスク作业控制</v>
      </c>
      <c r="I81" s="107" t="n">
        <f>IF($G81="","",IFERROR(INDEX('評価モデル'!$E$4:$E$52,MATCH($G81,'評価モデル'!$C$4:$C$52,0)),0))</f>
        <v>2</v>
      </c>
      <c r="J81" s="107" t="n">
        <v>84</v>
      </c>
      <c r="K81" s="99" t="s">
        <v>66</v>
      </c>
      <c r="L81" s="99" t="s">
        <v>274</v>
      </c>
      <c r="M81" s="99" t="s">
        <v>275</v>
      </c>
      <c r="N81" s="99" t="s">
        <v>276</v>
      </c>
      <c r="O81" s="100" t="n">
        <f>IF($G81="","",IF($K81="はい",0,$I81*$J81/100))</f>
        <v>1.68</v>
      </c>
      <c r="P81" s="99" t="str">
        <f>IF($G81="","",IF($K81="はい","重大事項発生",IF($J81&gt;=90,"優良",IF($J81&gt;=80,"合格",IF($J81&gt;=70,"観察",IF($J81&gt;=60,"はい正","不合格"))))))</f>
        <v>合格</v>
      </c>
      <c r="Q81" s="98"/>
      <c r="R81" s="98"/>
      <c r="S81" s="98"/>
      <c r="T81" s="98"/>
      <c r="U81" s="98"/>
      <c r="V81" s="98"/>
      <c r="W81" s="98"/>
      <c r="X81" s="98"/>
      <c r="Y81" s="98"/>
      <c r="Z81" s="98"/>
    </row>
    <row r="82">
      <c r="A82" s="110" t="n">
        <v>45808</v>
      </c>
      <c r="B82" s="99" t="s">
        <v>270</v>
      </c>
      <c r="C82" s="99" t="s">
        <v>281</v>
      </c>
      <c r="D82" s="99" t="s">
        <v>282</v>
      </c>
      <c r="E82" s="99" t="s">
        <v>273</v>
      </c>
      <c r="F82" s="99" t="str">
        <f>IF($G82="","",IFERROR(INDEX('評価モデル'!$A$4:$A$52,MATCH($G82,'評価モデル'!$C$4:$C$52,0)),""))</f>
        <v>プロセス履行実績</v>
      </c>
      <c r="G82" s="99" t="str">
        <v>D11</v>
      </c>
      <c r="H82" s="99" t="str">
        <f>IF($G82="","",IFERROR(INDEX('評価モデル'!$D$4:$D$52,MATCH($G82,'評価モデル'!$C$4:$C$52,0)),""))</f>
        <v>現場美化施工、環境、粉じん騒音廃棄物控制</v>
      </c>
      <c r="I82" s="107" t="n">
        <f>IF($G82="","",IFERROR(INDEX('評価モデル'!$E$4:$E$52,MATCH($G82,'評価モデル'!$C$4:$C$52,0)),0))</f>
        <v>1</v>
      </c>
      <c r="J82" s="107" t="n">
        <v>85</v>
      </c>
      <c r="K82" s="99" t="s">
        <v>66</v>
      </c>
      <c r="L82" s="99" t="s">
        <v>274</v>
      </c>
      <c r="M82" s="99" t="s">
        <v>275</v>
      </c>
      <c r="N82" s="99" t="s">
        <v>277</v>
      </c>
      <c r="O82" s="100" t="n">
        <f>IF($G82="","",IF($K82="はい",0,$I82*$J82/100))</f>
        <v>0.85</v>
      </c>
      <c r="P82" s="99" t="str">
        <f>IF($G82="","",IF($K82="はい","重大事項発生",IF($J82&gt;=90,"優良",IF($J82&gt;=80,"合格",IF($J82&gt;=70,"観察",IF($J82&gt;=60,"はい正","不合格"))))))</f>
        <v>合格</v>
      </c>
      <c r="Q82" s="98"/>
      <c r="R82" s="98"/>
      <c r="S82" s="98"/>
      <c r="T82" s="98"/>
      <c r="U82" s="98"/>
      <c r="V82" s="98"/>
      <c r="W82" s="98"/>
      <c r="X82" s="98"/>
      <c r="Y82" s="98"/>
      <c r="Z82" s="98"/>
    </row>
    <row r="83">
      <c r="A83" s="110" t="n">
        <v>45808</v>
      </c>
      <c r="B83" s="99" t="s">
        <v>270</v>
      </c>
      <c r="C83" s="99" t="s">
        <v>281</v>
      </c>
      <c r="D83" s="99" t="s">
        <v>282</v>
      </c>
      <c r="E83" s="99" t="s">
        <v>273</v>
      </c>
      <c r="F83" s="99" t="str">
        <f>IF($G83="","",IFERROR(INDEX('評価モデル'!$A$4:$A$52,MATCH($G83,'評価モデル'!$C$4:$C$52,0)),""))</f>
        <v>プロセス履行実績</v>
      </c>
      <c r="G83" s="99" t="str">
        <v>D12</v>
      </c>
      <c r="H83" s="99" t="str">
        <f>IF($G83="","",IFERROR(INDEX('評価モデル'!$D$4:$D$52,MATCH($G83,'評価モデル'!$C$4:$C$52,0)),""))</f>
        <v>计划节点完了率</v>
      </c>
      <c r="I83" s="107" t="n">
        <f>IF($G83="","",IFERROR(INDEX('評価モデル'!$E$4:$E$52,MATCH($G83,'評価モデル'!$C$4:$C$52,0)),0))</f>
        <v>3</v>
      </c>
      <c r="J83" s="107" t="n">
        <v>72</v>
      </c>
      <c r="K83" s="99" t="s">
        <v>66</v>
      </c>
      <c r="L83" s="99" t="s">
        <v>283</v>
      </c>
      <c r="M83" s="99" t="s">
        <v>275</v>
      </c>
      <c r="N83" s="99" t="s">
        <v>278</v>
      </c>
      <c r="O83" s="100" t="n">
        <f>IF($G83="","",IF($K83="はい",0,$I83*$J83/100))</f>
        <v>2.16</v>
      </c>
      <c r="P83" s="99" t="str">
        <f>IF($G83="","",IF($K83="はい","重大事項発生",IF($J83&gt;=90,"優良",IF($J83&gt;=80,"合格",IF($J83&gt;=70,"観察",IF($J83&gt;=60,"はい正","不合格"))))))</f>
        <v>観察</v>
      </c>
      <c r="Q83" s="98"/>
      <c r="R83" s="98"/>
      <c r="S83" s="98"/>
      <c r="T83" s="98"/>
      <c r="U83" s="98"/>
      <c r="V83" s="98"/>
      <c r="W83" s="98"/>
      <c r="X83" s="98"/>
      <c r="Y83" s="98"/>
      <c r="Z83" s="98"/>
    </row>
    <row r="84">
      <c r="A84" s="110" t="n">
        <v>45808</v>
      </c>
      <c r="B84" s="99" t="s">
        <v>270</v>
      </c>
      <c r="C84" s="99" t="s">
        <v>281</v>
      </c>
      <c r="D84" s="99" t="s">
        <v>282</v>
      </c>
      <c r="E84" s="99" t="s">
        <v>273</v>
      </c>
      <c r="F84" s="99" t="str">
        <f>IF($G84="","",IFERROR(INDEX('評価モデル'!$A$4:$A$52,MATCH($G84,'評価モデル'!$C$4:$C$52,0)),""))</f>
        <v>プロセス履行実績</v>
      </c>
      <c r="G84" s="99" t="str">
        <v>D13</v>
      </c>
      <c r="H84" s="99" t="str">
        <f>IF($G84="","",IFERROR(INDEX('評価モデル'!$D$4:$D$52,MATCH($G84,'評価モデル'!$C$4:$C$52,0)),""))</f>
        <v>人材机資源到位率</v>
      </c>
      <c r="I84" s="107" t="n">
        <f>IF($G84="","",IFERROR(INDEX('評価モデル'!$E$4:$E$52,MATCH($G84,'評価モデル'!$C$4:$C$52,0)),0))</f>
        <v>2</v>
      </c>
      <c r="J84" s="107" t="n">
        <v>80</v>
      </c>
      <c r="K84" s="99" t="s">
        <v>66</v>
      </c>
      <c r="L84" s="99" t="s">
        <v>274</v>
      </c>
      <c r="M84" s="99" t="s">
        <v>275</v>
      </c>
      <c r="N84" s="99" t="s">
        <v>279</v>
      </c>
      <c r="O84" s="100" t="n">
        <f>IF($G84="","",IF($K84="はい",0,$I84*$J84/100))</f>
        <v>1.6</v>
      </c>
      <c r="P84" s="99" t="str">
        <f>IF($G84="","",IF($K84="はい","重大事項発生",IF($J84&gt;=90,"優良",IF($J84&gt;=80,"合格",IF($J84&gt;=70,"観察",IF($J84&gt;=60,"はい正","不合格"))))))</f>
        <v>合格</v>
      </c>
      <c r="Q84" s="98"/>
      <c r="R84" s="98"/>
      <c r="S84" s="98"/>
      <c r="T84" s="98"/>
      <c r="U84" s="98"/>
      <c r="V84" s="98"/>
      <c r="W84" s="98"/>
      <c r="X84" s="98"/>
      <c r="Y84" s="98"/>
      <c r="Z84" s="98"/>
    </row>
    <row r="85">
      <c r="A85" s="110" t="n">
        <v>45808</v>
      </c>
      <c r="B85" s="99" t="s">
        <v>270</v>
      </c>
      <c r="C85" s="99" t="s">
        <v>281</v>
      </c>
      <c r="D85" s="99" t="s">
        <v>282</v>
      </c>
      <c r="E85" s="99" t="s">
        <v>273</v>
      </c>
      <c r="F85" s="99" t="str">
        <f>IF($G85="","",IFERROR(INDEX('評価モデル'!$A$4:$A$52,MATCH($G85,'評価モデル'!$C$4:$C$52,0)),""))</f>
        <v>プロセス履行実績</v>
      </c>
      <c r="G85" s="99" t="str">
        <v>D14</v>
      </c>
      <c r="H85" s="99" t="str">
        <f>IF($G85="","",IFERROR(INDEX('評価モデル'!$D$4:$D$52,MATCH($G85,'評価モデル'!$C$4:$C$52,0)),""))</f>
        <v>遅延注意と挽回施工はい正有効性</v>
      </c>
      <c r="I85" s="107" t="n">
        <f>IF($G85="","",IFERROR(INDEX('評価モデル'!$E$4:$E$52,MATCH($G85,'評価モデル'!$C$4:$C$52,0)),0))</f>
        <v>2</v>
      </c>
      <c r="J85" s="107" t="n">
        <v>81</v>
      </c>
      <c r="K85" s="99" t="s">
        <v>66</v>
      </c>
      <c r="L85" s="99" t="s">
        <v>274</v>
      </c>
      <c r="M85" s="99" t="s">
        <v>275</v>
      </c>
      <c r="N85" s="99" t="s">
        <v>276</v>
      </c>
      <c r="O85" s="100" t="n">
        <f>IF($G85="","",IF($K85="はい",0,$I85*$J85/100))</f>
        <v>1.62</v>
      </c>
      <c r="P85" s="99" t="str">
        <f>IF($G85="","",IF($K85="はい","重大事項発生",IF($J85&gt;=90,"優良",IF($J85&gt;=80,"合格",IF($J85&gt;=70,"観察",IF($J85&gt;=60,"はい正","不合格"))))))</f>
        <v>合格</v>
      </c>
      <c r="Q85" s="98"/>
      <c r="R85" s="98"/>
      <c r="S85" s="98"/>
      <c r="T85" s="98"/>
      <c r="U85" s="98"/>
      <c r="V85" s="98"/>
      <c r="W85" s="98"/>
      <c r="X85" s="98"/>
      <c r="Y85" s="98"/>
      <c r="Z85" s="98"/>
    </row>
    <row r="86">
      <c r="A86" s="110" t="n">
        <v>45808</v>
      </c>
      <c r="B86" s="99" t="s">
        <v>270</v>
      </c>
      <c r="C86" s="99" t="s">
        <v>281</v>
      </c>
      <c r="D86" s="99" t="s">
        <v>282</v>
      </c>
      <c r="E86" s="99" t="s">
        <v>273</v>
      </c>
      <c r="F86" s="99" t="str">
        <f>IF($G86="","",IFERROR(INDEX('評価モデル'!$A$4:$A$52,MATCH($G86,'評価モデル'!$C$4:$C$52,0)),""))</f>
        <v>プロセス履行実績</v>
      </c>
      <c r="G86" s="99" t="str">
        <v>D15</v>
      </c>
      <c r="H86" s="99" t="str">
        <f>IF($G86="","",IFERROR(INDEX('評価モデル'!$D$4:$D$52,MATCH($G86,'評価モデル'!$C$4:$C$52,0)),""))</f>
        <v>とその他专业协调配合</v>
      </c>
      <c r="I86" s="107" t="n">
        <f>IF($G86="","",IFERROR(INDEX('評価モデル'!$E$4:$E$52,MATCH($G86,'評価モデル'!$C$4:$C$52,0)),0))</f>
        <v>2</v>
      </c>
      <c r="J86" s="107" t="n">
        <v>87</v>
      </c>
      <c r="K86" s="99" t="s">
        <v>66</v>
      </c>
      <c r="L86" s="99" t="s">
        <v>274</v>
      </c>
      <c r="M86" s="99" t="s">
        <v>275</v>
      </c>
      <c r="N86" s="99" t="s">
        <v>277</v>
      </c>
      <c r="O86" s="100" t="n">
        <f>IF($G86="","",IF($K86="はい",0,$I86*$J86/100))</f>
        <v>1.74</v>
      </c>
      <c r="P86" s="99" t="str">
        <f>IF($G86="","",IF($K86="はい","重大事項発生",IF($J86&gt;=90,"優良",IF($J86&gt;=80,"合格",IF($J86&gt;=70,"観察",IF($J86&gt;=60,"はい正","不合格"))))))</f>
        <v>合格</v>
      </c>
      <c r="Q86" s="98"/>
      <c r="R86" s="98"/>
      <c r="S86" s="98"/>
      <c r="T86" s="98"/>
      <c r="U86" s="98"/>
      <c r="V86" s="98"/>
      <c r="W86" s="98"/>
      <c r="X86" s="98"/>
      <c r="Y86" s="98"/>
      <c r="Z86" s="98"/>
    </row>
    <row r="87">
      <c r="A87" s="110" t="n">
        <v>45808</v>
      </c>
      <c r="B87" s="99" t="s">
        <v>270</v>
      </c>
      <c r="C87" s="99" t="s">
        <v>281</v>
      </c>
      <c r="D87" s="99" t="s">
        <v>282</v>
      </c>
      <c r="E87" s="99" t="s">
        <v>273</v>
      </c>
      <c r="F87" s="99" t="str">
        <f>IF($G87="","",IFERROR(INDEX('評価モデル'!$A$4:$A$52,MATCH($G87,'評価モデル'!$C$4:$C$52,0)),""))</f>
        <v>プロセス履行実績</v>
      </c>
      <c r="G87" s="99" t="str">
        <v>D16</v>
      </c>
      <c r="H87" s="99" t="str">
        <f>IF($G87="","",IFERROR(INDEX('評価モデル'!$D$4:$D$52,MATCH($G87,'評価モデル'!$C$4:$C$52,0)),""))</f>
        <v>RFI、会議和案件指令対応が迅速性</v>
      </c>
      <c r="I87" s="107" t="n">
        <f>IF($G87="","",IFERROR(INDEX('評価モデル'!$E$4:$E$52,MATCH($G87,'評価モデル'!$C$4:$C$52,0)),0))</f>
        <v>2</v>
      </c>
      <c r="J87" s="107" t="n">
        <v>82</v>
      </c>
      <c r="K87" s="99" t="s">
        <v>66</v>
      </c>
      <c r="L87" s="99" t="s">
        <v>274</v>
      </c>
      <c r="M87" s="99" t="s">
        <v>275</v>
      </c>
      <c r="N87" s="99" t="s">
        <v>278</v>
      </c>
      <c r="O87" s="100" t="n">
        <f>IF($G87="","",IF($K87="はい",0,$I87*$J87/100))</f>
        <v>1.64</v>
      </c>
      <c r="P87" s="99" t="str">
        <f>IF($G87="","",IF($K87="はい","重大事項発生",IF($J87&gt;=90,"優良",IF($J87&gt;=80,"合格",IF($J87&gt;=70,"観察",IF($J87&gt;=60,"はい正","不合格"))))))</f>
        <v>合格</v>
      </c>
      <c r="Q87" s="98"/>
      <c r="R87" s="98"/>
      <c r="S87" s="98"/>
      <c r="T87" s="98"/>
      <c r="U87" s="98"/>
      <c r="V87" s="98"/>
      <c r="W87" s="98"/>
      <c r="X87" s="98"/>
      <c r="Y87" s="98"/>
      <c r="Z87" s="98"/>
    </row>
    <row r="88">
      <c r="A88" s="110" t="n">
        <v>45808</v>
      </c>
      <c r="B88" s="99" t="s">
        <v>270</v>
      </c>
      <c r="C88" s="99" t="s">
        <v>281</v>
      </c>
      <c r="D88" s="99" t="s">
        <v>282</v>
      </c>
      <c r="E88" s="99" t="s">
        <v>273</v>
      </c>
      <c r="F88" s="99" t="str">
        <f>IF($G88="","",IFERROR(INDEX('評価モデル'!$A$4:$A$52,MATCH($G88,'評価モデル'!$C$4:$C$52,0)),""))</f>
        <v>プロセス履行実績</v>
      </c>
      <c r="G88" s="99" t="str">
        <v>D17</v>
      </c>
      <c r="H88" s="99" t="str">
        <f>IF($G88="","",IFERROR(INDEX('評価モデル'!$D$4:$D$52,MATCH($G88,'評価モデル'!$C$4:$C$52,0)),""))</f>
        <v>施賃金料、隠蔽部検査和試験报告提出</v>
      </c>
      <c r="I88" s="107" t="n">
        <f>IF($G88="","",IFERROR(INDEX('評価モデル'!$E$4:$E$52,MATCH($G88,'評価モデル'!$C$4:$C$52,0)),0))</f>
        <v>2</v>
      </c>
      <c r="J88" s="107" t="n">
        <v>72</v>
      </c>
      <c r="K88" s="99" t="s">
        <v>66</v>
      </c>
      <c r="L88" s="99" t="s">
        <v>283</v>
      </c>
      <c r="M88" s="99" t="s">
        <v>275</v>
      </c>
      <c r="N88" s="99" t="s">
        <v>279</v>
      </c>
      <c r="O88" s="100" t="n">
        <f>IF($G88="","",IF($K88="はい",0,$I88*$J88/100))</f>
        <v>1.44</v>
      </c>
      <c r="P88" s="99" t="str">
        <f>IF($G88="","",IF($K88="はい","重大事項発生",IF($J88&gt;=90,"優良",IF($J88&gt;=80,"合格",IF($J88&gt;=70,"観察",IF($J88&gt;=60,"はい正","不合格"))))))</f>
        <v>観察</v>
      </c>
      <c r="Q88" s="98"/>
      <c r="R88" s="98"/>
      <c r="S88" s="98"/>
      <c r="T88" s="98"/>
      <c r="U88" s="98"/>
      <c r="V88" s="98"/>
      <c r="W88" s="98"/>
      <c r="X88" s="98"/>
      <c r="Y88" s="98"/>
      <c r="Z88" s="98"/>
    </row>
    <row r="89">
      <c r="A89" s="110" t="n">
        <v>45808</v>
      </c>
      <c r="B89" s="99" t="s">
        <v>270</v>
      </c>
      <c r="C89" s="99" t="s">
        <v>281</v>
      </c>
      <c r="D89" s="99" t="s">
        <v>282</v>
      </c>
      <c r="E89" s="99" t="s">
        <v>273</v>
      </c>
      <c r="F89" s="99" t="str">
        <f>IF($G89="","",IFERROR(INDEX('評価モデル'!$A$4:$A$52,MATCH($G89,'評価モデル'!$C$4:$C$52,0)),""))</f>
        <v>プロセス履行実績</v>
      </c>
      <c r="G89" s="99" t="str">
        <v>D18</v>
      </c>
      <c r="H89" s="99" t="str">
        <f>IF($G89="","",IFERROR(INDEX('評価モデル'!$D$4:$D$52,MATCH($G89,'評価モデル'!$C$4:$C$52,0)),""))</f>
        <v>変更指示確認资料および时正確</v>
      </c>
      <c r="I89" s="107" t="n">
        <f>IF($G89="","",IFERROR(INDEX('評価モデル'!$E$4:$E$52,MATCH($G89,'評価モデル'!$C$4:$C$52,0)),0))</f>
        <v>2</v>
      </c>
      <c r="J89" s="107" t="n">
        <v>82</v>
      </c>
      <c r="K89" s="99" t="s">
        <v>66</v>
      </c>
      <c r="L89" s="99" t="s">
        <v>274</v>
      </c>
      <c r="M89" s="99" t="s">
        <v>275</v>
      </c>
      <c r="N89" s="99" t="s">
        <v>276</v>
      </c>
      <c r="O89" s="100" t="n">
        <f>IF($G89="","",IF($K89="はい",0,$I89*$J89/100))</f>
        <v>1.64</v>
      </c>
      <c r="P89" s="99" t="str">
        <f>IF($G89="","",IF($K89="はい","重大事項発生",IF($J89&gt;=90,"優良",IF($J89&gt;=80,"合格",IF($J89&gt;=70,"観察",IF($J89&gt;=60,"はい正","不合格"))))))</f>
        <v>合格</v>
      </c>
      <c r="Q89" s="98"/>
      <c r="R89" s="98"/>
      <c r="S89" s="98"/>
      <c r="T89" s="98"/>
      <c r="U89" s="98"/>
      <c r="V89" s="98"/>
      <c r="W89" s="98"/>
      <c r="X89" s="98"/>
      <c r="Y89" s="98"/>
      <c r="Z89" s="98"/>
    </row>
    <row r="90">
      <c r="A90" s="110" t="n">
        <v>45808</v>
      </c>
      <c r="B90" s="99" t="s">
        <v>270</v>
      </c>
      <c r="C90" s="99" t="s">
        <v>281</v>
      </c>
      <c r="D90" s="99" t="s">
        <v>282</v>
      </c>
      <c r="E90" s="99" t="s">
        <v>273</v>
      </c>
      <c r="F90" s="99" t="str">
        <f>IF($G90="","",IFERROR(INDEX('評価モデル'!$A$4:$A$52,MATCH($G90,'評価モデル'!$C$4:$C$52,0)),""))</f>
        <v>プロセス履行実績</v>
      </c>
      <c r="G90" s="99" t="str">
        <v>D19</v>
      </c>
      <c r="H90" s="99" t="str">
        <f>IF($G90="","",IFERROR(INDEX('評価モデル'!$D$4:$D$52,MATCH($G90,'評価モデル'!$C$4:$C$52,0)),""))</f>
        <v>現場受領確認、出来高計量データ和成本ロス控制</v>
      </c>
      <c r="I90" s="107" t="n">
        <f>IF($G90="","",IFERROR(INDEX('評価モデル'!$E$4:$E$52,MATCH($G90,'評価モデル'!$C$4:$C$52,0)),0))</f>
        <v>2</v>
      </c>
      <c r="J90" s="107" t="n">
        <v>71</v>
      </c>
      <c r="K90" s="99" t="s">
        <v>66</v>
      </c>
      <c r="L90" s="99" t="s">
        <v>274</v>
      </c>
      <c r="M90" s="99" t="s">
        <v>275</v>
      </c>
      <c r="N90" s="99" t="s">
        <v>277</v>
      </c>
      <c r="O90" s="100" t="n">
        <f>IF($G90="","",IF($K90="はい",0,$I90*$J90/100))</f>
        <v>1.42</v>
      </c>
      <c r="P90" s="99" t="str">
        <f>IF($G90="","",IF($K90="はい","重大事項発生",IF($J90&gt;=90,"優良",IF($J90&gt;=80,"合格",IF($J90&gt;=70,"観察",IF($J90&gt;=60,"はい正","不合格"))))))</f>
        <v>観察</v>
      </c>
      <c r="Q90" s="98"/>
      <c r="R90" s="98"/>
      <c r="S90" s="98"/>
      <c r="T90" s="98"/>
      <c r="U90" s="98"/>
      <c r="V90" s="98"/>
      <c r="W90" s="98"/>
      <c r="X90" s="98"/>
      <c r="Y90" s="98"/>
      <c r="Z90" s="98"/>
    </row>
    <row r="91">
      <c r="A91" s="110" t="n">
        <v>45808</v>
      </c>
      <c r="B91" s="99" t="s">
        <v>270</v>
      </c>
      <c r="C91" s="99" t="s">
        <v>281</v>
      </c>
      <c r="D91" s="99" t="s">
        <v>282</v>
      </c>
      <c r="E91" s="99" t="s">
        <v>273</v>
      </c>
      <c r="F91" s="99" t="str">
        <f>IF($G91="","",IFERROR(INDEX('評価モデル'!$A$4:$A$52,MATCH($G91,'評価モデル'!$C$4:$C$52,0)),""))</f>
        <v>プロセス履行実績</v>
      </c>
      <c r="G91" s="99" t="str">
        <v>D20</v>
      </c>
      <c r="H91" s="99" t="str">
        <f>IF($G91="","",IFERROR(INDEX('評価モデル'!$D$4:$D$52,MATCH($G91,'評価モデル'!$C$4:$C$52,0)),""))</f>
        <v>数値化平台、日報・週報実行</v>
      </c>
      <c r="I91" s="107" t="n">
        <f>IF($G91="","",IFERROR(INDEX('評価モデル'!$E$4:$E$52,MATCH($G91,'評価モデル'!$C$4:$C$52,0)),0))</f>
        <v>1</v>
      </c>
      <c r="J91" s="107" t="n">
        <v>85</v>
      </c>
      <c r="K91" s="99" t="s">
        <v>66</v>
      </c>
      <c r="L91" s="99" t="s">
        <v>274</v>
      </c>
      <c r="M91" s="99" t="s">
        <v>275</v>
      </c>
      <c r="N91" s="99" t="s">
        <v>278</v>
      </c>
      <c r="O91" s="100" t="n">
        <f>IF($G91="","",IF($K91="はい",0,$I91*$J91/100))</f>
        <v>0.85</v>
      </c>
      <c r="P91" s="99" t="str">
        <f>IF($G91="","",IF($K91="はい","重大事項発生",IF($J91&gt;=90,"優良",IF($J91&gt;=80,"合格",IF($J91&gt;=70,"観察",IF($J91&gt;=60,"はい正","不合格"))))))</f>
        <v>合格</v>
      </c>
      <c r="Q91" s="98"/>
      <c r="R91" s="98"/>
      <c r="S91" s="98"/>
      <c r="T91" s="98"/>
      <c r="U91" s="98"/>
      <c r="V91" s="98"/>
      <c r="W91" s="98"/>
      <c r="X91" s="98"/>
      <c r="Y91" s="98"/>
      <c r="Z91" s="98"/>
    </row>
    <row r="92">
      <c r="A92" s="110" t="n">
        <v>45808</v>
      </c>
      <c r="B92" s="99" t="s">
        <v>270</v>
      </c>
      <c r="C92" s="99" t="s">
        <v>281</v>
      </c>
      <c r="D92" s="99" t="s">
        <v>282</v>
      </c>
      <c r="E92" s="99" t="s">
        <v>273</v>
      </c>
      <c r="F92" s="99" t="str">
        <f>IF($G92="","",IFERROR(INDEX('評価モデル'!$A$4:$A$52,MATCH($G92,'評価モデル'!$C$4:$C$52,0)),""))</f>
        <v>商務支払と労務賃金</v>
      </c>
      <c r="G92" s="99" t="str">
        <v>E1</v>
      </c>
      <c r="H92" s="99" t="str">
        <f>IF($G92="","",IFERROR(INDEX('評価モデル'!$D$4:$D$52,MATCH($G92,'評価モデル'!$C$4:$C$52,0)),""))</f>
        <v>月次出来高計量申請正確完全</v>
      </c>
      <c r="I92" s="107" t="n">
        <f>IF($G92="","",IFERROR(INDEX('評価モデル'!$E$4:$E$52,MATCH($G92,'評価モデル'!$C$4:$C$52,0)),0))</f>
        <v>2</v>
      </c>
      <c r="J92" s="107" t="n">
        <v>84</v>
      </c>
      <c r="K92" s="99" t="s">
        <v>66</v>
      </c>
      <c r="L92" s="99" t="s">
        <v>274</v>
      </c>
      <c r="M92" s="99" t="s">
        <v>275</v>
      </c>
      <c r="N92" s="99" t="s">
        <v>279</v>
      </c>
      <c r="O92" s="100" t="n">
        <f>IF($G92="","",IF($K92="はい",0,$I92*$J92/100))</f>
        <v>1.68</v>
      </c>
      <c r="P92" s="99" t="str">
        <f>IF($G92="","",IF($K92="はい","重大事項発生",IF($J92&gt;=90,"優良",IF($J92&gt;=80,"合格",IF($J92&gt;=70,"観察",IF($J92&gt;=60,"はい正","不合格"))))))</f>
        <v>合格</v>
      </c>
      <c r="Q92" s="98"/>
      <c r="R92" s="98"/>
      <c r="S92" s="98"/>
      <c r="T92" s="98"/>
      <c r="U92" s="98"/>
      <c r="V92" s="98"/>
      <c r="W92" s="98"/>
      <c r="X92" s="98"/>
      <c r="Y92" s="98"/>
      <c r="Z92" s="98"/>
    </row>
    <row r="93">
      <c r="A93" s="110" t="n">
        <v>45808</v>
      </c>
      <c r="B93" s="99" t="s">
        <v>270</v>
      </c>
      <c r="C93" s="99" t="s">
        <v>281</v>
      </c>
      <c r="D93" s="99" t="s">
        <v>282</v>
      </c>
      <c r="E93" s="99" t="s">
        <v>273</v>
      </c>
      <c r="F93" s="99" t="str">
        <f>IF($G93="","",IFERROR(INDEX('評価モデル'!$A$4:$A$52,MATCH($G93,'評価モデル'!$C$4:$C$52,0)),""))</f>
        <v>商務支払と労務賃金</v>
      </c>
      <c r="G93" s="99" t="str">
        <v>E2</v>
      </c>
      <c r="H93" s="99" t="str">
        <f>IF($G93="","",IFERROR(INDEX('評価モデル'!$D$4:$D$52,MATCH($G93,'評価モデル'!$C$4:$C$52,0)),""))</f>
        <v>請求書、税务、付款资料および时適合</v>
      </c>
      <c r="I93" s="107" t="n">
        <f>IF($G93="","",IFERROR(INDEX('評価モデル'!$E$4:$E$52,MATCH($G93,'評価モデル'!$C$4:$C$52,0)),0))</f>
        <v>1</v>
      </c>
      <c r="J93" s="107" t="n">
        <v>82</v>
      </c>
      <c r="K93" s="99" t="s">
        <v>66</v>
      </c>
      <c r="L93" s="99" t="s">
        <v>274</v>
      </c>
      <c r="M93" s="99" t="s">
        <v>275</v>
      </c>
      <c r="N93" s="99" t="s">
        <v>276</v>
      </c>
      <c r="O93" s="100" t="n">
        <f>IF($G93="","",IF($K93="はい",0,$I93*$J93/100))</f>
        <v>0.82</v>
      </c>
      <c r="P93" s="99" t="str">
        <f>IF($G93="","",IF($K93="はい","重大事項発生",IF($J93&gt;=90,"優良",IF($J93&gt;=80,"合格",IF($J93&gt;=70,"観察",IF($J93&gt;=60,"はい正","不合格"))))))</f>
        <v>合格</v>
      </c>
      <c r="Q93" s="98"/>
      <c r="R93" s="98"/>
      <c r="S93" s="98"/>
      <c r="T93" s="98"/>
      <c r="U93" s="98"/>
      <c r="V93" s="98"/>
      <c r="W93" s="98"/>
      <c r="X93" s="98"/>
      <c r="Y93" s="98"/>
      <c r="Z93" s="98"/>
    </row>
    <row r="94">
      <c r="A94" s="110" t="n">
        <v>45808</v>
      </c>
      <c r="B94" s="99" t="s">
        <v>270</v>
      </c>
      <c r="C94" s="99" t="s">
        <v>281</v>
      </c>
      <c r="D94" s="99" t="s">
        <v>282</v>
      </c>
      <c r="E94" s="99" t="s">
        <v>273</v>
      </c>
      <c r="F94" s="99" t="str">
        <f>IF($G94="","",IFERROR(INDEX('評価モデル'!$A$4:$A$52,MATCH($G94,'評価モデル'!$C$4:$C$52,0)),""))</f>
        <v>商務支払と労務賃金</v>
      </c>
      <c r="G94" s="99" t="str">
        <v>E3</v>
      </c>
      <c r="H94" s="99" t="str">
        <f>IF($G94="","",IFERROR(INDEX('評価モデル'!$D$4:$D$52,MATCH($G94,'評価モデル'!$C$4:$C$52,0)),""))</f>
        <v>変更索赔和反索赔証跡完了管理</v>
      </c>
      <c r="I94" s="107" t="n">
        <f>IF($G94="","",IFERROR(INDEX('評価モデル'!$E$4:$E$52,MATCH($G94,'評価モデル'!$C$4:$C$52,0)),0))</f>
        <v>2</v>
      </c>
      <c r="J94" s="107" t="n">
        <v>72</v>
      </c>
      <c r="K94" s="99" t="s">
        <v>66</v>
      </c>
      <c r="L94" s="99" t="s">
        <v>283</v>
      </c>
      <c r="M94" s="99" t="s">
        <v>275</v>
      </c>
      <c r="N94" s="99" t="s">
        <v>277</v>
      </c>
      <c r="O94" s="100" t="n">
        <f>IF($G94="","",IF($K94="はい",0,$I94*$J94/100))</f>
        <v>1.44</v>
      </c>
      <c r="P94" s="99" t="str">
        <f>IF($G94="","",IF($K94="はい","重大事項発生",IF($J94&gt;=90,"優良",IF($J94&gt;=80,"合格",IF($J94&gt;=70,"観察",IF($J94&gt;=60,"はい正","不合格"))))))</f>
        <v>観察</v>
      </c>
      <c r="Q94" s="98"/>
      <c r="R94" s="98"/>
      <c r="S94" s="98"/>
      <c r="T94" s="98"/>
      <c r="U94" s="98"/>
      <c r="V94" s="98"/>
      <c r="W94" s="98"/>
      <c r="X94" s="98"/>
      <c r="Y94" s="98"/>
      <c r="Z94" s="98"/>
    </row>
    <row r="95">
      <c r="A95" s="110" t="n">
        <v>45808</v>
      </c>
      <c r="B95" s="99" t="s">
        <v>270</v>
      </c>
      <c r="C95" s="99" t="s">
        <v>281</v>
      </c>
      <c r="D95" s="99" t="s">
        <v>282</v>
      </c>
      <c r="E95" s="99" t="s">
        <v>273</v>
      </c>
      <c r="F95" s="99" t="str">
        <f>IF($G95="","",IFERROR(INDEX('評価モデル'!$A$4:$A$52,MATCH($G95,'評価モデル'!$C$4:$C$52,0)),""))</f>
        <v>商務支払と労務賃金</v>
      </c>
      <c r="G95" s="99" t="str">
        <v>E4</v>
      </c>
      <c r="H95" s="99" t="str">
        <f>IF($G95="","",IFERROR(INDEX('評価モデル'!$D$4:$D$52,MATCH($G95,'評価モデル'!$C$4:$C$52,0)),""))</f>
        <v>賃金表、考勤、実名管理和元請代发配合</v>
      </c>
      <c r="I95" s="107" t="n">
        <f>IF($G95="","",IFERROR(INDEX('評価モデル'!$E$4:$E$52,MATCH($G95,'評価モデル'!$C$4:$C$52,0)),0))</f>
        <v>3</v>
      </c>
      <c r="J95" s="107" t="n">
        <v>76</v>
      </c>
      <c r="K95" s="99" t="s">
        <v>66</v>
      </c>
      <c r="L95" s="99" t="s">
        <v>274</v>
      </c>
      <c r="M95" s="99" t="s">
        <v>275</v>
      </c>
      <c r="N95" s="99" t="s">
        <v>278</v>
      </c>
      <c r="O95" s="100" t="n">
        <f>IF($G95="","",IF($K95="はい",0,$I95*$J95/100))</f>
        <v>2.28</v>
      </c>
      <c r="P95" s="99" t="str">
        <f>IF($G95="","",IF($K95="はい","重大事項発生",IF($J95&gt;=90,"優良",IF($J95&gt;=80,"合格",IF($J95&gt;=70,"観察",IF($J95&gt;=60,"はい正","不合格"))))))</f>
        <v>観察</v>
      </c>
      <c r="Q95" s="98"/>
      <c r="R95" s="98"/>
      <c r="S95" s="98"/>
      <c r="T95" s="98"/>
      <c r="U95" s="98"/>
      <c r="V95" s="98"/>
      <c r="W95" s="98"/>
      <c r="X95" s="98"/>
      <c r="Y95" s="98"/>
      <c r="Z95" s="98"/>
    </row>
    <row r="96">
      <c r="A96" s="110" t="n">
        <v>45808</v>
      </c>
      <c r="B96" s="99" t="s">
        <v>270</v>
      </c>
      <c r="C96" s="99" t="s">
        <v>281</v>
      </c>
      <c r="D96" s="99" t="s">
        <v>282</v>
      </c>
      <c r="E96" s="99" t="s">
        <v>273</v>
      </c>
      <c r="F96" s="99" t="str">
        <f>IF($G96="","",IFERROR(INDEX('評価モデル'!$A$4:$A$52,MATCH($G96,'評価モデル'!$C$4:$C$52,0)),""))</f>
        <v>商務支払と労務賃金</v>
      </c>
      <c r="G96" s="99" t="str">
        <v>E5</v>
      </c>
      <c r="H96" s="99" t="str">
        <f>IF($G96="","",IFERROR(INDEX('評価モデル'!$D$4:$D$52,MATCH($G96,'評価モデル'!$C$4:$C$52,0)),""))</f>
        <v>なし未払い、苦情和集団の事件</v>
      </c>
      <c r="I96" s="107" t="n">
        <f>IF($G96="","",IFERROR(INDEX('評価モデル'!$E$4:$E$52,MATCH($G96,'評価モデル'!$C$4:$C$52,0)),0))</f>
        <v>2</v>
      </c>
      <c r="J96" s="107" t="n">
        <v>83</v>
      </c>
      <c r="K96" s="99" t="s">
        <v>66</v>
      </c>
      <c r="L96" s="99" t="s">
        <v>274</v>
      </c>
      <c r="M96" s="99" t="s">
        <v>275</v>
      </c>
      <c r="N96" s="99" t="s">
        <v>279</v>
      </c>
      <c r="O96" s="100" t="n">
        <f>IF($G96="","",IF($K96="はい",0,$I96*$J96/100))</f>
        <v>1.66</v>
      </c>
      <c r="P96" s="99" t="str">
        <f>IF($G96="","",IF($K96="はい","重大事項発生",IF($J96&gt;=90,"優良",IF($J96&gt;=80,"合格",IF($J96&gt;=70,"観察",IF($J96&gt;=60,"はい正","不合格"))))))</f>
        <v>合格</v>
      </c>
      <c r="Q96" s="98"/>
      <c r="R96" s="98"/>
      <c r="S96" s="98"/>
      <c r="T96" s="98"/>
      <c r="U96" s="98"/>
      <c r="V96" s="98"/>
      <c r="W96" s="98"/>
      <c r="X96" s="98"/>
      <c r="Y96" s="98"/>
      <c r="Z96" s="98"/>
    </row>
    <row r="97">
      <c r="A97" s="110" t="n">
        <v>45808</v>
      </c>
      <c r="B97" s="99" t="s">
        <v>270</v>
      </c>
      <c r="C97" s="99" t="s">
        <v>281</v>
      </c>
      <c r="D97" s="99" t="s">
        <v>282</v>
      </c>
      <c r="E97" s="99" t="s">
        <v>273</v>
      </c>
      <c r="F97" s="99" t="str">
        <f>IF($G97="","",IFERROR(INDEX('評価モデル'!$A$4:$A$52,MATCH($G97,'評価モデル'!$C$4:$C$52,0)),""))</f>
        <v>竣工精算と事後評価</v>
      </c>
      <c r="G97" s="99" t="str">
        <v>F1</v>
      </c>
      <c r="H97" s="99" t="str">
        <f>IF($G97="","",IFERROR(INDEX('評価モデル'!$D$4:$D$52,MATCH($G97,'評価モデル'!$C$4:$C$52,0)),""))</f>
        <v>竣賃金料、引渡し资料和慎重手册完全</v>
      </c>
      <c r="I97" s="107" t="n">
        <f>IF($G97="","",IFERROR(INDEX('評価モデル'!$E$4:$E$52,MATCH($G97,'評価モデル'!$C$4:$C$52,0)),0))</f>
        <v>2</v>
      </c>
      <c r="J97" s="107" t="n">
        <v>70</v>
      </c>
      <c r="K97" s="99" t="s">
        <v>66</v>
      </c>
      <c r="L97" s="99" t="s">
        <v>274</v>
      </c>
      <c r="M97" s="99" t="s">
        <v>275</v>
      </c>
      <c r="N97" s="99" t="s">
        <v>276</v>
      </c>
      <c r="O97" s="100" t="n">
        <f>IF($G97="","",IF($K97="はい",0,$I97*$J97/100))</f>
        <v>1.4</v>
      </c>
      <c r="P97" s="99" t="str">
        <f>IF($G97="","",IF($K97="はい","重大事項発生",IF($J97&gt;=90,"優良",IF($J97&gt;=80,"合格",IF($J97&gt;=70,"観察",IF($J97&gt;=60,"はい正","不合格"))))))</f>
        <v>観察</v>
      </c>
      <c r="Q97" s="98"/>
      <c r="R97" s="98"/>
      <c r="S97" s="98"/>
      <c r="T97" s="98"/>
      <c r="U97" s="98"/>
      <c r="V97" s="98"/>
      <c r="W97" s="98"/>
      <c r="X97" s="98"/>
      <c r="Y97" s="98"/>
      <c r="Z97" s="98"/>
    </row>
    <row r="98">
      <c r="A98" s="110" t="n">
        <v>45808</v>
      </c>
      <c r="B98" s="99" t="s">
        <v>270</v>
      </c>
      <c r="C98" s="99" t="s">
        <v>281</v>
      </c>
      <c r="D98" s="99" t="s">
        <v>282</v>
      </c>
      <c r="E98" s="99" t="s">
        <v>273</v>
      </c>
      <c r="F98" s="99" t="str">
        <f>IF($G98="","",IFERROR(INDEX('評価モデル'!$A$4:$A$52,MATCH($G98,'評価モデル'!$C$4:$C$52,0)),""))</f>
        <v>竣工精算と事後評価</v>
      </c>
      <c r="G98" s="99" t="str">
        <v>F2</v>
      </c>
      <c r="H98" s="99" t="str">
        <f>IF($G98="","",IFERROR(INDEX('評価モデル'!$D$4:$D$52,MATCH($G98,'評価モデル'!$C$4:$C$52,0)),""))</f>
        <v>欠陥はい正と保証対応</v>
      </c>
      <c r="I98" s="107" t="n">
        <f>IF($G98="","",IFERROR(INDEX('評価モデル'!$E$4:$E$52,MATCH($G98,'評価モデル'!$C$4:$C$52,0)),0))</f>
        <v>2</v>
      </c>
      <c r="J98" s="107" t="n">
        <v>78</v>
      </c>
      <c r="K98" s="99" t="s">
        <v>66</v>
      </c>
      <c r="L98" s="99" t="s">
        <v>274</v>
      </c>
      <c r="M98" s="99" t="s">
        <v>275</v>
      </c>
      <c r="N98" s="99" t="s">
        <v>277</v>
      </c>
      <c r="O98" s="100" t="n">
        <f>IF($G98="","",IF($K98="はい",0,$I98*$J98/100))</f>
        <v>1.56</v>
      </c>
      <c r="P98" s="99" t="str">
        <f>IF($G98="","",IF($K98="はい","重大事項発生",IF($J98&gt;=90,"優良",IF($J98&gt;=80,"合格",IF($J98&gt;=70,"観察",IF($J98&gt;=60,"はい正","不合格"))))))</f>
        <v>観察</v>
      </c>
      <c r="Q98" s="98"/>
      <c r="R98" s="98"/>
      <c r="S98" s="98"/>
      <c r="T98" s="98"/>
      <c r="U98" s="98"/>
      <c r="V98" s="98"/>
      <c r="W98" s="98"/>
      <c r="X98" s="98"/>
      <c r="Y98" s="98"/>
      <c r="Z98" s="98"/>
    </row>
    <row r="99">
      <c r="A99" s="110" t="n">
        <v>45808</v>
      </c>
      <c r="B99" s="99" t="s">
        <v>270</v>
      </c>
      <c r="C99" s="99" t="s">
        <v>281</v>
      </c>
      <c r="D99" s="99" t="s">
        <v>282</v>
      </c>
      <c r="E99" s="99" t="s">
        <v>273</v>
      </c>
      <c r="F99" s="99" t="str">
        <f>IF($G99="","",IFERROR(INDEX('評価モデル'!$A$4:$A$52,MATCH($G99,'評価モデル'!$C$4:$C$52,0)),""))</f>
        <v>竣工精算と事後評価</v>
      </c>
      <c r="G99" s="99" t="str">
        <v>F3</v>
      </c>
      <c r="H99" s="99" t="str">
        <f>IF($G99="","",IFERROR(INDEX('評価モデル'!$D$4:$D$52,MATCH($G99,'評価モデル'!$C$4:$C$52,0)),""))</f>
        <v>精算配合と紛争解決</v>
      </c>
      <c r="I99" s="107" t="n">
        <f>IF($G99="","",IFERROR(INDEX('評価モデル'!$E$4:$E$52,MATCH($G99,'評価モデル'!$C$4:$C$52,0)),0))</f>
        <v>2</v>
      </c>
      <c r="J99" s="107" t="n">
        <v>84</v>
      </c>
      <c r="K99" s="99" t="s">
        <v>66</v>
      </c>
      <c r="L99" s="99" t="s">
        <v>274</v>
      </c>
      <c r="M99" s="99" t="s">
        <v>275</v>
      </c>
      <c r="N99" s="99" t="s">
        <v>278</v>
      </c>
      <c r="O99" s="100" t="n">
        <f>IF($G99="","",IF($K99="はい",0,$I99*$J99/100))</f>
        <v>1.68</v>
      </c>
      <c r="P99" s="99" t="str">
        <f>IF($G99="","",IF($K99="はい","重大事項発生",IF($J99&gt;=90,"優良",IF($J99&gt;=80,"合格",IF($J99&gt;=70,"観察",IF($J99&gt;=60,"はい正","不合格"))))))</f>
        <v>合格</v>
      </c>
      <c r="Q99" s="98"/>
      <c r="R99" s="98"/>
      <c r="S99" s="98"/>
      <c r="T99" s="98"/>
      <c r="U99" s="98"/>
      <c r="V99" s="98"/>
      <c r="W99" s="98"/>
      <c r="X99" s="98"/>
      <c r="Y99" s="98"/>
      <c r="Z99" s="98"/>
    </row>
    <row r="100">
      <c r="A100" s="110" t="n">
        <v>45808</v>
      </c>
      <c r="B100" s="99" t="s">
        <v>270</v>
      </c>
      <c r="C100" s="99" t="s">
        <v>281</v>
      </c>
      <c r="D100" s="99" t="s">
        <v>282</v>
      </c>
      <c r="E100" s="99" t="s">
        <v>273</v>
      </c>
      <c r="F100" s="99" t="str">
        <f>IF($G100="","",IFERROR(INDEX('評価モデル'!$A$4:$A$52,MATCH($G100,'評価モデル'!$C$4:$C$52,0)),""))</f>
        <v>竣工精算と事後評価</v>
      </c>
      <c r="G100" s="99" t="str">
        <v>F4</v>
      </c>
      <c r="H100" s="99" t="str">
        <f>IF($G100="","",IFERROR(INDEX('評価モデル'!$D$4:$D$52,MATCH($G100,'評価モデル'!$C$4:$C$52,0)),""))</f>
        <v>実績振り返り、教訓和双向評価</v>
      </c>
      <c r="I100" s="107" t="n">
        <f>IF($G100="","",IFERROR(INDEX('評価モデル'!$E$4:$E$52,MATCH($G100,'評価モデル'!$C$4:$C$52,0)),0))</f>
        <v>2</v>
      </c>
      <c r="J100" s="107" t="n">
        <v>72</v>
      </c>
      <c r="K100" s="99" t="s">
        <v>66</v>
      </c>
      <c r="L100" s="99" t="s">
        <v>274</v>
      </c>
      <c r="M100" s="99" t="s">
        <v>275</v>
      </c>
      <c r="N100" s="99" t="s">
        <v>279</v>
      </c>
      <c r="O100" s="100" t="n">
        <f>IF($G100="","",IF($K100="はい",0,$I100*$J100/100))</f>
        <v>1.44</v>
      </c>
      <c r="P100" s="99" t="str">
        <f>IF($G100="","",IF($K100="はい","重大事項発生",IF($J100&gt;=90,"優良",IF($J100&gt;=80,"合格",IF($J100&gt;=70,"観察",IF($J100&gt;=60,"はい正","不合格"))))))</f>
        <v>観察</v>
      </c>
      <c r="Q100" s="98"/>
      <c r="R100" s="98"/>
      <c r="S100" s="98"/>
      <c r="T100" s="98"/>
      <c r="U100" s="98"/>
      <c r="V100" s="98"/>
      <c r="W100" s="98"/>
      <c r="X100" s="98"/>
      <c r="Y100" s="98"/>
      <c r="Z100" s="98"/>
    </row>
    <row r="101">
      <c r="A101" s="110" t="n">
        <v>45808</v>
      </c>
      <c r="B101" s="99" t="s">
        <v>270</v>
      </c>
      <c r="C101" s="99" t="s">
        <v>281</v>
      </c>
      <c r="D101" s="99" t="s">
        <v>282</v>
      </c>
      <c r="E101" s="99" t="s">
        <v>273</v>
      </c>
      <c r="F101" s="99" t="str">
        <f>IF($G101="","",IFERROR(INDEX('評価モデル'!$A$4:$A$52,MATCH($G101,'評価モデル'!$C$4:$C$52,0)),""))</f>
        <v>竣工精算と事後評価</v>
      </c>
      <c r="G101" s="99" t="str">
        <v>F5</v>
      </c>
      <c r="H101" s="99" t="str">
        <f>IF($G101="","",IFERROR(INDEX('評価モデル'!$D$4:$D$52,MATCH($G101,'評価モデル'!$C$4:$C$52,0)),""))</f>
        <v>今後継続利用推奨と能力向上計画</v>
      </c>
      <c r="I101" s="107" t="n">
        <f>IF($G101="","",IFERROR(INDEX('評価モデル'!$E$4:$E$52,MATCH($G101,'評価モデル'!$C$4:$C$52,0)),0))</f>
        <v>2</v>
      </c>
      <c r="J101" s="107" t="n">
        <v>87</v>
      </c>
      <c r="K101" s="99" t="s">
        <v>66</v>
      </c>
      <c r="L101" s="99" t="s">
        <v>274</v>
      </c>
      <c r="M101" s="99" t="s">
        <v>275</v>
      </c>
      <c r="N101" s="99" t="s">
        <v>276</v>
      </c>
      <c r="O101" s="100" t="n">
        <f>IF($G101="","",IF($K101="はい",0,$I101*$J101/100))</f>
        <v>1.74</v>
      </c>
      <c r="P101" s="99" t="str">
        <f>IF($G101="","",IF($K101="はい","重大事項発生",IF($J101&gt;=90,"優良",IF($J101&gt;=80,"合格",IF($J101&gt;=70,"観察",IF($J101&gt;=60,"はい正","不合格"))))))</f>
        <v>合格</v>
      </c>
      <c r="Q101" s="98"/>
      <c r="R101" s="98"/>
      <c r="S101" s="98"/>
      <c r="T101" s="98"/>
      <c r="U101" s="98"/>
      <c r="V101" s="98"/>
      <c r="W101" s="98"/>
      <c r="X101" s="98"/>
      <c r="Y101" s="98"/>
      <c r="Z101" s="98"/>
    </row>
    <row r="102">
      <c r="A102" s="110" t="n">
        <v>45808</v>
      </c>
      <c r="B102" s="99" t="s">
        <v>270</v>
      </c>
      <c r="C102" s="99" t="s">
        <v>284</v>
      </c>
      <c r="D102" s="99" t="s">
        <v>285</v>
      </c>
      <c r="E102" s="99" t="s">
        <v>286</v>
      </c>
      <c r="F102" s="99" t="str">
        <f>IF($G102="","",IFERROR(INDEX('評価モデル'!$A$4:$A$52,MATCH($G102,'評価モデル'!$C$4:$C$52,0)),""))</f>
        <v>選定と資格信用</v>
      </c>
      <c r="G102" s="99" t="str">
        <v>A1</v>
      </c>
      <c r="H102" s="99" t="str">
        <f>IF($G102="","",IFERROR(INDEX('評価モデル'!$D$4:$D$52,MATCH($G102,'評価モデル'!$C$4:$C$52,0)),""))</f>
        <v>企業資格、営業許可、セキュリティ生産許可が有効</v>
      </c>
      <c r="I102" s="107" t="n">
        <f>IF($G102="","",IFERROR(INDEX('評価モデル'!$E$4:$E$52,MATCH($G102,'評価モデル'!$C$4:$C$52,0)),0))</f>
        <v>3</v>
      </c>
      <c r="J102" s="107" t="n">
        <v>69</v>
      </c>
      <c r="K102" s="99" t="s">
        <v>66</v>
      </c>
      <c r="L102" s="99" t="s">
        <v>274</v>
      </c>
      <c r="M102" s="99" t="s">
        <v>275</v>
      </c>
      <c r="N102" s="99" t="s">
        <v>276</v>
      </c>
      <c r="O102" s="100" t="n">
        <f>IF($G102="","",IF($K102="はい",0,$I102*$J102/100))</f>
        <v>2.07</v>
      </c>
      <c r="P102" s="99" t="str">
        <f>IF($G102="","",IF($K102="はい","重大事項発生",IF($J102&gt;=90,"優良",IF($J102&gt;=80,"合格",IF($J102&gt;=70,"観察",IF($J102&gt;=60,"はい正","不合格"))))))</f>
        <v>はい正</v>
      </c>
      <c r="Q102" s="98"/>
      <c r="R102" s="98"/>
      <c r="S102" s="98"/>
      <c r="T102" s="98"/>
      <c r="U102" s="98"/>
      <c r="V102" s="98"/>
      <c r="W102" s="98"/>
      <c r="X102" s="98"/>
      <c r="Y102" s="98"/>
      <c r="Z102" s="98"/>
    </row>
    <row r="103">
      <c r="A103" s="110" t="n">
        <v>45808</v>
      </c>
      <c r="B103" s="99" t="s">
        <v>270</v>
      </c>
      <c r="C103" s="99" t="s">
        <v>284</v>
      </c>
      <c r="D103" s="99" t="s">
        <v>285</v>
      </c>
      <c r="E103" s="99" t="s">
        <v>286</v>
      </c>
      <c r="F103" s="99" t="str">
        <f>IF($G103="","",IFERROR(INDEX('評価モデル'!$A$4:$A$52,MATCH($G103,'評価モデル'!$C$4:$C$52,0)),""))</f>
        <v>選定と資格信用</v>
      </c>
      <c r="G103" s="99" t="str">
        <v>A2</v>
      </c>
      <c r="H103" s="99" t="str">
        <f>IF($G103="","",IFERROR(INDEX('評価モデル'!$D$4:$D$52,MATCH($G103,'評価モデル'!$C$4:$C$52,0)),""))</f>
        <v>受託範囲が合い、違法再委託・一括下請・名義貸しリスクがない</v>
      </c>
      <c r="I103" s="107" t="n">
        <f>IF($G103="","",IFERROR(INDEX('評価モデル'!$E$4:$E$52,MATCH($G103,'評価モデル'!$C$4:$C$52,0)),0))</f>
        <v>3</v>
      </c>
      <c r="J103" s="107" t="n">
        <v>65</v>
      </c>
      <c r="K103" s="99" t="s">
        <v>66</v>
      </c>
      <c r="L103" s="99" t="s">
        <v>274</v>
      </c>
      <c r="M103" s="99" t="s">
        <v>275</v>
      </c>
      <c r="N103" s="99" t="s">
        <v>277</v>
      </c>
      <c r="O103" s="100" t="n">
        <f>IF($G103="","",IF($K103="はい",0,$I103*$J103/100))</f>
        <v>1.95</v>
      </c>
      <c r="P103" s="99" t="str">
        <f>IF($G103="","",IF($K103="はい","重大事項発生",IF($J103&gt;=90,"優良",IF($J103&gt;=80,"合格",IF($J103&gt;=70,"観察",IF($J103&gt;=60,"はい正","不合格"))))))</f>
        <v>はい正</v>
      </c>
      <c r="Q103" s="98"/>
      <c r="R103" s="98"/>
      <c r="S103" s="98"/>
      <c r="T103" s="98"/>
      <c r="U103" s="98"/>
      <c r="V103" s="98"/>
      <c r="W103" s="98"/>
      <c r="X103" s="98"/>
      <c r="Y103" s="98"/>
      <c r="Z103" s="98"/>
    </row>
    <row r="104">
      <c r="A104" s="110" t="n">
        <v>45808</v>
      </c>
      <c r="B104" s="99" t="s">
        <v>270</v>
      </c>
      <c r="C104" s="99" t="s">
        <v>284</v>
      </c>
      <c r="D104" s="99" t="s">
        <v>285</v>
      </c>
      <c r="E104" s="99" t="s">
        <v>286</v>
      </c>
      <c r="F104" s="99" t="str">
        <f>IF($G104="","",IFERROR(INDEX('評価モデル'!$A$4:$A$52,MATCH($G104,'評価モデル'!$C$4:$C$52,0)),""))</f>
        <v>選定と資格信用</v>
      </c>
      <c r="G104" s="99" t="str">
        <v>A3</v>
      </c>
      <c r="H104" s="99" t="str">
        <f>IF($G104="","",IFERROR(INDEX('評価モデル'!$D$4:$D$52,MATCH($G104,'評価モデル'!$C$4:$C$52,0)),""))</f>
        <v>直近3年の類似実績と発注者評価</v>
      </c>
      <c r="I104" s="107" t="n">
        <f>IF($G104="","",IFERROR(INDEX('評価モデル'!$E$4:$E$52,MATCH($G104,'評価モデル'!$C$4:$C$52,0)),0))</f>
        <v>2</v>
      </c>
      <c r="J104" s="107" t="n">
        <v>68</v>
      </c>
      <c r="K104" s="99" t="s">
        <v>66</v>
      </c>
      <c r="L104" s="99" t="s">
        <v>274</v>
      </c>
      <c r="M104" s="99" t="s">
        <v>275</v>
      </c>
      <c r="N104" s="99" t="s">
        <v>278</v>
      </c>
      <c r="O104" s="100" t="n">
        <f>IF($G104="","",IF($K104="はい",0,$I104*$J104/100))</f>
        <v>1.36</v>
      </c>
      <c r="P104" s="99" t="str">
        <f>IF($G104="","",IF($K104="はい","重大事項発生",IF($J104&gt;=90,"優良",IF($J104&gt;=80,"合格",IF($J104&gt;=70,"観察",IF($J104&gt;=60,"はい正","不合格"))))))</f>
        <v>はい正</v>
      </c>
      <c r="Q104" s="98"/>
      <c r="R104" s="98"/>
      <c r="S104" s="98"/>
      <c r="T104" s="98"/>
      <c r="U104" s="98"/>
      <c r="V104" s="98"/>
      <c r="W104" s="98"/>
      <c r="X104" s="98"/>
      <c r="Y104" s="98"/>
      <c r="Z104" s="98"/>
    </row>
    <row r="105">
      <c r="A105" s="110" t="n">
        <v>45808</v>
      </c>
      <c r="B105" s="99" t="s">
        <v>270</v>
      </c>
      <c r="C105" s="99" t="s">
        <v>284</v>
      </c>
      <c r="D105" s="99" t="s">
        <v>285</v>
      </c>
      <c r="E105" s="99" t="s">
        <v>286</v>
      </c>
      <c r="F105" s="99" t="str">
        <f>IF($G105="","",IFERROR(INDEX('評価モデル'!$A$4:$A$52,MATCH($G105,'評価モデル'!$C$4:$C$52,0)),""))</f>
        <v>選定と資格信用</v>
      </c>
      <c r="G105" s="99" t="str">
        <v>A4</v>
      </c>
      <c r="H105" s="99" t="str">
        <f>IF($G105="","",IFERROR(INDEX('評価モデル'!$D$4:$D$52,MATCH($G105,'評価モデル'!$C$4:$C$52,0)),""))</f>
        <v>財務稳健、保険、保証状または保証能力</v>
      </c>
      <c r="I105" s="107" t="n">
        <f>IF($G105="","",IFERROR(INDEX('評価モデル'!$E$4:$E$52,MATCH($G105,'評価モデル'!$C$4:$C$52,0)),0))</f>
        <v>2</v>
      </c>
      <c r="J105" s="107" t="n">
        <v>69</v>
      </c>
      <c r="K105" s="99" t="s">
        <v>66</v>
      </c>
      <c r="L105" s="99" t="s">
        <v>274</v>
      </c>
      <c r="M105" s="99" t="s">
        <v>275</v>
      </c>
      <c r="N105" s="99" t="s">
        <v>279</v>
      </c>
      <c r="O105" s="100" t="n">
        <f>IF($G105="","",IF($K105="はい",0,$I105*$J105/100))</f>
        <v>1.38</v>
      </c>
      <c r="P105" s="99" t="str">
        <f>IF($G105="","",IF($K105="はい","重大事項発生",IF($J105&gt;=90,"優良",IF($J105&gt;=80,"合格",IF($J105&gt;=70,"観察",IF($J105&gt;=60,"はい正","不合格"))))))</f>
        <v>はい正</v>
      </c>
      <c r="Q105" s="98"/>
      <c r="R105" s="98"/>
      <c r="S105" s="98"/>
      <c r="T105" s="98"/>
      <c r="U105" s="98"/>
      <c r="V105" s="98"/>
      <c r="W105" s="98"/>
      <c r="X105" s="98"/>
      <c r="Y105" s="98"/>
      <c r="Z105" s="98"/>
    </row>
    <row r="106">
      <c r="A106" s="110" t="n">
        <v>45808</v>
      </c>
      <c r="B106" s="99" t="s">
        <v>270</v>
      </c>
      <c r="C106" s="99" t="s">
        <v>284</v>
      </c>
      <c r="D106" s="99" t="s">
        <v>285</v>
      </c>
      <c r="E106" s="99" t="s">
        <v>286</v>
      </c>
      <c r="F106" s="99" t="str">
        <f>IF($G106="","",IFERROR(INDEX('評価モデル'!$A$4:$A$52,MATCH($G106,'評価モデル'!$C$4:$C$52,0)),""))</f>
        <v>選定と資格信用</v>
      </c>
      <c r="G106" s="99" t="str">
        <v>A5</v>
      </c>
      <c r="H106" s="99" t="str">
        <f>IF($G106="","",IFERROR(INDEX('評価モデル'!$D$4:$D$52,MATCH($G106,'評価モデル'!$C$4:$C$52,0)),""))</f>
        <v>QHSE体系、労働衛生と环境管理能力</v>
      </c>
      <c r="I106" s="107" t="n">
        <f>IF($G106="","",IFERROR(INDEX('評価モデル'!$E$4:$E$52,MATCH($G106,'評価モデル'!$C$4:$C$52,0)),0))</f>
        <v>2</v>
      </c>
      <c r="J106" s="107" t="n">
        <v>67</v>
      </c>
      <c r="K106" s="99" t="s">
        <v>66</v>
      </c>
      <c r="L106" s="99" t="s">
        <v>274</v>
      </c>
      <c r="M106" s="99" t="s">
        <v>275</v>
      </c>
      <c r="N106" s="99" t="s">
        <v>276</v>
      </c>
      <c r="O106" s="100" t="n">
        <f>IF($G106="","",IF($K106="はい",0,$I106*$J106/100))</f>
        <v>1.34</v>
      </c>
      <c r="P106" s="99" t="str">
        <f>IF($G106="","",IF($K106="はい","重大事項発生",IF($J106&gt;=90,"優良",IF($J106&gt;=80,"合格",IF($J106&gt;=70,"観察",IF($J106&gt;=60,"はい正","不合格"))))))</f>
        <v>はい正</v>
      </c>
      <c r="Q106" s="98"/>
      <c r="R106" s="98"/>
      <c r="S106" s="98"/>
      <c r="T106" s="98"/>
      <c r="U106" s="98"/>
      <c r="V106" s="98"/>
      <c r="W106" s="98"/>
      <c r="X106" s="98"/>
      <c r="Y106" s="98"/>
      <c r="Z106" s="98"/>
    </row>
    <row r="107">
      <c r="A107" s="110" t="n">
        <v>45808</v>
      </c>
      <c r="B107" s="99" t="s">
        <v>270</v>
      </c>
      <c r="C107" s="99" t="s">
        <v>284</v>
      </c>
      <c r="D107" s="99" t="s">
        <v>285</v>
      </c>
      <c r="E107" s="99" t="s">
        <v>286</v>
      </c>
      <c r="F107" s="99" t="str">
        <f>IF($G107="","",IFERROR(INDEX('評価モデル'!$A$4:$A$52,MATCH($G107,'評価モデル'!$C$4:$C$52,0)),""))</f>
        <v>選定と資格信用</v>
      </c>
      <c r="G107" s="99" t="str">
        <v>A6</v>
      </c>
      <c r="H107" s="99" t="str">
        <f>IF($G107="","",IFERROR(INDEX('評価モデル'!$D$4:$D$52,MATCH($G107,'評価モデル'!$C$4:$C$52,0)),""))</f>
        <v>信用、诉讼、総務処分、廉洁適合記録</v>
      </c>
      <c r="I107" s="107" t="n">
        <f>IF($G107="","",IFERROR(INDEX('評価モデル'!$E$4:$E$52,MATCH($G107,'評価モデル'!$C$4:$C$52,0)),0))</f>
        <v>2</v>
      </c>
      <c r="J107" s="107" t="n">
        <v>72</v>
      </c>
      <c r="K107" s="99" t="s">
        <v>66</v>
      </c>
      <c r="L107" s="99" t="s">
        <v>274</v>
      </c>
      <c r="M107" s="99" t="s">
        <v>275</v>
      </c>
      <c r="N107" s="99" t="s">
        <v>277</v>
      </c>
      <c r="O107" s="100" t="n">
        <f>IF($G107="","",IF($K107="はい",0,$I107*$J107/100))</f>
        <v>1.44</v>
      </c>
      <c r="P107" s="99" t="str">
        <f>IF($G107="","",IF($K107="はい","重大事項発生",IF($J107&gt;=90,"優良",IF($J107&gt;=80,"合格",IF($J107&gt;=70,"観察",IF($J107&gt;=60,"はい正","不合格"))))))</f>
        <v>観察</v>
      </c>
      <c r="Q107" s="98"/>
      <c r="R107" s="98"/>
      <c r="S107" s="98"/>
      <c r="T107" s="98"/>
      <c r="U107" s="98"/>
      <c r="V107" s="98"/>
      <c r="W107" s="98"/>
      <c r="X107" s="98"/>
      <c r="Y107" s="98"/>
      <c r="Z107" s="98"/>
    </row>
    <row r="108">
      <c r="A108" s="110" t="n">
        <v>45808</v>
      </c>
      <c r="B108" s="99" t="s">
        <v>270</v>
      </c>
      <c r="C108" s="99" t="s">
        <v>284</v>
      </c>
      <c r="D108" s="99" t="s">
        <v>285</v>
      </c>
      <c r="E108" s="99" t="s">
        <v>286</v>
      </c>
      <c r="F108" s="99" t="str">
        <f>IF($G108="","",IFERROR(INDEX('評価モデル'!$A$4:$A$52,MATCH($G108,'評価モデル'!$C$4:$C$52,0)),""))</f>
        <v>選定と資格信用</v>
      </c>
      <c r="G108" s="99" t="str">
        <v>A7</v>
      </c>
      <c r="H108" s="99" t="str">
        <f>IF($G108="","",IFERROR(INDEX('評価モデル'!$D$4:$D$52,MATCH($G108,'評価モデル'!$C$4:$C$52,0)),""))</f>
        <v>核心管理人員、班和設備能力</v>
      </c>
      <c r="I108" s="107" t="n">
        <f>IF($G108="","",IFERROR(INDEX('評価モデル'!$E$4:$E$52,MATCH($G108,'評価モデル'!$C$4:$C$52,0)),0))</f>
        <v>1</v>
      </c>
      <c r="J108" s="107" t="n">
        <v>63</v>
      </c>
      <c r="K108" s="99" t="s">
        <v>66</v>
      </c>
      <c r="L108" s="99" t="s">
        <v>274</v>
      </c>
      <c r="M108" s="99" t="s">
        <v>275</v>
      </c>
      <c r="N108" s="99" t="s">
        <v>278</v>
      </c>
      <c r="O108" s="100" t="n">
        <f>IF($G108="","",IF($K108="はい",0,$I108*$J108/100))</f>
        <v>0.63</v>
      </c>
      <c r="P108" s="99" t="str">
        <f>IF($G108="","",IF($K108="はい","重大事項発生",IF($J108&gt;=90,"優良",IF($J108&gt;=80,"合格",IF($J108&gt;=70,"観察",IF($J108&gt;=60,"はい正","不合格"))))))</f>
        <v>はい正</v>
      </c>
      <c r="Q108" s="98"/>
      <c r="R108" s="98"/>
      <c r="S108" s="98"/>
      <c r="T108" s="98"/>
      <c r="U108" s="98"/>
      <c r="V108" s="98"/>
      <c r="W108" s="98"/>
      <c r="X108" s="98"/>
      <c r="Y108" s="98"/>
      <c r="Z108" s="98"/>
    </row>
    <row r="109">
      <c r="A109" s="110" t="n">
        <v>45808</v>
      </c>
      <c r="B109" s="99" t="s">
        <v>270</v>
      </c>
      <c r="C109" s="99" t="s">
        <v>284</v>
      </c>
      <c r="D109" s="99" t="s">
        <v>285</v>
      </c>
      <c r="E109" s="99" t="s">
        <v>286</v>
      </c>
      <c r="F109" s="99" t="str">
        <f>IF($G109="","",IFERROR(INDEX('評価モデル'!$A$4:$A$52,MATCH($G109,'評価モデル'!$C$4:$C$52,0)),""))</f>
        <v>入札と契約匹配</v>
      </c>
      <c r="G109" s="99" t="str">
        <v>B1</v>
      </c>
      <c r="H109" s="99" t="str">
        <f>IF($G109="","",IFERROR(INDEX('評価モデル'!$D$4:$D$52,MATCH($G109,'評価モデル'!$C$4:$C$52,0)),""))</f>
        <v>技術対応と施工計画書完全可実行</v>
      </c>
      <c r="I109" s="107" t="n">
        <f>IF($G109="","",IFERROR(INDEX('評価モデル'!$E$4:$E$52,MATCH($G109,'評価モデル'!$C$4:$C$52,0)),0))</f>
        <v>2</v>
      </c>
      <c r="J109" s="107" t="n">
        <v>64</v>
      </c>
      <c r="K109" s="99" t="s">
        <v>66</v>
      </c>
      <c r="L109" s="99" t="s">
        <v>274</v>
      </c>
      <c r="M109" s="99" t="s">
        <v>275</v>
      </c>
      <c r="N109" s="99" t="s">
        <v>279</v>
      </c>
      <c r="O109" s="100" t="n">
        <f>IF($G109="","",IF($K109="はい",0,$I109*$J109/100))</f>
        <v>1.28</v>
      </c>
      <c r="P109" s="99" t="str">
        <f>IF($G109="","",IF($K109="はい","重大事項発生",IF($J109&gt;=90,"優良",IF($J109&gt;=80,"合格",IF($J109&gt;=70,"観察",IF($J109&gt;=60,"はい正","不合格"))))))</f>
        <v>はい正</v>
      </c>
      <c r="Q109" s="98"/>
      <c r="R109" s="98"/>
      <c r="S109" s="98"/>
      <c r="T109" s="98"/>
      <c r="U109" s="98"/>
      <c r="V109" s="98"/>
      <c r="W109" s="98"/>
      <c r="X109" s="98"/>
      <c r="Y109" s="98"/>
      <c r="Z109" s="98"/>
    </row>
    <row r="110">
      <c r="A110" s="110" t="n">
        <v>45808</v>
      </c>
      <c r="B110" s="99" t="s">
        <v>270</v>
      </c>
      <c r="C110" s="99" t="s">
        <v>284</v>
      </c>
      <c r="D110" s="99" t="s">
        <v>285</v>
      </c>
      <c r="E110" s="99" t="s">
        <v>286</v>
      </c>
      <c r="F110" s="99" t="str">
        <f>IF($G110="","",IFERROR(INDEX('評価モデル'!$A$4:$A$52,MATCH($G110,'評価モデル'!$C$4:$C$52,0)),""))</f>
        <v>入札と契約匹配</v>
      </c>
      <c r="G110" s="99" t="str">
        <v>B2</v>
      </c>
      <c r="H110" s="99" t="str">
        <f>IF($G110="","",IFERROR(INDEX('評価モデル'!$D$4:$D$52,MATCH($G110,'評価モデル'!$C$4:$C$52,0)),""))</f>
        <v>清单見積完全性と价格合理性</v>
      </c>
      <c r="I110" s="107" t="n">
        <f>IF($G110="","",IFERROR(INDEX('評価モデル'!$E$4:$E$52,MATCH($G110,'評価モデル'!$C$4:$C$52,0)),0))</f>
        <v>2</v>
      </c>
      <c r="J110" s="107" t="n">
        <v>71</v>
      </c>
      <c r="K110" s="99" t="s">
        <v>66</v>
      </c>
      <c r="L110" s="99" t="s">
        <v>274</v>
      </c>
      <c r="M110" s="99" t="s">
        <v>275</v>
      </c>
      <c r="N110" s="99" t="s">
        <v>276</v>
      </c>
      <c r="O110" s="100" t="n">
        <f>IF($G110="","",IF($K110="はい",0,$I110*$J110/100))</f>
        <v>1.42</v>
      </c>
      <c r="P110" s="99" t="str">
        <f>IF($G110="","",IF($K110="はい","重大事項発生",IF($J110&gt;=90,"優良",IF($J110&gt;=80,"合格",IF($J110&gt;=70,"観察",IF($J110&gt;=60,"はい正","不合格"))))))</f>
        <v>観察</v>
      </c>
      <c r="Q110" s="98"/>
      <c r="R110" s="98"/>
      <c r="S110" s="98"/>
      <c r="T110" s="98"/>
      <c r="U110" s="98"/>
      <c r="V110" s="98"/>
      <c r="W110" s="98"/>
      <c r="X110" s="98"/>
      <c r="Y110" s="98"/>
      <c r="Z110" s="98"/>
    </row>
    <row r="111">
      <c r="A111" s="110" t="n">
        <v>45808</v>
      </c>
      <c r="B111" s="99" t="s">
        <v>270</v>
      </c>
      <c r="C111" s="99" t="s">
        <v>284</v>
      </c>
      <c r="D111" s="99" t="s">
        <v>285</v>
      </c>
      <c r="E111" s="99" t="s">
        <v>286</v>
      </c>
      <c r="F111" s="99" t="str">
        <f>IF($G111="","",IFERROR(INDEX('評価モデル'!$A$4:$A$52,MATCH($G111,'評価モデル'!$C$4:$C$52,0)),""))</f>
        <v>入札と契約匹配</v>
      </c>
      <c r="G111" s="99" t="str">
        <v>B3</v>
      </c>
      <c r="H111" s="99" t="str">
        <f>IF($G111="","",IFERROR(INDEX('評価モデル'!$D$4:$D$52,MATCH($G111,'評価モデル'!$C$4:$C$52,0)),""))</f>
        <v>工期、資源、資材設備承诺可信</v>
      </c>
      <c r="I111" s="107" t="n">
        <f>IF($G111="","",IFERROR(INDEX('評価モデル'!$E$4:$E$52,MATCH($G111,'評価モデル'!$C$4:$C$52,0)),0))</f>
        <v>2</v>
      </c>
      <c r="J111" s="107" t="n">
        <v>66</v>
      </c>
      <c r="K111" s="99" t="s">
        <v>66</v>
      </c>
      <c r="L111" s="99" t="s">
        <v>274</v>
      </c>
      <c r="M111" s="99" t="s">
        <v>275</v>
      </c>
      <c r="N111" s="99" t="s">
        <v>277</v>
      </c>
      <c r="O111" s="100" t="n">
        <f>IF($G111="","",IF($K111="はい",0,$I111*$J111/100))</f>
        <v>1.32</v>
      </c>
      <c r="P111" s="99" t="str">
        <f>IF($G111="","",IF($K111="はい","重大事項発生",IF($J111&gt;=90,"優良",IF($J111&gt;=80,"合格",IF($J111&gt;=70,"観察",IF($J111&gt;=60,"はい正","不合格"))))))</f>
        <v>はい正</v>
      </c>
      <c r="Q111" s="98"/>
      <c r="R111" s="98"/>
      <c r="S111" s="98"/>
      <c r="T111" s="98"/>
      <c r="U111" s="98"/>
      <c r="V111" s="98"/>
      <c r="W111" s="98"/>
      <c r="X111" s="98"/>
      <c r="Y111" s="98"/>
      <c r="Z111" s="98"/>
    </row>
    <row r="112">
      <c r="A112" s="110" t="n">
        <v>45808</v>
      </c>
      <c r="B112" s="99" t="s">
        <v>270</v>
      </c>
      <c r="C112" s="99" t="s">
        <v>284</v>
      </c>
      <c r="D112" s="99" t="s">
        <v>285</v>
      </c>
      <c r="E112" s="99" t="s">
        <v>286</v>
      </c>
      <c r="F112" s="99" t="str">
        <f>IF($G112="","",IFERROR(INDEX('評価モデル'!$A$4:$A$52,MATCH($G112,'評価モデル'!$C$4:$C$52,0)),""))</f>
        <v>入札と契約匹配</v>
      </c>
      <c r="G112" s="99" t="str">
        <v>B4</v>
      </c>
      <c r="H112" s="99" t="str">
        <f>IF($G112="","",IFERROR(INDEX('評価モデル'!$D$4:$D$52,MATCH($G112,'評価モデル'!$C$4:$C$52,0)),""))</f>
        <v>契約範囲、SOV、図面仕様対応が明確</v>
      </c>
      <c r="I112" s="107" t="n">
        <f>IF($G112="","",IFERROR(INDEX('評価モデル'!$E$4:$E$52,MATCH($G112,'評価モデル'!$C$4:$C$52,0)),0))</f>
        <v>2</v>
      </c>
      <c r="J112" s="107" t="n">
        <v>62</v>
      </c>
      <c r="K112" s="99" t="s">
        <v>66</v>
      </c>
      <c r="L112" s="99" t="s">
        <v>274</v>
      </c>
      <c r="M112" s="99" t="s">
        <v>275</v>
      </c>
      <c r="N112" s="99" t="s">
        <v>278</v>
      </c>
      <c r="O112" s="100" t="n">
        <f>IF($G112="","",IF($K112="はい",0,$I112*$J112/100))</f>
        <v>1.24</v>
      </c>
      <c r="P112" s="99" t="str">
        <f>IF($G112="","",IF($K112="はい","重大事項発生",IF($J112&gt;=90,"優良",IF($J112&gt;=80,"合格",IF($J112&gt;=70,"観察",IF($J112&gt;=60,"はい正","不合格"))))))</f>
        <v>はい正</v>
      </c>
      <c r="Q112" s="98"/>
      <c r="R112" s="98"/>
      <c r="S112" s="98"/>
      <c r="T112" s="98"/>
      <c r="U112" s="98"/>
      <c r="V112" s="98"/>
      <c r="W112" s="98"/>
      <c r="X112" s="98"/>
      <c r="Y112" s="98"/>
      <c r="Z112" s="98"/>
    </row>
    <row r="113">
      <c r="A113" s="110" t="n">
        <v>45808</v>
      </c>
      <c r="B113" s="99" t="s">
        <v>270</v>
      </c>
      <c r="C113" s="99" t="s">
        <v>284</v>
      </c>
      <c r="D113" s="99" t="s">
        <v>285</v>
      </c>
      <c r="E113" s="99" t="s">
        <v>286</v>
      </c>
      <c r="F113" s="99" t="str">
        <f>IF($G113="","",IFERROR(INDEX('評価モデル'!$A$4:$A$52,MATCH($G113,'評価モデル'!$C$4:$C$52,0)),""))</f>
        <v>入札と契約匹配</v>
      </c>
      <c r="G113" s="99" t="str">
        <v>B5</v>
      </c>
      <c r="H113" s="99" t="str">
        <f>IF($G113="","",IFERROR(INDEX('評価モデル'!$D$4:$D$52,MATCH($G113,'評価モデル'!$C$4:$C$52,0)),""))</f>
        <v>変更、索赔、紛争和付款条項対応</v>
      </c>
      <c r="I113" s="107" t="n">
        <f>IF($G113="","",IFERROR(INDEX('評価モデル'!$E$4:$E$52,MATCH($G113,'評価モデル'!$C$4:$C$52,0)),0))</f>
        <v>1</v>
      </c>
      <c r="J113" s="107" t="n">
        <v>71</v>
      </c>
      <c r="K113" s="99" t="s">
        <v>66</v>
      </c>
      <c r="L113" s="99" t="s">
        <v>274</v>
      </c>
      <c r="M113" s="99" t="s">
        <v>275</v>
      </c>
      <c r="N113" s="99" t="s">
        <v>279</v>
      </c>
      <c r="O113" s="100" t="n">
        <f>IF($G113="","",IF($K113="はい",0,$I113*$J113/100))</f>
        <v>0.71</v>
      </c>
      <c r="P113" s="99" t="str">
        <f>IF($G113="","",IF($K113="はい","重大事項発生",IF($J113&gt;=90,"優良",IF($J113&gt;=80,"合格",IF($J113&gt;=70,"観察",IF($J113&gt;=60,"はい正","不合格"))))))</f>
        <v>観察</v>
      </c>
      <c r="Q113" s="98"/>
      <c r="R113" s="98"/>
      <c r="S113" s="98"/>
      <c r="T113" s="98"/>
      <c r="U113" s="98"/>
      <c r="V113" s="98"/>
      <c r="W113" s="98"/>
      <c r="X113" s="98"/>
      <c r="Y113" s="98"/>
      <c r="Z113" s="98"/>
    </row>
    <row r="114">
      <c r="A114" s="110" t="n">
        <v>45808</v>
      </c>
      <c r="B114" s="99" t="s">
        <v>270</v>
      </c>
      <c r="C114" s="99" t="s">
        <v>284</v>
      </c>
      <c r="D114" s="99" t="s">
        <v>285</v>
      </c>
      <c r="E114" s="99" t="s">
        <v>286</v>
      </c>
      <c r="F114" s="99" t="str">
        <f>IF($G114="","",IFERROR(INDEX('評価モデル'!$A$4:$A$52,MATCH($G114,'評価モデル'!$C$4:$C$52,0)),""))</f>
        <v>入札と契約匹配</v>
      </c>
      <c r="G114" s="99" t="str">
        <v>B6</v>
      </c>
      <c r="H114" s="99" t="str">
        <f>IF($G114="","",IFERROR(INDEX('評価モデル'!$D$4:$D$52,MATCH($G114,'評価モデル'!$C$4:$C$52,0)),""))</f>
        <v>廉洁、保密、データ適合承诺</v>
      </c>
      <c r="I114" s="107" t="n">
        <f>IF($G114="","",IFERROR(INDEX('評価モデル'!$E$4:$E$52,MATCH($G114,'評価モデル'!$C$4:$C$52,0)),0))</f>
        <v>1</v>
      </c>
      <c r="J114" s="107" t="n">
        <v>73</v>
      </c>
      <c r="K114" s="99" t="s">
        <v>66</v>
      </c>
      <c r="L114" s="99" t="s">
        <v>274</v>
      </c>
      <c r="M114" s="99" t="s">
        <v>275</v>
      </c>
      <c r="N114" s="99" t="s">
        <v>276</v>
      </c>
      <c r="O114" s="100" t="n">
        <f>IF($G114="","",IF($K114="はい",0,$I114*$J114/100))</f>
        <v>0.73</v>
      </c>
      <c r="P114" s="99" t="str">
        <f>IF($G114="","",IF($K114="はい","重大事項発生",IF($J114&gt;=90,"優良",IF($J114&gt;=80,"合格",IF($J114&gt;=70,"観察",IF($J114&gt;=60,"はい正","不合格"))))))</f>
        <v>観察</v>
      </c>
      <c r="Q114" s="98"/>
      <c r="R114" s="98"/>
      <c r="S114" s="98"/>
      <c r="T114" s="98"/>
      <c r="U114" s="98"/>
      <c r="V114" s="98"/>
      <c r="W114" s="98"/>
      <c r="X114" s="98"/>
      <c r="Y114" s="98"/>
      <c r="Z114" s="98"/>
    </row>
    <row r="115">
      <c r="A115" s="110" t="n">
        <v>45808</v>
      </c>
      <c r="B115" s="99" t="s">
        <v>270</v>
      </c>
      <c r="C115" s="99" t="s">
        <v>284</v>
      </c>
      <c r="D115" s="99" t="s">
        <v>285</v>
      </c>
      <c r="E115" s="99" t="s">
        <v>286</v>
      </c>
      <c r="F115" s="99" t="str">
        <f>IF($G115="","",IFERROR(INDEX('評価モデル'!$A$4:$A$52,MATCH($G115,'評価モデル'!$C$4:$C$52,0)),""))</f>
        <v>着工計画と入场準備</v>
      </c>
      <c r="G115" s="99" t="str">
        <v>C1</v>
      </c>
      <c r="H115" s="99" t="str">
        <f>IF($G115="","",IFERROR(INDEX('評価モデル'!$D$4:$D$52,MATCH($G115,'評価モデル'!$C$4:$C$52,0)),""))</f>
        <v>施工组织設計和专项計画書承認</v>
      </c>
      <c r="I115" s="107" t="n">
        <f>IF($G115="","",IFERROR(INDEX('評価モデル'!$E$4:$E$52,MATCH($G115,'評価モデル'!$C$4:$C$52,0)),0))</f>
        <v>2</v>
      </c>
      <c r="J115" s="107" t="n">
        <v>64</v>
      </c>
      <c r="K115" s="99" t="s">
        <v>66</v>
      </c>
      <c r="L115" s="99" t="s">
        <v>274</v>
      </c>
      <c r="M115" s="99" t="s">
        <v>275</v>
      </c>
      <c r="N115" s="99" t="s">
        <v>277</v>
      </c>
      <c r="O115" s="100" t="n">
        <f>IF($G115="","",IF($K115="はい",0,$I115*$J115/100))</f>
        <v>1.28</v>
      </c>
      <c r="P115" s="99" t="str">
        <f>IF($G115="","",IF($K115="はい","重大事項発生",IF($J115&gt;=90,"優良",IF($J115&gt;=80,"合格",IF($J115&gt;=70,"観察",IF($J115&gt;=60,"はい正","不合格"))))))</f>
        <v>はい正</v>
      </c>
      <c r="Q115" s="98"/>
      <c r="R115" s="98"/>
      <c r="S115" s="98"/>
      <c r="T115" s="98"/>
      <c r="U115" s="98"/>
      <c r="V115" s="98"/>
      <c r="W115" s="98"/>
      <c r="X115" s="98"/>
      <c r="Y115" s="98"/>
      <c r="Z115" s="98"/>
    </row>
    <row r="116">
      <c r="A116" s="110" t="n">
        <v>45808</v>
      </c>
      <c r="B116" s="99" t="s">
        <v>270</v>
      </c>
      <c r="C116" s="99" t="s">
        <v>284</v>
      </c>
      <c r="D116" s="99" t="s">
        <v>285</v>
      </c>
      <c r="E116" s="99" t="s">
        <v>286</v>
      </c>
      <c r="F116" s="99" t="str">
        <f>IF($G116="","",IFERROR(INDEX('評価モデル'!$A$4:$A$52,MATCH($G116,'評価モデル'!$C$4:$C$52,0)),""))</f>
        <v>着工計画と入场準備</v>
      </c>
      <c r="G116" s="99" t="str">
        <v>C2</v>
      </c>
      <c r="H116" s="99" t="str">
        <f>IF($G116="","",IFERROR(INDEX('評価モデル'!$D$4:$D$52,MATCH($G116,'評価モデル'!$C$4:$C$52,0)),""))</f>
        <v>入場者証明書、特殊作業資格、教育研修</v>
      </c>
      <c r="I116" s="107" t="n">
        <f>IF($G116="","",IFERROR(INDEX('評価モデル'!$E$4:$E$52,MATCH($G116,'評価モデル'!$C$4:$C$52,0)),0))</f>
        <v>2</v>
      </c>
      <c r="J116" s="107" t="n">
        <v>59</v>
      </c>
      <c r="K116" s="99" t="s">
        <v>66</v>
      </c>
      <c r="L116" s="99" t="s">
        <v>274</v>
      </c>
      <c r="M116" s="99" t="s">
        <v>275</v>
      </c>
      <c r="N116" s="99" t="s">
        <v>278</v>
      </c>
      <c r="O116" s="100" t="n">
        <f>IF($G116="","",IF($K116="はい",0,$I116*$J116/100))</f>
        <v>1.18</v>
      </c>
      <c r="P116" s="99" t="str">
        <f>IF($G116="","",IF($K116="はい","重大事項発生",IF($J116&gt;=90,"優良",IF($J116&gt;=80,"合格",IF($J116&gt;=70,"観察",IF($J116&gt;=60,"はい正","不合格"))))))</f>
        <v>不合格</v>
      </c>
      <c r="Q116" s="98"/>
      <c r="R116" s="98"/>
      <c r="S116" s="98"/>
      <c r="T116" s="98"/>
      <c r="U116" s="98"/>
      <c r="V116" s="98"/>
      <c r="W116" s="98"/>
      <c r="X116" s="98"/>
      <c r="Y116" s="98"/>
      <c r="Z116" s="98"/>
    </row>
    <row r="117">
      <c r="A117" s="110" t="n">
        <v>45808</v>
      </c>
      <c r="B117" s="99" t="s">
        <v>270</v>
      </c>
      <c r="C117" s="99" t="s">
        <v>284</v>
      </c>
      <c r="D117" s="99" t="s">
        <v>285</v>
      </c>
      <c r="E117" s="99" t="s">
        <v>286</v>
      </c>
      <c r="F117" s="99" t="str">
        <f>IF($G117="","",IFERROR(INDEX('評価モデル'!$A$4:$A$52,MATCH($G117,'評価モデル'!$C$4:$C$52,0)),""))</f>
        <v>着工計画と入场準備</v>
      </c>
      <c r="G117" s="99" t="str">
        <v>C3</v>
      </c>
      <c r="H117" s="99" t="str">
        <f>IF($G117="","",IFERROR(INDEX('評価モデル'!$D$4:$D$52,MATCH($G117,'評価モデル'!$C$4:$C$52,0)),""))</f>
        <v>リスク评估、作業許可和緊急対応計画</v>
      </c>
      <c r="I117" s="107" t="n">
        <f>IF($G117="","",IFERROR(INDEX('評価モデル'!$E$4:$E$52,MATCH($G117,'評価モデル'!$C$4:$C$52,0)),0))</f>
        <v>2</v>
      </c>
      <c r="J117" s="107" t="n">
        <v>65</v>
      </c>
      <c r="K117" s="99" t="s">
        <v>66</v>
      </c>
      <c r="L117" s="99" t="s">
        <v>274</v>
      </c>
      <c r="M117" s="99" t="s">
        <v>275</v>
      </c>
      <c r="N117" s="99" t="s">
        <v>279</v>
      </c>
      <c r="O117" s="100" t="n">
        <f>IF($G117="","",IF($K117="はい",0,$I117*$J117/100))</f>
        <v>1.3</v>
      </c>
      <c r="P117" s="99" t="str">
        <f>IF($G117="","",IF($K117="はい","重大事項発生",IF($J117&gt;=90,"優良",IF($J117&gt;=80,"合格",IF($J117&gt;=70,"観察",IF($J117&gt;=60,"はい正","不合格"))))))</f>
        <v>はい正</v>
      </c>
      <c r="Q117" s="98"/>
      <c r="R117" s="98"/>
      <c r="S117" s="98"/>
      <c r="T117" s="98"/>
      <c r="U117" s="98"/>
      <c r="V117" s="98"/>
      <c r="W117" s="98"/>
      <c r="X117" s="98"/>
      <c r="Y117" s="98"/>
      <c r="Z117" s="98"/>
    </row>
    <row r="118">
      <c r="A118" s="110" t="n">
        <v>45808</v>
      </c>
      <c r="B118" s="99" t="s">
        <v>270</v>
      </c>
      <c r="C118" s="99" t="s">
        <v>284</v>
      </c>
      <c r="D118" s="99" t="s">
        <v>285</v>
      </c>
      <c r="E118" s="99" t="s">
        <v>286</v>
      </c>
      <c r="F118" s="99" t="str">
        <f>IF($G118="","",IFERROR(INDEX('評価モデル'!$A$4:$A$52,MATCH($G118,'評価モデル'!$C$4:$C$52,0)),""))</f>
        <v>着工計画と入场準備</v>
      </c>
      <c r="G118" s="99" t="str">
        <v>C4</v>
      </c>
      <c r="H118" s="99" t="str">
        <f>IF($G118="","",IFERROR(INDEX('評価モデル'!$D$4:$D$52,MATCH($G118,'評価モデル'!$C$4:$C$52,0)),""))</f>
        <v>資材設備提出検査、样板和初回品準備</v>
      </c>
      <c r="I118" s="107" t="n">
        <f>IF($G118="","",IFERROR(INDEX('評価モデル'!$E$4:$E$52,MATCH($G118,'評価モデル'!$C$4:$C$52,0)),0))</f>
        <v>1.5</v>
      </c>
      <c r="J118" s="107" t="n">
        <v>65</v>
      </c>
      <c r="K118" s="99" t="s">
        <v>66</v>
      </c>
      <c r="L118" s="99" t="s">
        <v>274</v>
      </c>
      <c r="M118" s="99" t="s">
        <v>275</v>
      </c>
      <c r="N118" s="99" t="s">
        <v>276</v>
      </c>
      <c r="O118" s="100" t="n">
        <f>IF($G118="","",IF($K118="はい",0,$I118*$J118/100))</f>
        <v>0.975</v>
      </c>
      <c r="P118" s="99" t="str">
        <f>IF($G118="","",IF($K118="はい","重大事項発生",IF($J118&gt;=90,"優良",IF($J118&gt;=80,"合格",IF($J118&gt;=70,"観察",IF($J118&gt;=60,"はい正","不合格"))))))</f>
        <v>はい正</v>
      </c>
      <c r="Q118" s="98"/>
      <c r="R118" s="98"/>
      <c r="S118" s="98"/>
      <c r="T118" s="98"/>
      <c r="U118" s="98"/>
      <c r="V118" s="98"/>
      <c r="W118" s="98"/>
      <c r="X118" s="98"/>
      <c r="Y118" s="98"/>
      <c r="Z118" s="98"/>
    </row>
    <row r="119">
      <c r="A119" s="110" t="n">
        <v>45808</v>
      </c>
      <c r="B119" s="99" t="s">
        <v>270</v>
      </c>
      <c r="C119" s="99" t="s">
        <v>284</v>
      </c>
      <c r="D119" s="99" t="s">
        <v>285</v>
      </c>
      <c r="E119" s="99" t="s">
        <v>286</v>
      </c>
      <c r="F119" s="99" t="str">
        <f>IF($G119="","",IFERROR(INDEX('評価モデル'!$A$4:$A$52,MATCH($G119,'評価モデル'!$C$4:$C$52,0)),""))</f>
        <v>着工計画と入场準備</v>
      </c>
      <c r="G119" s="99" t="str">
        <v>C5</v>
      </c>
      <c r="H119" s="99" t="str">
        <f>IF($G119="","",IFERROR(INDEX('評価モデル'!$D$4:$D$52,MATCH($G119,'評価モデル'!$C$4:$C$52,0)),""))</f>
        <v>劳动契約、実名管理、賃金代发資料準備</v>
      </c>
      <c r="I119" s="107" t="n">
        <f>IF($G119="","",IFERROR(INDEX('評価モデル'!$E$4:$E$52,MATCH($G119,'評価モデル'!$C$4:$C$52,0)),0))</f>
        <v>1.5</v>
      </c>
      <c r="J119" s="107" t="n">
        <v>58</v>
      </c>
      <c r="K119" s="99" t="s">
        <v>66</v>
      </c>
      <c r="L119" s="99" t="s">
        <v>287</v>
      </c>
      <c r="M119" s="99" t="s">
        <v>275</v>
      </c>
      <c r="N119" s="99" t="s">
        <v>277</v>
      </c>
      <c r="O119" s="100" t="n">
        <f>IF($G119="","",IF($K119="はい",0,$I119*$J119/100))</f>
        <v>0.87</v>
      </c>
      <c r="P119" s="99" t="str">
        <f>IF($G119="","",IF($K119="はい","重大事項発生",IF($J119&gt;=90,"優良",IF($J119&gt;=80,"合格",IF($J119&gt;=70,"観察",IF($J119&gt;=60,"はい正","不合格"))))))</f>
        <v>不合格</v>
      </c>
      <c r="Q119" s="98"/>
      <c r="R119" s="98"/>
      <c r="S119" s="98"/>
      <c r="T119" s="98"/>
      <c r="U119" s="98"/>
      <c r="V119" s="98"/>
      <c r="W119" s="98"/>
      <c r="X119" s="98"/>
      <c r="Y119" s="98"/>
      <c r="Z119" s="98"/>
    </row>
    <row r="120">
      <c r="A120" s="110" t="n">
        <v>45808</v>
      </c>
      <c r="B120" s="99" t="s">
        <v>270</v>
      </c>
      <c r="C120" s="99" t="s">
        <v>284</v>
      </c>
      <c r="D120" s="99" t="s">
        <v>285</v>
      </c>
      <c r="E120" s="99" t="s">
        <v>286</v>
      </c>
      <c r="F120" s="99" t="str">
        <f>IF($G120="","",IFERROR(INDEX('評価モデル'!$A$4:$A$52,MATCH($G120,'評価モデル'!$C$4:$C$52,0)),""))</f>
        <v>着工計画と入场準備</v>
      </c>
      <c r="G120" s="99" t="str">
        <v>C6</v>
      </c>
      <c r="H120" s="99" t="str">
        <f>IF($G120="","",IFERROR(INDEX('評価モデル'!$D$4:$D$52,MATCH($G120,'評価モデル'!$C$4:$C$52,0)),""))</f>
        <v>界面引き継ぎ、施工件件付き付き和着工令</v>
      </c>
      <c r="I120" s="107" t="n">
        <f>IF($G120="","",IFERROR(INDEX('評価モデル'!$E$4:$E$52,MATCH($G120,'評価モデル'!$C$4:$C$52,0)),0))</f>
        <v>1</v>
      </c>
      <c r="J120" s="107" t="n">
        <v>73</v>
      </c>
      <c r="K120" s="99" t="s">
        <v>66</v>
      </c>
      <c r="L120" s="99" t="s">
        <v>274</v>
      </c>
      <c r="M120" s="99" t="s">
        <v>275</v>
      </c>
      <c r="N120" s="99" t="s">
        <v>278</v>
      </c>
      <c r="O120" s="100" t="n">
        <f>IF($G120="","",IF($K120="はい",0,$I120*$J120/100))</f>
        <v>0.73</v>
      </c>
      <c r="P120" s="99" t="str">
        <f>IF($G120="","",IF($K120="はい","重大事項発生",IF($J120&gt;=90,"優良",IF($J120&gt;=80,"合格",IF($J120&gt;=70,"観察",IF($J120&gt;=60,"はい正","不合格"))))))</f>
        <v>観察</v>
      </c>
      <c r="Q120" s="98"/>
      <c r="R120" s="98"/>
      <c r="S120" s="98"/>
      <c r="T120" s="98"/>
      <c r="U120" s="98"/>
      <c r="V120" s="98"/>
      <c r="W120" s="98"/>
      <c r="X120" s="98"/>
      <c r="Y120" s="98"/>
      <c r="Z120" s="98"/>
    </row>
    <row r="121">
      <c r="A121" s="110" t="n">
        <v>45808</v>
      </c>
      <c r="B121" s="99" t="s">
        <v>270</v>
      </c>
      <c r="C121" s="99" t="s">
        <v>284</v>
      </c>
      <c r="D121" s="99" t="s">
        <v>285</v>
      </c>
      <c r="E121" s="99" t="s">
        <v>286</v>
      </c>
      <c r="F121" s="99" t="str">
        <f>IF($G121="","",IFERROR(INDEX('評価モデル'!$A$4:$A$52,MATCH($G121,'評価モデル'!$C$4:$C$52,0)),""))</f>
        <v>プロセス履行実績</v>
      </c>
      <c r="G121" s="99" t="str">
        <v>D1</v>
      </c>
      <c r="H121" s="99" t="str">
        <f>IF($G121="","",IFERROR(INDEX('評価モデル'!$D$4:$D$52,MATCH($G121,'評価モデル'!$C$4:$C$52,0)),""))</f>
        <v>一回目検査合格率和検査ロット品質</v>
      </c>
      <c r="I121" s="107" t="n">
        <f>IF($G121="","",IFERROR(INDEX('評価モデル'!$E$4:$E$52,MATCH($G121,'評価モデル'!$C$4:$C$52,0)),0))</f>
        <v>4</v>
      </c>
      <c r="J121" s="107" t="n">
        <v>61</v>
      </c>
      <c r="K121" s="99" t="s">
        <v>66</v>
      </c>
      <c r="L121" s="99" t="s">
        <v>274</v>
      </c>
      <c r="M121" s="99" t="s">
        <v>275</v>
      </c>
      <c r="N121" s="99" t="s">
        <v>279</v>
      </c>
      <c r="O121" s="100" t="n">
        <f>IF($G121="","",IF($K121="はい",0,$I121*$J121/100))</f>
        <v>2.44</v>
      </c>
      <c r="P121" s="99" t="str">
        <f>IF($G121="","",IF($K121="はい","重大事項発生",IF($J121&gt;=90,"優良",IF($J121&gt;=80,"合格",IF($J121&gt;=70,"観察",IF($J121&gt;=60,"はい正","不合格"))))))</f>
        <v>はい正</v>
      </c>
      <c r="Q121" s="98"/>
      <c r="R121" s="98"/>
      <c r="S121" s="98"/>
      <c r="T121" s="98"/>
      <c r="U121" s="98"/>
      <c r="V121" s="98"/>
      <c r="W121" s="98"/>
      <c r="X121" s="98"/>
      <c r="Y121" s="98"/>
      <c r="Z121" s="98"/>
    </row>
    <row r="122">
      <c r="A122" s="110" t="n">
        <v>45808</v>
      </c>
      <c r="B122" s="99" t="s">
        <v>270</v>
      </c>
      <c r="C122" s="99" t="s">
        <v>284</v>
      </c>
      <c r="D122" s="99" t="s">
        <v>285</v>
      </c>
      <c r="E122" s="99" t="s">
        <v>286</v>
      </c>
      <c r="F122" s="99" t="str">
        <f>IF($G122="","",IFERROR(INDEX('評価モデル'!$A$4:$A$52,MATCH($G122,'評価モデル'!$C$4:$C$52,0)),""))</f>
        <v>プロセス履行実績</v>
      </c>
      <c r="G122" s="99" t="str">
        <v>D2</v>
      </c>
      <c r="H122" s="99" t="str">
        <f>IF($G122="","",IFERROR(INDEX('評価モデル'!$D$4:$D$52,MATCH($G122,'評価モデル'!$C$4:$C$52,0)),""))</f>
        <v>返工率、NCR件数および完了および时率</v>
      </c>
      <c r="I122" s="107" t="n">
        <f>IF($G122="","",IFERROR(INDEX('評価モデル'!$E$4:$E$52,MATCH($G122,'評価モデル'!$C$4:$C$52,0)),0))</f>
        <v>3</v>
      </c>
      <c r="J122" s="107" t="n">
        <v>72</v>
      </c>
      <c r="K122" s="99" t="s">
        <v>66</v>
      </c>
      <c r="L122" s="99" t="s">
        <v>274</v>
      </c>
      <c r="M122" s="99" t="s">
        <v>275</v>
      </c>
      <c r="N122" s="99" t="s">
        <v>276</v>
      </c>
      <c r="O122" s="100" t="n">
        <f>IF($G122="","",IF($K122="はい",0,$I122*$J122/100))</f>
        <v>2.16</v>
      </c>
      <c r="P122" s="99" t="str">
        <f>IF($G122="","",IF($K122="はい","重大事項発生",IF($J122&gt;=90,"優良",IF($J122&gt;=80,"合格",IF($J122&gt;=70,"観察",IF($J122&gt;=60,"はい正","不合格"))))))</f>
        <v>観察</v>
      </c>
      <c r="Q122" s="98"/>
      <c r="R122" s="98"/>
      <c r="S122" s="98"/>
      <c r="T122" s="98"/>
      <c r="U122" s="98"/>
      <c r="V122" s="98"/>
      <c r="W122" s="98"/>
      <c r="X122" s="98"/>
      <c r="Y122" s="98"/>
      <c r="Z122" s="98"/>
    </row>
    <row r="123">
      <c r="A123" s="110" t="n">
        <v>45808</v>
      </c>
      <c r="B123" s="99" t="s">
        <v>270</v>
      </c>
      <c r="C123" s="99" t="s">
        <v>284</v>
      </c>
      <c r="D123" s="99" t="s">
        <v>285</v>
      </c>
      <c r="E123" s="99" t="s">
        <v>286</v>
      </c>
      <c r="F123" s="99" t="str">
        <f>IF($G123="","",IFERROR(INDEX('評価モデル'!$A$4:$A$52,MATCH($G123,'評価モデル'!$C$4:$C$52,0)),""))</f>
        <v>プロセス履行実績</v>
      </c>
      <c r="G123" s="99" t="str">
        <v>D3</v>
      </c>
      <c r="H123" s="99" t="str">
        <f>IF($G123="","",IFERROR(INDEX('評価モデル'!$D$4:$D$52,MATCH($G123,'評価モデル'!$C$4:$C$52,0)),""))</f>
        <v>資材設備品質、提出検査和試験適合</v>
      </c>
      <c r="I123" s="107" t="n">
        <f>IF($G123="","",IFERROR(INDEX('評価モデル'!$E$4:$E$52,MATCH($G123,'評価モデル'!$C$4:$C$52,0)),0))</f>
        <v>3</v>
      </c>
      <c r="J123" s="107" t="n">
        <v>60</v>
      </c>
      <c r="K123" s="99" t="s">
        <v>66</v>
      </c>
      <c r="L123" s="99" t="s">
        <v>274</v>
      </c>
      <c r="M123" s="99" t="s">
        <v>275</v>
      </c>
      <c r="N123" s="99" t="s">
        <v>277</v>
      </c>
      <c r="O123" s="100" t="n">
        <f>IF($G123="","",IF($K123="はい",0,$I123*$J123/100))</f>
        <v>1.8</v>
      </c>
      <c r="P123" s="99" t="str">
        <f>IF($G123="","",IF($K123="はい","重大事項発生",IF($J123&gt;=90,"優良",IF($J123&gt;=80,"合格",IF($J123&gt;=70,"観察",IF($J123&gt;=60,"はい正","不合格"))))))</f>
        <v>はい正</v>
      </c>
      <c r="Q123" s="98"/>
      <c r="R123" s="98"/>
      <c r="S123" s="98"/>
      <c r="T123" s="98"/>
      <c r="U123" s="98"/>
      <c r="V123" s="98"/>
      <c r="W123" s="98"/>
      <c r="X123" s="98"/>
      <c r="Y123" s="98"/>
      <c r="Z123" s="98"/>
    </row>
    <row r="124">
      <c r="A124" s="110" t="n">
        <v>45808</v>
      </c>
      <c r="B124" s="99" t="s">
        <v>270</v>
      </c>
      <c r="C124" s="99" t="s">
        <v>284</v>
      </c>
      <c r="D124" s="99" t="s">
        <v>285</v>
      </c>
      <c r="E124" s="99" t="s">
        <v>286</v>
      </c>
      <c r="F124" s="99" t="str">
        <f>IF($G124="","",IFERROR(INDEX('評価モデル'!$A$4:$A$52,MATCH($G124,'評価モデル'!$C$4:$C$52,0)),""))</f>
        <v>プロセス履行実績</v>
      </c>
      <c r="G124" s="99" t="str">
        <v>D4</v>
      </c>
      <c r="H124" s="99" t="str">
        <f>IF($G124="","",IFERROR(INDEX('評価モデル'!$D$4:$D$52,MATCH($G124,'評価モデル'!$C$4:$C$52,0)),""))</f>
        <v>技術交底、样板引路和工艺実行</v>
      </c>
      <c r="I124" s="107" t="n">
        <f>IF($G124="","",IFERROR(INDEX('評価モデル'!$E$4:$E$52,MATCH($G124,'評価モデル'!$C$4:$C$52,0)),0))</f>
        <v>2</v>
      </c>
      <c r="J124" s="107" t="n">
        <v>62</v>
      </c>
      <c r="K124" s="99" t="s">
        <v>66</v>
      </c>
      <c r="L124" s="99" t="s">
        <v>274</v>
      </c>
      <c r="M124" s="99" t="s">
        <v>275</v>
      </c>
      <c r="N124" s="99" t="s">
        <v>278</v>
      </c>
      <c r="O124" s="100" t="n">
        <f>IF($G124="","",IF($K124="はい",0,$I124*$J124/100))</f>
        <v>1.24</v>
      </c>
      <c r="P124" s="99" t="str">
        <f>IF($G124="","",IF($K124="はい","重大事項発生",IF($J124&gt;=90,"優良",IF($J124&gt;=80,"合格",IF($J124&gt;=70,"観察",IF($J124&gt;=60,"はい正","不合格"))))))</f>
        <v>はい正</v>
      </c>
      <c r="Q124" s="98"/>
      <c r="R124" s="98"/>
      <c r="S124" s="98"/>
      <c r="T124" s="98"/>
      <c r="U124" s="98"/>
      <c r="V124" s="98"/>
      <c r="W124" s="98"/>
      <c r="X124" s="98"/>
      <c r="Y124" s="98"/>
      <c r="Z124" s="98"/>
    </row>
    <row r="125">
      <c r="A125" s="110" t="n">
        <v>45808</v>
      </c>
      <c r="B125" s="99" t="s">
        <v>270</v>
      </c>
      <c r="C125" s="99" t="s">
        <v>284</v>
      </c>
      <c r="D125" s="99" t="s">
        <v>285</v>
      </c>
      <c r="E125" s="99" t="s">
        <v>286</v>
      </c>
      <c r="F125" s="99" t="str">
        <f>IF($G125="","",IFERROR(INDEX('評価モデル'!$A$4:$A$52,MATCH($G125,'評価モデル'!$C$4:$C$52,0)),""))</f>
        <v>プロセス履行実績</v>
      </c>
      <c r="G125" s="99" t="str">
        <v>D5</v>
      </c>
      <c r="H125" s="99" t="str">
        <f>IF($G125="","",IFERROR(INDEX('評価モデル'!$D$4:$D$52,MATCH($G125,'評価モデル'!$C$4:$C$52,0)),""))</f>
        <v>仕上り保護と交錯作業品質</v>
      </c>
      <c r="I125" s="107" t="n">
        <f>IF($G125="","",IFERROR(INDEX('評価モデル'!$E$4:$E$52,MATCH($G125,'評価モデル'!$C$4:$C$52,0)),0))</f>
        <v>2</v>
      </c>
      <c r="J125" s="107" t="n">
        <v>69</v>
      </c>
      <c r="K125" s="99" t="s">
        <v>66</v>
      </c>
      <c r="L125" s="99" t="s">
        <v>274</v>
      </c>
      <c r="M125" s="99" t="s">
        <v>275</v>
      </c>
      <c r="N125" s="99" t="s">
        <v>279</v>
      </c>
      <c r="O125" s="100" t="n">
        <f>IF($G125="","",IF($K125="はい",0,$I125*$J125/100))</f>
        <v>1.38</v>
      </c>
      <c r="P125" s="99" t="str">
        <f>IF($G125="","",IF($K125="はい","重大事項発生",IF($J125&gt;=90,"優良",IF($J125&gt;=80,"合格",IF($J125&gt;=70,"観察",IF($J125&gt;=60,"はい正","不合格"))))))</f>
        <v>はい正</v>
      </c>
      <c r="Q125" s="98"/>
      <c r="R125" s="98"/>
      <c r="S125" s="98"/>
      <c r="T125" s="98"/>
      <c r="U125" s="98"/>
      <c r="V125" s="98"/>
      <c r="W125" s="98"/>
      <c r="X125" s="98"/>
      <c r="Y125" s="98"/>
      <c r="Z125" s="98"/>
    </row>
    <row r="126">
      <c r="A126" s="110" t="n">
        <v>45808</v>
      </c>
      <c r="B126" s="99" t="s">
        <v>270</v>
      </c>
      <c r="C126" s="99" t="s">
        <v>284</v>
      </c>
      <c r="D126" s="99" t="s">
        <v>285</v>
      </c>
      <c r="E126" s="99" t="s">
        <v>286</v>
      </c>
      <c r="F126" s="99" t="str">
        <f>IF($G126="","",IFERROR(INDEX('評価モデル'!$A$4:$A$52,MATCH($G126,'評価モデル'!$C$4:$C$52,0)),""))</f>
        <v>プロセス履行実績</v>
      </c>
      <c r="G126" s="99" t="str">
        <v>D6</v>
      </c>
      <c r="H126" s="99" t="str">
        <f>IF($G126="","",IFERROR(INDEX('評価モデル'!$D$4:$D$52,MATCH($G126,'評価モデル'!$C$4:$C$52,0)),""))</f>
        <v>品質问题预防和継続改进</v>
      </c>
      <c r="I126" s="107" t="n">
        <f>IF($G126="","",IFERROR(INDEX('評価モデル'!$E$4:$E$52,MATCH($G126,'評価モデル'!$C$4:$C$52,0)),0))</f>
        <v>1</v>
      </c>
      <c r="J126" s="107" t="n">
        <v>72</v>
      </c>
      <c r="K126" s="99" t="s">
        <v>66</v>
      </c>
      <c r="L126" s="99" t="s">
        <v>274</v>
      </c>
      <c r="M126" s="99" t="s">
        <v>275</v>
      </c>
      <c r="N126" s="99" t="s">
        <v>276</v>
      </c>
      <c r="O126" s="100" t="n">
        <f>IF($G126="","",IF($K126="はい",0,$I126*$J126/100))</f>
        <v>0.72</v>
      </c>
      <c r="P126" s="99" t="str">
        <f>IF($G126="","",IF($K126="はい","重大事項発生",IF($J126&gt;=90,"優良",IF($J126&gt;=80,"合格",IF($J126&gt;=70,"観察",IF($J126&gt;=60,"はい正","不合格"))))))</f>
        <v>観察</v>
      </c>
      <c r="Q126" s="98"/>
      <c r="R126" s="98"/>
      <c r="S126" s="98"/>
      <c r="T126" s="98"/>
      <c r="U126" s="98"/>
      <c r="V126" s="98"/>
      <c r="W126" s="98"/>
      <c r="X126" s="98"/>
      <c r="Y126" s="98"/>
      <c r="Z126" s="98"/>
    </row>
    <row r="127">
      <c r="A127" s="110" t="n">
        <v>45808</v>
      </c>
      <c r="B127" s="99" t="s">
        <v>270</v>
      </c>
      <c r="C127" s="99" t="s">
        <v>284</v>
      </c>
      <c r="D127" s="99" t="s">
        <v>285</v>
      </c>
      <c r="E127" s="99" t="s">
        <v>286</v>
      </c>
      <c r="F127" s="99" t="str">
        <f>IF($G127="","",IFERROR(INDEX('評価モデル'!$A$4:$A$52,MATCH($G127,'評価モデル'!$C$4:$C$52,0)),""))</f>
        <v>プロセス履行実績</v>
      </c>
      <c r="G127" s="99" t="str">
        <v>D7</v>
      </c>
      <c r="H127" s="99" t="str">
        <f>IF($G127="","",IFERROR(INDEX('評価モデル'!$D$4:$D$52,MATCH($G127,'評価モデル'!$C$4:$C$52,0)),""))</f>
        <v>セキュリティ事故、ヒヤリハット和違反行為</v>
      </c>
      <c r="I127" s="107" t="n">
        <f>IF($G127="","",IFERROR(INDEX('評価モデル'!$E$4:$E$52,MATCH($G127,'評価モデル'!$C$4:$C$52,0)),0))</f>
        <v>4</v>
      </c>
      <c r="J127" s="107" t="n">
        <v>45</v>
      </c>
      <c r="K127" s="99" t="s">
        <v>56</v>
      </c>
      <c r="L127" s="99" t="s">
        <v>288</v>
      </c>
      <c r="M127" s="99" t="s">
        <v>275</v>
      </c>
      <c r="N127" s="99" t="s">
        <v>277</v>
      </c>
      <c r="O127" s="100" t="n">
        <f>IF($G127="","",IF($K127="はい",0,$I127*$J127/100))</f>
        <v>0</v>
      </c>
      <c r="P127" s="99" t="str">
        <f>IF($G127="","",IF($K127="はい","重大事項発生",IF($J127&gt;=90,"優良",IF($J127&gt;=80,"合格",IF($J127&gt;=70,"観察",IF($J127&gt;=60,"はい正","不合格"))))))</f>
        <v>重大事項発生</v>
      </c>
      <c r="Q127" s="98"/>
      <c r="R127" s="98"/>
      <c r="S127" s="98"/>
      <c r="T127" s="98"/>
      <c r="U127" s="98"/>
      <c r="V127" s="98"/>
      <c r="W127" s="98"/>
      <c r="X127" s="98"/>
      <c r="Y127" s="98"/>
      <c r="Z127" s="98"/>
    </row>
    <row r="128">
      <c r="A128" s="110" t="n">
        <v>45808</v>
      </c>
      <c r="B128" s="99" t="s">
        <v>270</v>
      </c>
      <c r="C128" s="99" t="s">
        <v>284</v>
      </c>
      <c r="D128" s="99" t="s">
        <v>285</v>
      </c>
      <c r="E128" s="99" t="s">
        <v>286</v>
      </c>
      <c r="F128" s="99" t="str">
        <f>IF($G128="","",IFERROR(INDEX('評価モデル'!$A$4:$A$52,MATCH($G128,'評価モデル'!$C$4:$C$52,0)),""))</f>
        <v>プロセス履行実績</v>
      </c>
      <c r="G128" s="99" t="str">
        <v>D8</v>
      </c>
      <c r="H128" s="99" t="str">
        <f>IF($G128="","",IFERROR(INDEX('評価モデル'!$D$4:$D$52,MATCH($G128,'評価モデル'!$C$4:$C$52,0)),""))</f>
        <v>セキュリティ数検査查はい正完了管理率</v>
      </c>
      <c r="I128" s="107" t="n">
        <f>IF($G128="","",IFERROR(INDEX('評価モデル'!$E$4:$E$52,MATCH($G128,'評価モデル'!$C$4:$C$52,0)),0))</f>
        <v>3</v>
      </c>
      <c r="J128" s="107" t="n">
        <v>68</v>
      </c>
      <c r="K128" s="99" t="s">
        <v>66</v>
      </c>
      <c r="L128" s="99" t="s">
        <v>274</v>
      </c>
      <c r="M128" s="99" t="s">
        <v>275</v>
      </c>
      <c r="N128" s="99" t="s">
        <v>278</v>
      </c>
      <c r="O128" s="100" t="n">
        <f>IF($G128="","",IF($K128="はい",0,$I128*$J128/100))</f>
        <v>2.04</v>
      </c>
      <c r="P128" s="99" t="str">
        <f>IF($G128="","",IF($K128="はい","重大事項発生",IF($J128&gt;=90,"優良",IF($J128&gt;=80,"合格",IF($J128&gt;=70,"観察",IF($J128&gt;=60,"はい正","不合格"))))))</f>
        <v>はい正</v>
      </c>
      <c r="Q128" s="98"/>
      <c r="R128" s="98"/>
      <c r="S128" s="98"/>
      <c r="T128" s="98"/>
      <c r="U128" s="98"/>
      <c r="V128" s="98"/>
      <c r="W128" s="98"/>
      <c r="X128" s="98"/>
      <c r="Y128" s="98"/>
      <c r="Z128" s="98"/>
    </row>
    <row r="129">
      <c r="A129" s="110" t="n">
        <v>45808</v>
      </c>
      <c r="B129" s="99" t="s">
        <v>270</v>
      </c>
      <c r="C129" s="99" t="s">
        <v>284</v>
      </c>
      <c r="D129" s="99" t="s">
        <v>285</v>
      </c>
      <c r="E129" s="99" t="s">
        <v>286</v>
      </c>
      <c r="F129" s="99" t="str">
        <f>IF($G129="","",IFERROR(INDEX('評価モデル'!$A$4:$A$52,MATCH($G129,'評価モデル'!$C$4:$C$52,0)),""))</f>
        <v>プロセス履行実績</v>
      </c>
      <c r="G129" s="99" t="str">
        <v>D9</v>
      </c>
      <c r="H129" s="99" t="str">
        <f>IF($G129="","",IFERROR(INDEX('評価モデル'!$D$4:$D$52,MATCH($G129,'評価モデル'!$C$4:$C$52,0)),""))</f>
        <v>班前会、セキュリティ研修和作業許可実行</v>
      </c>
      <c r="I129" s="107" t="n">
        <f>IF($G129="","",IFERROR(INDEX('評価モデル'!$E$4:$E$52,MATCH($G129,'評価モデル'!$C$4:$C$52,0)),0))</f>
        <v>2</v>
      </c>
      <c r="J129" s="107" t="n">
        <v>67</v>
      </c>
      <c r="K129" s="99" t="s">
        <v>66</v>
      </c>
      <c r="L129" s="99" t="s">
        <v>274</v>
      </c>
      <c r="M129" s="99" t="s">
        <v>275</v>
      </c>
      <c r="N129" s="99" t="s">
        <v>279</v>
      </c>
      <c r="O129" s="100" t="n">
        <f>IF($G129="","",IF($K129="はい",0,$I129*$J129/100))</f>
        <v>1.34</v>
      </c>
      <c r="P129" s="99" t="str">
        <f>IF($G129="","",IF($K129="はい","重大事項発生",IF($J129&gt;=90,"優良",IF($J129&gt;=80,"合格",IF($J129&gt;=70,"観察",IF($J129&gt;=60,"はい正","不合格"))))))</f>
        <v>はい正</v>
      </c>
      <c r="Q129" s="98"/>
      <c r="R129" s="98"/>
      <c r="S129" s="98"/>
      <c r="T129" s="98"/>
      <c r="U129" s="98"/>
      <c r="V129" s="98"/>
      <c r="W129" s="98"/>
      <c r="X129" s="98"/>
      <c r="Y129" s="98"/>
      <c r="Z129" s="98"/>
    </row>
    <row r="130">
      <c r="A130" s="110" t="n">
        <v>45808</v>
      </c>
      <c r="B130" s="99" t="s">
        <v>270</v>
      </c>
      <c r="C130" s="99" t="s">
        <v>284</v>
      </c>
      <c r="D130" s="99" t="s">
        <v>285</v>
      </c>
      <c r="E130" s="99" t="s">
        <v>286</v>
      </c>
      <c r="F130" s="99" t="str">
        <f>IF($G130="","",IFERROR(INDEX('評価モデル'!$A$4:$A$52,MATCH($G130,'評価モデル'!$C$4:$C$52,0)),""))</f>
        <v>プロセス履行実績</v>
      </c>
      <c r="G130" s="99" t="str">
        <v>D10</v>
      </c>
      <c r="H130" s="99" t="str">
        <f>IF($G130="","",IFERROR(INDEX('評価モデル'!$D$4:$D$52,MATCH($G130,'評価モデル'!$C$4:$C$52,0)),""))</f>
        <v>高リスク工事和高リスク作业控制</v>
      </c>
      <c r="I130" s="107" t="n">
        <f>IF($G130="","",IFERROR(INDEX('評価モデル'!$E$4:$E$52,MATCH($G130,'評価モデル'!$C$4:$C$52,0)),0))</f>
        <v>2</v>
      </c>
      <c r="J130" s="107" t="n">
        <v>67</v>
      </c>
      <c r="K130" s="99" t="s">
        <v>66</v>
      </c>
      <c r="L130" s="99" t="s">
        <v>274</v>
      </c>
      <c r="M130" s="99" t="s">
        <v>275</v>
      </c>
      <c r="N130" s="99" t="s">
        <v>276</v>
      </c>
      <c r="O130" s="100" t="n">
        <f>IF($G130="","",IF($K130="はい",0,$I130*$J130/100))</f>
        <v>1.34</v>
      </c>
      <c r="P130" s="99" t="str">
        <f>IF($G130="","",IF($K130="はい","重大事項発生",IF($J130&gt;=90,"優良",IF($J130&gt;=80,"合格",IF($J130&gt;=70,"観察",IF($J130&gt;=60,"はい正","不合格"))))))</f>
        <v>はい正</v>
      </c>
      <c r="Q130" s="98"/>
      <c r="R130" s="98"/>
      <c r="S130" s="98"/>
      <c r="T130" s="98"/>
      <c r="U130" s="98"/>
      <c r="V130" s="98"/>
      <c r="W130" s="98"/>
      <c r="X130" s="98"/>
      <c r="Y130" s="98"/>
      <c r="Z130" s="98"/>
    </row>
    <row r="131">
      <c r="A131" s="110" t="n">
        <v>45808</v>
      </c>
      <c r="B131" s="99" t="s">
        <v>270</v>
      </c>
      <c r="C131" s="99" t="s">
        <v>284</v>
      </c>
      <c r="D131" s="99" t="s">
        <v>285</v>
      </c>
      <c r="E131" s="99" t="s">
        <v>286</v>
      </c>
      <c r="F131" s="99" t="str">
        <f>IF($G131="","",IFERROR(INDEX('評価モデル'!$A$4:$A$52,MATCH($G131,'評価モデル'!$C$4:$C$52,0)),""))</f>
        <v>プロセス履行実績</v>
      </c>
      <c r="G131" s="99" t="str">
        <v>D11</v>
      </c>
      <c r="H131" s="99" t="str">
        <f>IF($G131="","",IFERROR(INDEX('評価モデル'!$D$4:$D$52,MATCH($G131,'評価モデル'!$C$4:$C$52,0)),""))</f>
        <v>現場美化施工、環境、粉じん騒音廃棄物控制</v>
      </c>
      <c r="I131" s="107" t="n">
        <f>IF($G131="","",IFERROR(INDEX('評価モデル'!$E$4:$E$52,MATCH($G131,'評価モデル'!$C$4:$C$52,0)),0))</f>
        <v>1</v>
      </c>
      <c r="J131" s="107" t="n">
        <v>69</v>
      </c>
      <c r="K131" s="99" t="s">
        <v>66</v>
      </c>
      <c r="L131" s="99" t="s">
        <v>274</v>
      </c>
      <c r="M131" s="99" t="s">
        <v>275</v>
      </c>
      <c r="N131" s="99" t="s">
        <v>277</v>
      </c>
      <c r="O131" s="100" t="n">
        <f>IF($G131="","",IF($K131="はい",0,$I131*$J131/100))</f>
        <v>0.69</v>
      </c>
      <c r="P131" s="99" t="str">
        <f>IF($G131="","",IF($K131="はい","重大事項発生",IF($J131&gt;=90,"優良",IF($J131&gt;=80,"合格",IF($J131&gt;=70,"観察",IF($J131&gt;=60,"はい正","不合格"))))))</f>
        <v>はい正</v>
      </c>
      <c r="Q131" s="98"/>
      <c r="R131" s="98"/>
      <c r="S131" s="98"/>
      <c r="T131" s="98"/>
      <c r="U131" s="98"/>
      <c r="V131" s="98"/>
      <c r="W131" s="98"/>
      <c r="X131" s="98"/>
      <c r="Y131" s="98"/>
      <c r="Z131" s="98"/>
    </row>
    <row r="132">
      <c r="A132" s="110" t="n">
        <v>45808</v>
      </c>
      <c r="B132" s="99" t="s">
        <v>270</v>
      </c>
      <c r="C132" s="99" t="s">
        <v>284</v>
      </c>
      <c r="D132" s="99" t="s">
        <v>285</v>
      </c>
      <c r="E132" s="99" t="s">
        <v>286</v>
      </c>
      <c r="F132" s="99" t="str">
        <f>IF($G132="","",IFERROR(INDEX('評価モデル'!$A$4:$A$52,MATCH($G132,'評価モデル'!$C$4:$C$52,0)),""))</f>
        <v>プロセス履行実績</v>
      </c>
      <c r="G132" s="99" t="str">
        <v>D12</v>
      </c>
      <c r="H132" s="99" t="str">
        <f>IF($G132="","",IFERROR(INDEX('評価モデル'!$D$4:$D$52,MATCH($G132,'評価モデル'!$C$4:$C$52,0)),""))</f>
        <v>计划节点完了率</v>
      </c>
      <c r="I132" s="107" t="n">
        <f>IF($G132="","",IFERROR(INDEX('評価モデル'!$E$4:$E$52,MATCH($G132,'評価モデル'!$C$4:$C$52,0)),0))</f>
        <v>3</v>
      </c>
      <c r="J132" s="107" t="n">
        <v>65</v>
      </c>
      <c r="K132" s="99" t="s">
        <v>66</v>
      </c>
      <c r="L132" s="99" t="s">
        <v>274</v>
      </c>
      <c r="M132" s="99" t="s">
        <v>275</v>
      </c>
      <c r="N132" s="99" t="s">
        <v>278</v>
      </c>
      <c r="O132" s="100" t="n">
        <f>IF($G132="","",IF($K132="はい",0,$I132*$J132/100))</f>
        <v>1.95</v>
      </c>
      <c r="P132" s="99" t="str">
        <f>IF($G132="","",IF($K132="はい","重大事項発生",IF($J132&gt;=90,"優良",IF($J132&gt;=80,"合格",IF($J132&gt;=70,"観察",IF($J132&gt;=60,"はい正","不合格"))))))</f>
        <v>はい正</v>
      </c>
      <c r="Q132" s="98"/>
      <c r="R132" s="98"/>
      <c r="S132" s="98"/>
      <c r="T132" s="98"/>
      <c r="U132" s="98"/>
      <c r="V132" s="98"/>
      <c r="W132" s="98"/>
      <c r="X132" s="98"/>
      <c r="Y132" s="98"/>
      <c r="Z132" s="98"/>
    </row>
    <row r="133">
      <c r="A133" s="110" t="n">
        <v>45808</v>
      </c>
      <c r="B133" s="99" t="s">
        <v>270</v>
      </c>
      <c r="C133" s="99" t="s">
        <v>284</v>
      </c>
      <c r="D133" s="99" t="s">
        <v>285</v>
      </c>
      <c r="E133" s="99" t="s">
        <v>286</v>
      </c>
      <c r="F133" s="99" t="str">
        <f>IF($G133="","",IFERROR(INDEX('評価モデル'!$A$4:$A$52,MATCH($G133,'評価モデル'!$C$4:$C$52,0)),""))</f>
        <v>プロセス履行実績</v>
      </c>
      <c r="G133" s="99" t="str">
        <v>D13</v>
      </c>
      <c r="H133" s="99" t="str">
        <f>IF($G133="","",IFERROR(INDEX('評価モデル'!$D$4:$D$52,MATCH($G133,'評価モデル'!$C$4:$C$52,0)),""))</f>
        <v>人材机資源到位率</v>
      </c>
      <c r="I133" s="107" t="n">
        <f>IF($G133="","",IFERROR(INDEX('評価モデル'!$E$4:$E$52,MATCH($G133,'評価モデル'!$C$4:$C$52,0)),0))</f>
        <v>2</v>
      </c>
      <c r="J133" s="107" t="n">
        <v>67</v>
      </c>
      <c r="K133" s="99" t="s">
        <v>66</v>
      </c>
      <c r="L133" s="99" t="s">
        <v>274</v>
      </c>
      <c r="M133" s="99" t="s">
        <v>275</v>
      </c>
      <c r="N133" s="99" t="s">
        <v>279</v>
      </c>
      <c r="O133" s="100" t="n">
        <f>IF($G133="","",IF($K133="はい",0,$I133*$J133/100))</f>
        <v>1.34</v>
      </c>
      <c r="P133" s="99" t="str">
        <f>IF($G133="","",IF($K133="はい","重大事項発生",IF($J133&gt;=90,"優良",IF($J133&gt;=80,"合格",IF($J133&gt;=70,"観察",IF($J133&gt;=60,"はい正","不合格"))))))</f>
        <v>はい正</v>
      </c>
      <c r="Q133" s="98"/>
      <c r="R133" s="98"/>
      <c r="S133" s="98"/>
      <c r="T133" s="98"/>
      <c r="U133" s="98"/>
      <c r="V133" s="98"/>
      <c r="W133" s="98"/>
      <c r="X133" s="98"/>
      <c r="Y133" s="98"/>
      <c r="Z133" s="98"/>
    </row>
    <row r="134">
      <c r="A134" s="110" t="n">
        <v>45808</v>
      </c>
      <c r="B134" s="99" t="s">
        <v>270</v>
      </c>
      <c r="C134" s="99" t="s">
        <v>284</v>
      </c>
      <c r="D134" s="99" t="s">
        <v>285</v>
      </c>
      <c r="E134" s="99" t="s">
        <v>286</v>
      </c>
      <c r="F134" s="99" t="str">
        <f>IF($G134="","",IFERROR(INDEX('評価モデル'!$A$4:$A$52,MATCH($G134,'評価モデル'!$C$4:$C$52,0)),""))</f>
        <v>プロセス履行実績</v>
      </c>
      <c r="G134" s="99" t="str">
        <v>D14</v>
      </c>
      <c r="H134" s="99" t="str">
        <f>IF($G134="","",IFERROR(INDEX('評価モデル'!$D$4:$D$52,MATCH($G134,'評価モデル'!$C$4:$C$52,0)),""))</f>
        <v>遅延注意と挽回施工はい正有効性</v>
      </c>
      <c r="I134" s="107" t="n">
        <f>IF($G134="","",IFERROR(INDEX('評価モデル'!$E$4:$E$52,MATCH($G134,'評価モデル'!$C$4:$C$52,0)),0))</f>
        <v>2</v>
      </c>
      <c r="J134" s="107" t="n">
        <v>69</v>
      </c>
      <c r="K134" s="99" t="s">
        <v>66</v>
      </c>
      <c r="L134" s="99" t="s">
        <v>274</v>
      </c>
      <c r="M134" s="99" t="s">
        <v>275</v>
      </c>
      <c r="N134" s="99" t="s">
        <v>276</v>
      </c>
      <c r="O134" s="100" t="n">
        <f>IF($G134="","",IF($K134="はい",0,$I134*$J134/100))</f>
        <v>1.38</v>
      </c>
      <c r="P134" s="99" t="str">
        <f>IF($G134="","",IF($K134="はい","重大事項発生",IF($J134&gt;=90,"優良",IF($J134&gt;=80,"合格",IF($J134&gt;=70,"観察",IF($J134&gt;=60,"はい正","不合格"))))))</f>
        <v>はい正</v>
      </c>
      <c r="Q134" s="98"/>
      <c r="R134" s="98"/>
      <c r="S134" s="98"/>
      <c r="T134" s="98"/>
      <c r="U134" s="98"/>
      <c r="V134" s="98"/>
      <c r="W134" s="98"/>
      <c r="X134" s="98"/>
      <c r="Y134" s="98"/>
      <c r="Z134" s="98"/>
    </row>
    <row r="135">
      <c r="A135" s="110" t="n">
        <v>45808</v>
      </c>
      <c r="B135" s="99" t="s">
        <v>270</v>
      </c>
      <c r="C135" s="99" t="s">
        <v>284</v>
      </c>
      <c r="D135" s="99" t="s">
        <v>285</v>
      </c>
      <c r="E135" s="99" t="s">
        <v>286</v>
      </c>
      <c r="F135" s="99" t="str">
        <f>IF($G135="","",IFERROR(INDEX('評価モデル'!$A$4:$A$52,MATCH($G135,'評価モデル'!$C$4:$C$52,0)),""))</f>
        <v>プロセス履行実績</v>
      </c>
      <c r="G135" s="99" t="str">
        <v>D15</v>
      </c>
      <c r="H135" s="99" t="str">
        <f>IF($G135="","",IFERROR(INDEX('評価モデル'!$D$4:$D$52,MATCH($G135,'評価モデル'!$C$4:$C$52,0)),""))</f>
        <v>とその他专业协调配合</v>
      </c>
      <c r="I135" s="107" t="n">
        <f>IF($G135="","",IFERROR(INDEX('評価モデル'!$E$4:$E$52,MATCH($G135,'評価モデル'!$C$4:$C$52,0)),0))</f>
        <v>2</v>
      </c>
      <c r="J135" s="107" t="n">
        <v>66</v>
      </c>
      <c r="K135" s="99" t="s">
        <v>66</v>
      </c>
      <c r="L135" s="99" t="s">
        <v>274</v>
      </c>
      <c r="M135" s="99" t="s">
        <v>275</v>
      </c>
      <c r="N135" s="99" t="s">
        <v>277</v>
      </c>
      <c r="O135" s="100" t="n">
        <f>IF($G135="","",IF($K135="はい",0,$I135*$J135/100))</f>
        <v>1.32</v>
      </c>
      <c r="P135" s="99" t="str">
        <f>IF($G135="","",IF($K135="はい","重大事項発生",IF($J135&gt;=90,"優良",IF($J135&gt;=80,"合格",IF($J135&gt;=70,"観察",IF($J135&gt;=60,"はい正","不合格"))))))</f>
        <v>はい正</v>
      </c>
      <c r="Q135" s="98"/>
      <c r="R135" s="98"/>
      <c r="S135" s="98"/>
      <c r="T135" s="98"/>
      <c r="U135" s="98"/>
      <c r="V135" s="98"/>
      <c r="W135" s="98"/>
      <c r="X135" s="98"/>
      <c r="Y135" s="98"/>
      <c r="Z135" s="98"/>
    </row>
    <row r="136">
      <c r="A136" s="110" t="n">
        <v>45808</v>
      </c>
      <c r="B136" s="99" t="s">
        <v>270</v>
      </c>
      <c r="C136" s="99" t="s">
        <v>284</v>
      </c>
      <c r="D136" s="99" t="s">
        <v>285</v>
      </c>
      <c r="E136" s="99" t="s">
        <v>286</v>
      </c>
      <c r="F136" s="99" t="str">
        <f>IF($G136="","",IFERROR(INDEX('評価モデル'!$A$4:$A$52,MATCH($G136,'評価モデル'!$C$4:$C$52,0)),""))</f>
        <v>プロセス履行実績</v>
      </c>
      <c r="G136" s="99" t="str">
        <v>D16</v>
      </c>
      <c r="H136" s="99" t="str">
        <f>IF($G136="","",IFERROR(INDEX('評価モデル'!$D$4:$D$52,MATCH($G136,'評価モデル'!$C$4:$C$52,0)),""))</f>
        <v>RFI、会議和案件指令対応が迅速性</v>
      </c>
      <c r="I136" s="107" t="n">
        <f>IF($G136="","",IFERROR(INDEX('評価モデル'!$E$4:$E$52,MATCH($G136,'評価モデル'!$C$4:$C$52,0)),0))</f>
        <v>2</v>
      </c>
      <c r="J136" s="107" t="n">
        <v>70</v>
      </c>
      <c r="K136" s="99" t="s">
        <v>66</v>
      </c>
      <c r="L136" s="99" t="s">
        <v>274</v>
      </c>
      <c r="M136" s="99" t="s">
        <v>275</v>
      </c>
      <c r="N136" s="99" t="s">
        <v>278</v>
      </c>
      <c r="O136" s="100" t="n">
        <f>IF($G136="","",IF($K136="はい",0,$I136*$J136/100))</f>
        <v>1.4</v>
      </c>
      <c r="P136" s="99" t="str">
        <f>IF($G136="","",IF($K136="はい","重大事項発生",IF($J136&gt;=90,"優良",IF($J136&gt;=80,"合格",IF($J136&gt;=70,"観察",IF($J136&gt;=60,"はい正","不合格"))))))</f>
        <v>観察</v>
      </c>
      <c r="Q136" s="98"/>
      <c r="R136" s="98"/>
      <c r="S136" s="98"/>
      <c r="T136" s="98"/>
      <c r="U136" s="98"/>
      <c r="V136" s="98"/>
      <c r="W136" s="98"/>
      <c r="X136" s="98"/>
      <c r="Y136" s="98"/>
      <c r="Z136" s="98"/>
    </row>
    <row r="137">
      <c r="A137" s="110" t="n">
        <v>45808</v>
      </c>
      <c r="B137" s="99" t="s">
        <v>270</v>
      </c>
      <c r="C137" s="99" t="s">
        <v>284</v>
      </c>
      <c r="D137" s="99" t="s">
        <v>285</v>
      </c>
      <c r="E137" s="99" t="s">
        <v>286</v>
      </c>
      <c r="F137" s="99" t="str">
        <f>IF($G137="","",IFERROR(INDEX('評価モデル'!$A$4:$A$52,MATCH($G137,'評価モデル'!$C$4:$C$52,0)),""))</f>
        <v>プロセス履行実績</v>
      </c>
      <c r="G137" s="99" t="str">
        <v>D17</v>
      </c>
      <c r="H137" s="99" t="str">
        <f>IF($G137="","",IFERROR(INDEX('評価モデル'!$D$4:$D$52,MATCH($G137,'評価モデル'!$C$4:$C$52,0)),""))</f>
        <v>施賃金料、隠蔽部検査和試験报告提出</v>
      </c>
      <c r="I137" s="107" t="n">
        <f>IF($G137="","",IFERROR(INDEX('評価モデル'!$E$4:$E$52,MATCH($G137,'評価モデル'!$C$4:$C$52,0)),0))</f>
        <v>2</v>
      </c>
      <c r="J137" s="107" t="n">
        <v>69</v>
      </c>
      <c r="K137" s="99" t="s">
        <v>66</v>
      </c>
      <c r="L137" s="99" t="s">
        <v>274</v>
      </c>
      <c r="M137" s="99" t="s">
        <v>275</v>
      </c>
      <c r="N137" s="99" t="s">
        <v>279</v>
      </c>
      <c r="O137" s="100" t="n">
        <f>IF($G137="","",IF($K137="はい",0,$I137*$J137/100))</f>
        <v>1.38</v>
      </c>
      <c r="P137" s="99" t="str">
        <f>IF($G137="","",IF($K137="はい","重大事項発生",IF($J137&gt;=90,"優良",IF($J137&gt;=80,"合格",IF($J137&gt;=70,"観察",IF($J137&gt;=60,"はい正","不合格"))))))</f>
        <v>はい正</v>
      </c>
      <c r="Q137" s="98"/>
      <c r="R137" s="98"/>
      <c r="S137" s="98"/>
      <c r="T137" s="98"/>
      <c r="U137" s="98"/>
      <c r="V137" s="98"/>
      <c r="W137" s="98"/>
      <c r="X137" s="98"/>
      <c r="Y137" s="98"/>
      <c r="Z137" s="98"/>
    </row>
    <row r="138">
      <c r="A138" s="110" t="n">
        <v>45808</v>
      </c>
      <c r="B138" s="99" t="s">
        <v>270</v>
      </c>
      <c r="C138" s="99" t="s">
        <v>284</v>
      </c>
      <c r="D138" s="99" t="s">
        <v>285</v>
      </c>
      <c r="E138" s="99" t="s">
        <v>286</v>
      </c>
      <c r="F138" s="99" t="str">
        <f>IF($G138="","",IFERROR(INDEX('評価モデル'!$A$4:$A$52,MATCH($G138,'評価モデル'!$C$4:$C$52,0)),""))</f>
        <v>プロセス履行実績</v>
      </c>
      <c r="G138" s="99" t="str">
        <v>D18</v>
      </c>
      <c r="H138" s="99" t="str">
        <f>IF($G138="","",IFERROR(INDEX('評価モデル'!$D$4:$D$52,MATCH($G138,'評価モデル'!$C$4:$C$52,0)),""))</f>
        <v>変更指示確認资料および时正確</v>
      </c>
      <c r="I138" s="107" t="n">
        <f>IF($G138="","",IFERROR(INDEX('評価モデル'!$E$4:$E$52,MATCH($G138,'評価モデル'!$C$4:$C$52,0)),0))</f>
        <v>2</v>
      </c>
      <c r="J138" s="107" t="n">
        <v>76</v>
      </c>
      <c r="K138" s="99" t="s">
        <v>66</v>
      </c>
      <c r="L138" s="99" t="s">
        <v>274</v>
      </c>
      <c r="M138" s="99" t="s">
        <v>275</v>
      </c>
      <c r="N138" s="99" t="s">
        <v>276</v>
      </c>
      <c r="O138" s="100" t="n">
        <f>IF($G138="","",IF($K138="はい",0,$I138*$J138/100))</f>
        <v>1.52</v>
      </c>
      <c r="P138" s="99" t="str">
        <f>IF($G138="","",IF($K138="はい","重大事項発生",IF($J138&gt;=90,"優良",IF($J138&gt;=80,"合格",IF($J138&gt;=70,"観察",IF($J138&gt;=60,"はい正","不合格"))))))</f>
        <v>観察</v>
      </c>
      <c r="Q138" s="98"/>
      <c r="R138" s="98"/>
      <c r="S138" s="98"/>
      <c r="T138" s="98"/>
      <c r="U138" s="98"/>
      <c r="V138" s="98"/>
      <c r="W138" s="98"/>
      <c r="X138" s="98"/>
      <c r="Y138" s="98"/>
      <c r="Z138" s="98"/>
    </row>
    <row r="139">
      <c r="A139" s="110" t="n">
        <v>45808</v>
      </c>
      <c r="B139" s="99" t="s">
        <v>270</v>
      </c>
      <c r="C139" s="99" t="s">
        <v>284</v>
      </c>
      <c r="D139" s="99" t="s">
        <v>285</v>
      </c>
      <c r="E139" s="99" t="s">
        <v>286</v>
      </c>
      <c r="F139" s="99" t="str">
        <f>IF($G139="","",IFERROR(INDEX('評価モデル'!$A$4:$A$52,MATCH($G139,'評価モデル'!$C$4:$C$52,0)),""))</f>
        <v>プロセス履行実績</v>
      </c>
      <c r="G139" s="99" t="str">
        <v>D19</v>
      </c>
      <c r="H139" s="99" t="str">
        <f>IF($G139="","",IFERROR(INDEX('評価モデル'!$D$4:$D$52,MATCH($G139,'評価モデル'!$C$4:$C$52,0)),""))</f>
        <v>現場受領確認、出来高計量データ和成本ロス控制</v>
      </c>
      <c r="I139" s="107" t="n">
        <f>IF($G139="","",IFERROR(INDEX('評価モデル'!$E$4:$E$52,MATCH($G139,'評価モデル'!$C$4:$C$52,0)),0))</f>
        <v>2</v>
      </c>
      <c r="J139" s="107" t="n">
        <v>68</v>
      </c>
      <c r="K139" s="99" t="s">
        <v>66</v>
      </c>
      <c r="L139" s="99" t="s">
        <v>274</v>
      </c>
      <c r="M139" s="99" t="s">
        <v>275</v>
      </c>
      <c r="N139" s="99" t="s">
        <v>277</v>
      </c>
      <c r="O139" s="100" t="n">
        <f>IF($G139="","",IF($K139="はい",0,$I139*$J139/100))</f>
        <v>1.36</v>
      </c>
      <c r="P139" s="99" t="str">
        <f>IF($G139="","",IF($K139="はい","重大事項発生",IF($J139&gt;=90,"優良",IF($J139&gt;=80,"合格",IF($J139&gt;=70,"観察",IF($J139&gt;=60,"はい正","不合格"))))))</f>
        <v>はい正</v>
      </c>
      <c r="Q139" s="98"/>
      <c r="R139" s="98"/>
      <c r="S139" s="98"/>
      <c r="T139" s="98"/>
      <c r="U139" s="98"/>
      <c r="V139" s="98"/>
      <c r="W139" s="98"/>
      <c r="X139" s="98"/>
      <c r="Y139" s="98"/>
      <c r="Z139" s="98"/>
    </row>
    <row r="140">
      <c r="A140" s="110" t="n">
        <v>45808</v>
      </c>
      <c r="B140" s="99" t="s">
        <v>270</v>
      </c>
      <c r="C140" s="99" t="s">
        <v>284</v>
      </c>
      <c r="D140" s="99" t="s">
        <v>285</v>
      </c>
      <c r="E140" s="99" t="s">
        <v>286</v>
      </c>
      <c r="F140" s="99" t="str">
        <f>IF($G140="","",IFERROR(INDEX('評価モデル'!$A$4:$A$52,MATCH($G140,'評価モデル'!$C$4:$C$52,0)),""))</f>
        <v>プロセス履行実績</v>
      </c>
      <c r="G140" s="99" t="str">
        <v>D20</v>
      </c>
      <c r="H140" s="99" t="str">
        <f>IF($G140="","",IFERROR(INDEX('評価モデル'!$D$4:$D$52,MATCH($G140,'評価モデル'!$C$4:$C$52,0)),""))</f>
        <v>数値化平台、日報・週報実行</v>
      </c>
      <c r="I140" s="107" t="n">
        <f>IF($G140="","",IFERROR(INDEX('評価モデル'!$E$4:$E$52,MATCH($G140,'評価モデル'!$C$4:$C$52,0)),0))</f>
        <v>1</v>
      </c>
      <c r="J140" s="107" t="n">
        <v>64</v>
      </c>
      <c r="K140" s="99" t="s">
        <v>66</v>
      </c>
      <c r="L140" s="99" t="s">
        <v>274</v>
      </c>
      <c r="M140" s="99" t="s">
        <v>275</v>
      </c>
      <c r="N140" s="99" t="s">
        <v>278</v>
      </c>
      <c r="O140" s="100" t="n">
        <f>IF($G140="","",IF($K140="はい",0,$I140*$J140/100))</f>
        <v>0.64</v>
      </c>
      <c r="P140" s="99" t="str">
        <f>IF($G140="","",IF($K140="はい","重大事項発生",IF($J140&gt;=90,"優良",IF($J140&gt;=80,"合格",IF($J140&gt;=70,"観察",IF($J140&gt;=60,"はい正","不合格"))))))</f>
        <v>はい正</v>
      </c>
      <c r="Q140" s="98"/>
      <c r="R140" s="98"/>
      <c r="S140" s="98"/>
      <c r="T140" s="98"/>
      <c r="U140" s="98"/>
      <c r="V140" s="98"/>
      <c r="W140" s="98"/>
      <c r="X140" s="98"/>
      <c r="Y140" s="98"/>
      <c r="Z140" s="98"/>
    </row>
    <row r="141">
      <c r="A141" s="110" t="n">
        <v>45808</v>
      </c>
      <c r="B141" s="99" t="s">
        <v>270</v>
      </c>
      <c r="C141" s="99" t="s">
        <v>284</v>
      </c>
      <c r="D141" s="99" t="s">
        <v>285</v>
      </c>
      <c r="E141" s="99" t="s">
        <v>286</v>
      </c>
      <c r="F141" s="99" t="str">
        <f>IF($G141="","",IFERROR(INDEX('評価モデル'!$A$4:$A$52,MATCH($G141,'評価モデル'!$C$4:$C$52,0)),""))</f>
        <v>商務支払と労務賃金</v>
      </c>
      <c r="G141" s="99" t="str">
        <v>E1</v>
      </c>
      <c r="H141" s="99" t="str">
        <f>IF($G141="","",IFERROR(INDEX('評価モデル'!$D$4:$D$52,MATCH($G141,'評価モデル'!$C$4:$C$52,0)),""))</f>
        <v>月次出来高計量申請正確完全</v>
      </c>
      <c r="I141" s="107" t="n">
        <f>IF($G141="","",IFERROR(INDEX('評価モデル'!$E$4:$E$52,MATCH($G141,'評価モデル'!$C$4:$C$52,0)),0))</f>
        <v>2</v>
      </c>
      <c r="J141" s="107" t="n">
        <v>64</v>
      </c>
      <c r="K141" s="99" t="s">
        <v>66</v>
      </c>
      <c r="L141" s="99" t="s">
        <v>274</v>
      </c>
      <c r="M141" s="99" t="s">
        <v>275</v>
      </c>
      <c r="N141" s="99" t="s">
        <v>279</v>
      </c>
      <c r="O141" s="100" t="n">
        <f>IF($G141="","",IF($K141="はい",0,$I141*$J141/100))</f>
        <v>1.28</v>
      </c>
      <c r="P141" s="99" t="str">
        <f>IF($G141="","",IF($K141="はい","重大事項発生",IF($J141&gt;=90,"優良",IF($J141&gt;=80,"合格",IF($J141&gt;=70,"観察",IF($J141&gt;=60,"はい正","不合格"))))))</f>
        <v>はい正</v>
      </c>
      <c r="Q141" s="98"/>
      <c r="R141" s="98"/>
      <c r="S141" s="98"/>
      <c r="T141" s="98"/>
      <c r="U141" s="98"/>
      <c r="V141" s="98"/>
      <c r="W141" s="98"/>
      <c r="X141" s="98"/>
      <c r="Y141" s="98"/>
      <c r="Z141" s="98"/>
    </row>
    <row r="142">
      <c r="A142" s="110" t="n">
        <v>45808</v>
      </c>
      <c r="B142" s="99" t="s">
        <v>270</v>
      </c>
      <c r="C142" s="99" t="s">
        <v>284</v>
      </c>
      <c r="D142" s="99" t="s">
        <v>285</v>
      </c>
      <c r="E142" s="99" t="s">
        <v>286</v>
      </c>
      <c r="F142" s="99" t="str">
        <f>IF($G142="","",IFERROR(INDEX('評価モデル'!$A$4:$A$52,MATCH($G142,'評価モデル'!$C$4:$C$52,0)),""))</f>
        <v>商務支払と労務賃金</v>
      </c>
      <c r="G142" s="99" t="str">
        <v>E2</v>
      </c>
      <c r="H142" s="99" t="str">
        <f>IF($G142="","",IFERROR(INDEX('評価モデル'!$D$4:$D$52,MATCH($G142,'評価モデル'!$C$4:$C$52,0)),""))</f>
        <v>請求書、税务、付款资料および时適合</v>
      </c>
      <c r="I142" s="107" t="n">
        <f>IF($G142="","",IFERROR(INDEX('評価モデル'!$E$4:$E$52,MATCH($G142,'評価モデル'!$C$4:$C$52,0)),0))</f>
        <v>1</v>
      </c>
      <c r="J142" s="107" t="n">
        <v>66</v>
      </c>
      <c r="K142" s="99" t="s">
        <v>66</v>
      </c>
      <c r="L142" s="99" t="s">
        <v>274</v>
      </c>
      <c r="M142" s="99" t="s">
        <v>275</v>
      </c>
      <c r="N142" s="99" t="s">
        <v>276</v>
      </c>
      <c r="O142" s="100" t="n">
        <f>IF($G142="","",IF($K142="はい",0,$I142*$J142/100))</f>
        <v>0.66</v>
      </c>
      <c r="P142" s="99" t="str">
        <f>IF($G142="","",IF($K142="はい","重大事項発生",IF($J142&gt;=90,"優良",IF($J142&gt;=80,"合格",IF($J142&gt;=70,"観察",IF($J142&gt;=60,"はい正","不合格"))))))</f>
        <v>はい正</v>
      </c>
      <c r="Q142" s="98"/>
      <c r="R142" s="98"/>
      <c r="S142" s="98"/>
      <c r="T142" s="98"/>
      <c r="U142" s="98"/>
      <c r="V142" s="98"/>
      <c r="W142" s="98"/>
      <c r="X142" s="98"/>
      <c r="Y142" s="98"/>
      <c r="Z142" s="98"/>
    </row>
    <row r="143">
      <c r="A143" s="110" t="n">
        <v>45808</v>
      </c>
      <c r="B143" s="99" t="s">
        <v>270</v>
      </c>
      <c r="C143" s="99" t="s">
        <v>284</v>
      </c>
      <c r="D143" s="99" t="s">
        <v>285</v>
      </c>
      <c r="E143" s="99" t="s">
        <v>286</v>
      </c>
      <c r="F143" s="99" t="str">
        <f>IF($G143="","",IFERROR(INDEX('評価モデル'!$A$4:$A$52,MATCH($G143,'評価モデル'!$C$4:$C$52,0)),""))</f>
        <v>商務支払と労務賃金</v>
      </c>
      <c r="G143" s="99" t="str">
        <v>E3</v>
      </c>
      <c r="H143" s="99" t="str">
        <f>IF($G143="","",IFERROR(INDEX('評価モデル'!$D$4:$D$52,MATCH($G143,'評価モデル'!$C$4:$C$52,0)),""))</f>
        <v>変更索赔和反索赔証跡完了管理</v>
      </c>
      <c r="I143" s="107" t="n">
        <f>IF($G143="","",IFERROR(INDEX('評価モデル'!$E$4:$E$52,MATCH($G143,'評価モデル'!$C$4:$C$52,0)),0))</f>
        <v>2</v>
      </c>
      <c r="J143" s="107" t="n">
        <v>71</v>
      </c>
      <c r="K143" s="99" t="s">
        <v>66</v>
      </c>
      <c r="L143" s="99" t="s">
        <v>274</v>
      </c>
      <c r="M143" s="99" t="s">
        <v>275</v>
      </c>
      <c r="N143" s="99" t="s">
        <v>277</v>
      </c>
      <c r="O143" s="100" t="n">
        <f>IF($G143="","",IF($K143="はい",0,$I143*$J143/100))</f>
        <v>1.42</v>
      </c>
      <c r="P143" s="99" t="str">
        <f>IF($G143="","",IF($K143="はい","重大事項発生",IF($J143&gt;=90,"優良",IF($J143&gt;=80,"合格",IF($J143&gt;=70,"観察",IF($J143&gt;=60,"はい正","不合格"))))))</f>
        <v>観察</v>
      </c>
      <c r="Q143" s="98"/>
      <c r="R143" s="98"/>
      <c r="S143" s="98"/>
      <c r="T143" s="98"/>
      <c r="U143" s="98"/>
      <c r="V143" s="98"/>
      <c r="W143" s="98"/>
      <c r="X143" s="98"/>
      <c r="Y143" s="98"/>
      <c r="Z143" s="98"/>
    </row>
    <row r="144">
      <c r="A144" s="110" t="n">
        <v>45808</v>
      </c>
      <c r="B144" s="99" t="s">
        <v>270</v>
      </c>
      <c r="C144" s="99" t="s">
        <v>284</v>
      </c>
      <c r="D144" s="99" t="s">
        <v>285</v>
      </c>
      <c r="E144" s="99" t="s">
        <v>286</v>
      </c>
      <c r="F144" s="99" t="str">
        <f>IF($G144="","",IFERROR(INDEX('評価モデル'!$A$4:$A$52,MATCH($G144,'評価モデル'!$C$4:$C$52,0)),""))</f>
        <v>商務支払と労務賃金</v>
      </c>
      <c r="G144" s="99" t="str">
        <v>E4</v>
      </c>
      <c r="H144" s="99" t="str">
        <f>IF($G144="","",IFERROR(INDEX('評価モデル'!$D$4:$D$52,MATCH($G144,'評価モデル'!$C$4:$C$52,0)),""))</f>
        <v>賃金表、考勤、実名管理和元請代发配合</v>
      </c>
      <c r="I144" s="107" t="n">
        <f>IF($G144="","",IFERROR(INDEX('評価モデル'!$E$4:$E$52,MATCH($G144,'評価モデル'!$C$4:$C$52,0)),0))</f>
        <v>3</v>
      </c>
      <c r="J144" s="107" t="n">
        <v>58</v>
      </c>
      <c r="K144" s="99" t="s">
        <v>66</v>
      </c>
      <c r="L144" s="99" t="s">
        <v>287</v>
      </c>
      <c r="M144" s="99" t="s">
        <v>275</v>
      </c>
      <c r="N144" s="99" t="s">
        <v>278</v>
      </c>
      <c r="O144" s="100" t="n">
        <f>IF($G144="","",IF($K144="はい",0,$I144*$J144/100))</f>
        <v>1.74</v>
      </c>
      <c r="P144" s="99" t="str">
        <f>IF($G144="","",IF($K144="はい","重大事項発生",IF($J144&gt;=90,"優良",IF($J144&gt;=80,"合格",IF($J144&gt;=70,"観察",IF($J144&gt;=60,"はい正","不合格"))))))</f>
        <v>不合格</v>
      </c>
      <c r="Q144" s="98"/>
      <c r="R144" s="98"/>
      <c r="S144" s="98"/>
      <c r="T144" s="98"/>
      <c r="U144" s="98"/>
      <c r="V144" s="98"/>
      <c r="W144" s="98"/>
      <c r="X144" s="98"/>
      <c r="Y144" s="98"/>
      <c r="Z144" s="98"/>
    </row>
    <row r="145">
      <c r="A145" s="110" t="n">
        <v>45808</v>
      </c>
      <c r="B145" s="99" t="s">
        <v>270</v>
      </c>
      <c r="C145" s="99" t="s">
        <v>284</v>
      </c>
      <c r="D145" s="99" t="s">
        <v>285</v>
      </c>
      <c r="E145" s="99" t="s">
        <v>286</v>
      </c>
      <c r="F145" s="99" t="str">
        <f>IF($G145="","",IFERROR(INDEX('評価モデル'!$A$4:$A$52,MATCH($G145,'評価モデル'!$C$4:$C$52,0)),""))</f>
        <v>商務支払と労務賃金</v>
      </c>
      <c r="G145" s="99" t="str">
        <v>E5</v>
      </c>
      <c r="H145" s="99" t="str">
        <f>IF($G145="","",IFERROR(INDEX('評価モデル'!$D$4:$D$52,MATCH($G145,'評価モデル'!$C$4:$C$52,0)),""))</f>
        <v>なし未払い、苦情和集団の事件</v>
      </c>
      <c r="I145" s="107" t="n">
        <f>IF($G145="","",IFERROR(INDEX('評価モデル'!$E$4:$E$52,MATCH($G145,'評価モデル'!$C$4:$C$52,0)),0))</f>
        <v>2</v>
      </c>
      <c r="J145" s="107" t="n">
        <v>45</v>
      </c>
      <c r="K145" s="99" t="s">
        <v>56</v>
      </c>
      <c r="L145" s="99" t="s">
        <v>288</v>
      </c>
      <c r="M145" s="99" t="s">
        <v>275</v>
      </c>
      <c r="N145" s="99" t="s">
        <v>279</v>
      </c>
      <c r="O145" s="100" t="n">
        <f>IF($G145="","",IF($K145="はい",0,$I145*$J145/100))</f>
        <v>0</v>
      </c>
      <c r="P145" s="99" t="str">
        <f>IF($G145="","",IF($K145="はい","重大事項発生",IF($J145&gt;=90,"優良",IF($J145&gt;=80,"合格",IF($J145&gt;=70,"観察",IF($J145&gt;=60,"はい正","不合格"))))))</f>
        <v>重大事項発生</v>
      </c>
      <c r="Q145" s="98"/>
      <c r="R145" s="98"/>
      <c r="S145" s="98"/>
      <c r="T145" s="98"/>
      <c r="U145" s="98"/>
      <c r="V145" s="98"/>
      <c r="W145" s="98"/>
      <c r="X145" s="98"/>
      <c r="Y145" s="98"/>
      <c r="Z145" s="98"/>
    </row>
    <row r="146">
      <c r="A146" s="110" t="n">
        <v>45808</v>
      </c>
      <c r="B146" s="99" t="s">
        <v>270</v>
      </c>
      <c r="C146" s="99" t="s">
        <v>284</v>
      </c>
      <c r="D146" s="99" t="s">
        <v>285</v>
      </c>
      <c r="E146" s="99" t="s">
        <v>286</v>
      </c>
      <c r="F146" s="99" t="str">
        <f>IF($G146="","",IFERROR(INDEX('評価モデル'!$A$4:$A$52,MATCH($G146,'評価モデル'!$C$4:$C$52,0)),""))</f>
        <v>竣工精算と事後評価</v>
      </c>
      <c r="G146" s="99" t="str">
        <v>F1</v>
      </c>
      <c r="H146" s="99" t="str">
        <f>IF($G146="","",IFERROR(INDEX('評価モデル'!$D$4:$D$52,MATCH($G146,'評価モデル'!$C$4:$C$52,0)),""))</f>
        <v>竣賃金料、引渡し资料和慎重手册完全</v>
      </c>
      <c r="I146" s="107" t="n">
        <f>IF($G146="","",IFERROR(INDEX('評価モデル'!$E$4:$E$52,MATCH($G146,'評価モデル'!$C$4:$C$52,0)),0))</f>
        <v>2</v>
      </c>
      <c r="J146" s="107" t="n">
        <v>75</v>
      </c>
      <c r="K146" s="99" t="s">
        <v>66</v>
      </c>
      <c r="L146" s="99" t="s">
        <v>274</v>
      </c>
      <c r="M146" s="99" t="s">
        <v>275</v>
      </c>
      <c r="N146" s="99" t="s">
        <v>276</v>
      </c>
      <c r="O146" s="100" t="n">
        <f>IF($G146="","",IF($K146="はい",0,$I146*$J146/100))</f>
        <v>1.5</v>
      </c>
      <c r="P146" s="99" t="str">
        <f>IF($G146="","",IF($K146="はい","重大事項発生",IF($J146&gt;=90,"優良",IF($J146&gt;=80,"合格",IF($J146&gt;=70,"観察",IF($J146&gt;=60,"はい正","不合格"))))))</f>
        <v>観察</v>
      </c>
      <c r="Q146" s="98"/>
      <c r="R146" s="98"/>
      <c r="S146" s="98"/>
      <c r="T146" s="98"/>
      <c r="U146" s="98"/>
      <c r="V146" s="98"/>
      <c r="W146" s="98"/>
      <c r="X146" s="98"/>
      <c r="Y146" s="98"/>
      <c r="Z146" s="98"/>
    </row>
    <row r="147">
      <c r="A147" s="110" t="n">
        <v>45808</v>
      </c>
      <c r="B147" s="99" t="s">
        <v>270</v>
      </c>
      <c r="C147" s="99" t="s">
        <v>284</v>
      </c>
      <c r="D147" s="99" t="s">
        <v>285</v>
      </c>
      <c r="E147" s="99" t="s">
        <v>286</v>
      </c>
      <c r="F147" s="99" t="str">
        <f>IF($G147="","",IFERROR(INDEX('評価モデル'!$A$4:$A$52,MATCH($G147,'評価モデル'!$C$4:$C$52,0)),""))</f>
        <v>竣工精算と事後評価</v>
      </c>
      <c r="G147" s="99" t="str">
        <v>F2</v>
      </c>
      <c r="H147" s="99" t="str">
        <f>IF($G147="","",IFERROR(INDEX('評価モデル'!$D$4:$D$52,MATCH($G147,'評価モデル'!$C$4:$C$52,0)),""))</f>
        <v>欠陥はい正と保証対応</v>
      </c>
      <c r="I147" s="107" t="n">
        <f>IF($G147="","",IFERROR(INDEX('評価モデル'!$E$4:$E$52,MATCH($G147,'評価モデル'!$C$4:$C$52,0)),0))</f>
        <v>2</v>
      </c>
      <c r="J147" s="107" t="n">
        <v>53</v>
      </c>
      <c r="K147" s="99" t="s">
        <v>66</v>
      </c>
      <c r="L147" s="99" t="s">
        <v>274</v>
      </c>
      <c r="M147" s="99" t="s">
        <v>275</v>
      </c>
      <c r="N147" s="99" t="s">
        <v>277</v>
      </c>
      <c r="O147" s="100" t="n">
        <f>IF($G147="","",IF($K147="はい",0,$I147*$J147/100))</f>
        <v>1.06</v>
      </c>
      <c r="P147" s="99" t="str">
        <f>IF($G147="","",IF($K147="はい","重大事項発生",IF($J147&gt;=90,"優良",IF($J147&gt;=80,"合格",IF($J147&gt;=70,"観察",IF($J147&gt;=60,"はい正","不合格"))))))</f>
        <v>不合格</v>
      </c>
      <c r="Q147" s="98"/>
      <c r="R147" s="98"/>
      <c r="S147" s="98"/>
      <c r="T147" s="98"/>
      <c r="U147" s="98"/>
      <c r="V147" s="98"/>
      <c r="W147" s="98"/>
      <c r="X147" s="98"/>
      <c r="Y147" s="98"/>
      <c r="Z147" s="98"/>
    </row>
    <row r="148">
      <c r="A148" s="110" t="n">
        <v>45808</v>
      </c>
      <c r="B148" s="99" t="s">
        <v>270</v>
      </c>
      <c r="C148" s="99" t="s">
        <v>284</v>
      </c>
      <c r="D148" s="99" t="s">
        <v>285</v>
      </c>
      <c r="E148" s="99" t="s">
        <v>286</v>
      </c>
      <c r="F148" s="99" t="str">
        <f>IF($G148="","",IFERROR(INDEX('評価モデル'!$A$4:$A$52,MATCH($G148,'評価モデル'!$C$4:$C$52,0)),""))</f>
        <v>竣工精算と事後評価</v>
      </c>
      <c r="G148" s="99" t="str">
        <v>F3</v>
      </c>
      <c r="H148" s="99" t="str">
        <f>IF($G148="","",IFERROR(INDEX('評価モデル'!$D$4:$D$52,MATCH($G148,'評価モデル'!$C$4:$C$52,0)),""))</f>
        <v>精算配合と紛争解決</v>
      </c>
      <c r="I148" s="107" t="n">
        <f>IF($G148="","",IFERROR(INDEX('評価モデル'!$E$4:$E$52,MATCH($G148,'評価モデル'!$C$4:$C$52,0)),0))</f>
        <v>2</v>
      </c>
      <c r="J148" s="107" t="n">
        <v>60</v>
      </c>
      <c r="K148" s="99" t="s">
        <v>66</v>
      </c>
      <c r="L148" s="99" t="s">
        <v>274</v>
      </c>
      <c r="M148" s="99" t="s">
        <v>275</v>
      </c>
      <c r="N148" s="99" t="s">
        <v>278</v>
      </c>
      <c r="O148" s="100" t="n">
        <f>IF($G148="","",IF($K148="はい",0,$I148*$J148/100))</f>
        <v>1.2</v>
      </c>
      <c r="P148" s="99" t="str">
        <f>IF($G148="","",IF($K148="はい","重大事項発生",IF($J148&gt;=90,"優良",IF($J148&gt;=80,"合格",IF($J148&gt;=70,"観察",IF($J148&gt;=60,"はい正","不合格"))))))</f>
        <v>はい正</v>
      </c>
      <c r="Q148" s="98"/>
      <c r="R148" s="98"/>
      <c r="S148" s="98"/>
      <c r="T148" s="98"/>
      <c r="U148" s="98"/>
      <c r="V148" s="98"/>
      <c r="W148" s="98"/>
      <c r="X148" s="98"/>
      <c r="Y148" s="98"/>
      <c r="Z148" s="98"/>
    </row>
    <row r="149">
      <c r="A149" s="110" t="n">
        <v>45808</v>
      </c>
      <c r="B149" s="99" t="s">
        <v>270</v>
      </c>
      <c r="C149" s="99" t="s">
        <v>284</v>
      </c>
      <c r="D149" s="99" t="s">
        <v>285</v>
      </c>
      <c r="E149" s="99" t="s">
        <v>286</v>
      </c>
      <c r="F149" s="99" t="str">
        <f>IF($G149="","",IFERROR(INDEX('評価モデル'!$A$4:$A$52,MATCH($G149,'評価モデル'!$C$4:$C$52,0)),""))</f>
        <v>竣工精算と事後評価</v>
      </c>
      <c r="G149" s="99" t="str">
        <v>F4</v>
      </c>
      <c r="H149" s="99" t="str">
        <f>IF($G149="","",IFERROR(INDEX('評価モデル'!$D$4:$D$52,MATCH($G149,'評価モデル'!$C$4:$C$52,0)),""))</f>
        <v>実績振り返り、教訓和双向評価</v>
      </c>
      <c r="I149" s="107" t="n">
        <f>IF($G149="","",IFERROR(INDEX('評価モデル'!$E$4:$E$52,MATCH($G149,'評価モデル'!$C$4:$C$52,0)),0))</f>
        <v>2</v>
      </c>
      <c r="J149" s="107" t="n">
        <v>67</v>
      </c>
      <c r="K149" s="99" t="s">
        <v>66</v>
      </c>
      <c r="L149" s="99" t="s">
        <v>274</v>
      </c>
      <c r="M149" s="99" t="s">
        <v>275</v>
      </c>
      <c r="N149" s="99" t="s">
        <v>279</v>
      </c>
      <c r="O149" s="100" t="n">
        <f>IF($G149="","",IF($K149="はい",0,$I149*$J149/100))</f>
        <v>1.34</v>
      </c>
      <c r="P149" s="99" t="str">
        <f>IF($G149="","",IF($K149="はい","重大事項発生",IF($J149&gt;=90,"優良",IF($J149&gt;=80,"合格",IF($J149&gt;=70,"観察",IF($J149&gt;=60,"はい正","不合格"))))))</f>
        <v>はい正</v>
      </c>
      <c r="Q149" s="98"/>
      <c r="R149" s="98"/>
      <c r="S149" s="98"/>
      <c r="T149" s="98"/>
      <c r="U149" s="98"/>
      <c r="V149" s="98"/>
      <c r="W149" s="98"/>
      <c r="X149" s="98"/>
      <c r="Y149" s="98"/>
      <c r="Z149" s="98"/>
    </row>
    <row r="150">
      <c r="A150" s="110" t="n">
        <v>45808</v>
      </c>
      <c r="B150" s="99" t="s">
        <v>270</v>
      </c>
      <c r="C150" s="99" t="s">
        <v>284</v>
      </c>
      <c r="D150" s="99" t="s">
        <v>285</v>
      </c>
      <c r="E150" s="99" t="s">
        <v>286</v>
      </c>
      <c r="F150" s="99" t="str">
        <f>IF($G150="","",IFERROR(INDEX('評価モデル'!$A$4:$A$52,MATCH($G150,'評価モデル'!$C$4:$C$52,0)),""))</f>
        <v>竣工精算と事後評価</v>
      </c>
      <c r="G150" s="99" t="str">
        <v>F5</v>
      </c>
      <c r="H150" s="99" t="str">
        <f>IF($G150="","",IFERROR(INDEX('評価モデル'!$D$4:$D$52,MATCH($G150,'評価モデル'!$C$4:$C$52,0)),""))</f>
        <v>今後継続利用推奨と能力向上計画</v>
      </c>
      <c r="I150" s="107" t="n">
        <f>IF($G150="","",IFERROR(INDEX('評価モデル'!$E$4:$E$52,MATCH($G150,'評価モデル'!$C$4:$C$52,0)),0))</f>
        <v>2</v>
      </c>
      <c r="J150" s="107" t="n">
        <v>68</v>
      </c>
      <c r="K150" s="99" t="s">
        <v>66</v>
      </c>
      <c r="L150" s="99" t="s">
        <v>274</v>
      </c>
      <c r="M150" s="99" t="s">
        <v>275</v>
      </c>
      <c r="N150" s="99" t="s">
        <v>276</v>
      </c>
      <c r="O150" s="100" t="n">
        <f>IF($G150="","",IF($K150="はい",0,$I150*$J150/100))</f>
        <v>1.36</v>
      </c>
      <c r="P150" s="99" t="str">
        <f>IF($G150="","",IF($K150="はい","重大事項発生",IF($J150&gt;=90,"優良",IF($J150&gt;=80,"合格",IF($J150&gt;=70,"観察",IF($J150&gt;=60,"はい正","不合格"))))))</f>
        <v>はい正</v>
      </c>
      <c r="Q150" s="98"/>
      <c r="R150" s="98"/>
      <c r="S150" s="98"/>
      <c r="T150" s="98"/>
      <c r="U150" s="98"/>
      <c r="V150" s="98"/>
      <c r="W150" s="98"/>
      <c r="X150" s="98"/>
      <c r="Y150" s="98"/>
      <c r="Z150" s="98"/>
    </row>
    <row r="151">
      <c r="A151" s="110"/>
      <c r="B151" s="99"/>
      <c r="C151" s="99"/>
      <c r="D151" s="99"/>
      <c r="E151" s="99"/>
      <c r="F151" s="99" t="str">
        <f>IF($G151="","",IFERROR(INDEX('評価モデル'!$A$4:$A$52,MATCH($G151,'評価モデル'!$C$4:$C$52,0)),""))</f>
      </c>
      <c r="G151" s="99"/>
      <c r="H151" s="99" t="str">
        <f>IF($G151="","",IFERROR(INDEX('評価モデル'!$D$4:$D$52,MATCH($G151,'評価モデル'!$C$4:$C$52,0)),""))</f>
      </c>
      <c r="I151" s="107" t="str">
        <f>IF($G151="","",IFERROR(INDEX('評価モデル'!$E$4:$E$52,MATCH($G151,'評価モデル'!$C$4:$C$52,0)),0))</f>
      </c>
      <c r="J151" s="107"/>
      <c r="K151" s="99"/>
      <c r="L151" s="99"/>
      <c r="M151" s="99"/>
      <c r="N151" s="99"/>
      <c r="O151" s="100" t="str">
        <f>IF($G151="","",IF($K151="はい",0,$I151*$J151/100))</f>
      </c>
      <c r="P151" s="99" t="str">
        <f>IF($G151="","",IF($K151="はい","重大事項発生",IF($J151&gt;=90,"優良",IF($J151&gt;=80,"合格",IF($J151&gt;=70,"観察",IF($J151&gt;=60,"はい正","不合格"))))))</f>
      </c>
      <c r="Q151" s="98"/>
      <c r="R151" s="98"/>
      <c r="S151" s="98"/>
      <c r="T151" s="98"/>
      <c r="U151" s="98"/>
      <c r="V151" s="98"/>
      <c r="W151" s="98"/>
      <c r="X151" s="98"/>
      <c r="Y151" s="98"/>
      <c r="Z151" s="98"/>
    </row>
    <row r="152">
      <c r="A152" s="110"/>
      <c r="B152" s="99"/>
      <c r="C152" s="99"/>
      <c r="D152" s="99"/>
      <c r="E152" s="99"/>
      <c r="F152" s="99" t="str">
        <f>IF($G152="","",IFERROR(INDEX('評価モデル'!$A$4:$A$52,MATCH($G152,'評価モデル'!$C$4:$C$52,0)),""))</f>
      </c>
      <c r="G152" s="99"/>
      <c r="H152" s="99" t="str">
        <f>IF($G152="","",IFERROR(INDEX('評価モデル'!$D$4:$D$52,MATCH($G152,'評価モデル'!$C$4:$C$52,0)),""))</f>
      </c>
      <c r="I152" s="107" t="str">
        <f>IF($G152="","",IFERROR(INDEX('評価モデル'!$E$4:$E$52,MATCH($G152,'評価モデル'!$C$4:$C$52,0)),0))</f>
      </c>
      <c r="J152" s="107"/>
      <c r="K152" s="99"/>
      <c r="L152" s="99"/>
      <c r="M152" s="99"/>
      <c r="N152" s="99"/>
      <c r="O152" s="100" t="str">
        <f>IF($G152="","",IF($K152="はい",0,$I152*$J152/100))</f>
      </c>
      <c r="P152" s="99" t="str">
        <f>IF($G152="","",IF($K152="はい","重大事項発生",IF($J152&gt;=90,"優良",IF($J152&gt;=80,"合格",IF($J152&gt;=70,"観察",IF($J152&gt;=60,"はい正","不合格"))))))</f>
      </c>
      <c r="Q152" s="98"/>
      <c r="R152" s="98"/>
      <c r="S152" s="98"/>
      <c r="T152" s="98"/>
      <c r="U152" s="98"/>
      <c r="V152" s="98"/>
      <c r="W152" s="98"/>
      <c r="X152" s="98"/>
      <c r="Y152" s="98"/>
      <c r="Z152" s="98"/>
    </row>
    <row r="153">
      <c r="A153" s="110"/>
      <c r="B153" s="99"/>
      <c r="C153" s="99"/>
      <c r="D153" s="99"/>
      <c r="E153" s="99"/>
      <c r="F153" s="99" t="str">
        <f>IF($G153="","",IFERROR(INDEX('評価モデル'!$A$4:$A$52,MATCH($G153,'評価モデル'!$C$4:$C$52,0)),""))</f>
      </c>
      <c r="G153" s="99"/>
      <c r="H153" s="99" t="str">
        <f>IF($G153="","",IFERROR(INDEX('評価モデル'!$D$4:$D$52,MATCH($G153,'評価モデル'!$C$4:$C$52,0)),""))</f>
      </c>
      <c r="I153" s="107" t="str">
        <f>IF($G153="","",IFERROR(INDEX('評価モデル'!$E$4:$E$52,MATCH($G153,'評価モデル'!$C$4:$C$52,0)),0))</f>
      </c>
      <c r="J153" s="107"/>
      <c r="K153" s="99"/>
      <c r="L153" s="99"/>
      <c r="M153" s="99"/>
      <c r="N153" s="99"/>
      <c r="O153" s="100" t="str">
        <f>IF($G153="","",IF($K153="はい",0,$I153*$J153/100))</f>
      </c>
      <c r="P153" s="99" t="str">
        <f>IF($G153="","",IF($K153="はい","重大事項発生",IF($J153&gt;=90,"優良",IF($J153&gt;=80,"合格",IF($J153&gt;=70,"観察",IF($J153&gt;=60,"はい正","不合格"))))))</f>
      </c>
      <c r="Q153" s="98"/>
      <c r="R153" s="98"/>
      <c r="S153" s="98"/>
      <c r="T153" s="98"/>
      <c r="U153" s="98"/>
      <c r="V153" s="98"/>
      <c r="W153" s="98"/>
      <c r="X153" s="98"/>
      <c r="Y153" s="98"/>
      <c r="Z153" s="98"/>
    </row>
    <row r="154">
      <c r="A154" s="110"/>
      <c r="B154" s="99"/>
      <c r="C154" s="99"/>
      <c r="D154" s="99"/>
      <c r="E154" s="99"/>
      <c r="F154" s="99" t="str">
        <f>IF($G154="","",IFERROR(INDEX('評価モデル'!$A$4:$A$52,MATCH($G154,'評価モデル'!$C$4:$C$52,0)),""))</f>
      </c>
      <c r="G154" s="99"/>
      <c r="H154" s="99" t="str">
        <f>IF($G154="","",IFERROR(INDEX('評価モデル'!$D$4:$D$52,MATCH($G154,'評価モデル'!$C$4:$C$52,0)),""))</f>
      </c>
      <c r="I154" s="107" t="str">
        <f>IF($G154="","",IFERROR(INDEX('評価モデル'!$E$4:$E$52,MATCH($G154,'評価モデル'!$C$4:$C$52,0)),0))</f>
      </c>
      <c r="J154" s="107"/>
      <c r="K154" s="99"/>
      <c r="L154" s="99"/>
      <c r="M154" s="99"/>
      <c r="N154" s="99"/>
      <c r="O154" s="100" t="str">
        <f>IF($G154="","",IF($K154="はい",0,$I154*$J154/100))</f>
      </c>
      <c r="P154" s="99" t="str">
        <f>IF($G154="","",IF($K154="はい","重大事項発生",IF($J154&gt;=90,"優良",IF($J154&gt;=80,"合格",IF($J154&gt;=70,"観察",IF($J154&gt;=60,"はい正","不合格"))))))</f>
      </c>
      <c r="Q154" s="98"/>
      <c r="R154" s="98"/>
      <c r="S154" s="98"/>
      <c r="T154" s="98"/>
      <c r="U154" s="98"/>
      <c r="V154" s="98"/>
      <c r="W154" s="98"/>
      <c r="X154" s="98"/>
      <c r="Y154" s="98"/>
      <c r="Z154" s="98"/>
    </row>
    <row r="155">
      <c r="A155" s="110"/>
      <c r="B155" s="99"/>
      <c r="C155" s="99"/>
      <c r="D155" s="99"/>
      <c r="E155" s="99"/>
      <c r="F155" s="99" t="str">
        <f>IF($G155="","",IFERROR(INDEX('評価モデル'!$A$4:$A$52,MATCH($G155,'評価モデル'!$C$4:$C$52,0)),""))</f>
      </c>
      <c r="G155" s="99"/>
      <c r="H155" s="99" t="str">
        <f>IF($G155="","",IFERROR(INDEX('評価モデル'!$D$4:$D$52,MATCH($G155,'評価モデル'!$C$4:$C$52,0)),""))</f>
      </c>
      <c r="I155" s="107" t="str">
        <f>IF($G155="","",IFERROR(INDEX('評価モデル'!$E$4:$E$52,MATCH($G155,'評価モデル'!$C$4:$C$52,0)),0))</f>
      </c>
      <c r="J155" s="107"/>
      <c r="K155" s="99"/>
      <c r="L155" s="99"/>
      <c r="M155" s="99"/>
      <c r="N155" s="99"/>
      <c r="O155" s="100" t="str">
        <f>IF($G155="","",IF($K155="はい",0,$I155*$J155/100))</f>
      </c>
      <c r="P155" s="99" t="str">
        <f>IF($G155="","",IF($K155="はい","重大事項発生",IF($J155&gt;=90,"優良",IF($J155&gt;=80,"合格",IF($J155&gt;=70,"観察",IF($J155&gt;=60,"はい正","不合格"))))))</f>
      </c>
      <c r="Q155" s="98"/>
      <c r="R155" s="98"/>
      <c r="S155" s="98"/>
      <c r="T155" s="98"/>
      <c r="U155" s="98"/>
      <c r="V155" s="98"/>
      <c r="W155" s="98"/>
      <c r="X155" s="98"/>
      <c r="Y155" s="98"/>
      <c r="Z155" s="98"/>
    </row>
    <row r="156">
      <c r="A156" s="110"/>
      <c r="B156" s="99"/>
      <c r="C156" s="99"/>
      <c r="D156" s="99"/>
      <c r="E156" s="99"/>
      <c r="F156" s="99" t="str">
        <f>IF($G156="","",IFERROR(INDEX('評価モデル'!$A$4:$A$52,MATCH($G156,'評価モデル'!$C$4:$C$52,0)),""))</f>
      </c>
      <c r="G156" s="99"/>
      <c r="H156" s="99" t="str">
        <f>IF($G156="","",IFERROR(INDEX('評価モデル'!$D$4:$D$52,MATCH($G156,'評価モデル'!$C$4:$C$52,0)),""))</f>
      </c>
      <c r="I156" s="107" t="str">
        <f>IF($G156="","",IFERROR(INDEX('評価モデル'!$E$4:$E$52,MATCH($G156,'評価モデル'!$C$4:$C$52,0)),0))</f>
      </c>
      <c r="J156" s="107"/>
      <c r="K156" s="99"/>
      <c r="L156" s="99"/>
      <c r="M156" s="99"/>
      <c r="N156" s="99"/>
      <c r="O156" s="100" t="str">
        <f>IF($G156="","",IF($K156="はい",0,$I156*$J156/100))</f>
      </c>
      <c r="P156" s="99" t="str">
        <f>IF($G156="","",IF($K156="はい","重大事項発生",IF($J156&gt;=90,"優良",IF($J156&gt;=80,"合格",IF($J156&gt;=70,"観察",IF($J156&gt;=60,"はい正","不合格"))))))</f>
      </c>
      <c r="Q156" s="98"/>
      <c r="R156" s="98"/>
      <c r="S156" s="98"/>
      <c r="T156" s="98"/>
      <c r="U156" s="98"/>
      <c r="V156" s="98"/>
      <c r="W156" s="98"/>
      <c r="X156" s="98"/>
      <c r="Y156" s="98"/>
      <c r="Z156" s="98"/>
    </row>
    <row r="157">
      <c r="A157" s="110"/>
      <c r="B157" s="99"/>
      <c r="C157" s="99"/>
      <c r="D157" s="99"/>
      <c r="E157" s="99"/>
      <c r="F157" s="99" t="str">
        <f>IF($G157="","",IFERROR(INDEX('評価モデル'!$A$4:$A$52,MATCH($G157,'評価モデル'!$C$4:$C$52,0)),""))</f>
      </c>
      <c r="G157" s="99"/>
      <c r="H157" s="99" t="str">
        <f>IF($G157="","",IFERROR(INDEX('評価モデル'!$D$4:$D$52,MATCH($G157,'評価モデル'!$C$4:$C$52,0)),""))</f>
      </c>
      <c r="I157" s="107" t="str">
        <f>IF($G157="","",IFERROR(INDEX('評価モデル'!$E$4:$E$52,MATCH($G157,'評価モデル'!$C$4:$C$52,0)),0))</f>
      </c>
      <c r="J157" s="107"/>
      <c r="K157" s="99"/>
      <c r="L157" s="99"/>
      <c r="M157" s="99"/>
      <c r="N157" s="99"/>
      <c r="O157" s="100" t="str">
        <f>IF($G157="","",IF($K157="はい",0,$I157*$J157/100))</f>
      </c>
      <c r="P157" s="99" t="str">
        <f>IF($G157="","",IF($K157="はい","重大事項発生",IF($J157&gt;=90,"優良",IF($J157&gt;=80,"合格",IF($J157&gt;=70,"観察",IF($J157&gt;=60,"はい正","不合格"))))))</f>
      </c>
      <c r="Q157" s="98"/>
      <c r="R157" s="98"/>
      <c r="S157" s="98"/>
      <c r="T157" s="98"/>
      <c r="U157" s="98"/>
      <c r="V157" s="98"/>
      <c r="W157" s="98"/>
      <c r="X157" s="98"/>
      <c r="Y157" s="98"/>
      <c r="Z157" s="98"/>
    </row>
    <row r="158">
      <c r="A158" s="110"/>
      <c r="B158" s="99"/>
      <c r="C158" s="99"/>
      <c r="D158" s="99"/>
      <c r="E158" s="99"/>
      <c r="F158" s="99" t="str">
        <f>IF($G158="","",IFERROR(INDEX('評価モデル'!$A$4:$A$52,MATCH($G158,'評価モデル'!$C$4:$C$52,0)),""))</f>
      </c>
      <c r="G158" s="99"/>
      <c r="H158" s="99" t="str">
        <f>IF($G158="","",IFERROR(INDEX('評価モデル'!$D$4:$D$52,MATCH($G158,'評価モデル'!$C$4:$C$52,0)),""))</f>
      </c>
      <c r="I158" s="107" t="str">
        <f>IF($G158="","",IFERROR(INDEX('評価モデル'!$E$4:$E$52,MATCH($G158,'評価モデル'!$C$4:$C$52,0)),0))</f>
      </c>
      <c r="J158" s="107"/>
      <c r="K158" s="99"/>
      <c r="L158" s="99"/>
      <c r="M158" s="99"/>
      <c r="N158" s="99"/>
      <c r="O158" s="100" t="str">
        <f>IF($G158="","",IF($K158="はい",0,$I158*$J158/100))</f>
      </c>
      <c r="P158" s="99" t="str">
        <f>IF($G158="","",IF($K158="はい","重大事項発生",IF($J158&gt;=90,"優良",IF($J158&gt;=80,"合格",IF($J158&gt;=70,"観察",IF($J158&gt;=60,"はい正","不合格"))))))</f>
      </c>
      <c r="Q158" s="98"/>
      <c r="R158" s="98"/>
      <c r="S158" s="98"/>
      <c r="T158" s="98"/>
      <c r="U158" s="98"/>
      <c r="V158" s="98"/>
      <c r="W158" s="98"/>
      <c r="X158" s="98"/>
      <c r="Y158" s="98"/>
      <c r="Z158" s="98"/>
    </row>
    <row r="159">
      <c r="A159" s="110"/>
      <c r="B159" s="99"/>
      <c r="C159" s="99"/>
      <c r="D159" s="99"/>
      <c r="E159" s="99"/>
      <c r="F159" s="99" t="str">
        <f>IF($G159="","",IFERROR(INDEX('評価モデル'!$A$4:$A$52,MATCH($G159,'評価モデル'!$C$4:$C$52,0)),""))</f>
      </c>
      <c r="G159" s="99"/>
      <c r="H159" s="99" t="str">
        <f>IF($G159="","",IFERROR(INDEX('評価モデル'!$D$4:$D$52,MATCH($G159,'評価モデル'!$C$4:$C$52,0)),""))</f>
      </c>
      <c r="I159" s="107" t="str">
        <f>IF($G159="","",IFERROR(INDEX('評価モデル'!$E$4:$E$52,MATCH($G159,'評価モデル'!$C$4:$C$52,0)),0))</f>
      </c>
      <c r="J159" s="107"/>
      <c r="K159" s="99"/>
      <c r="L159" s="99"/>
      <c r="M159" s="99"/>
      <c r="N159" s="99"/>
      <c r="O159" s="100" t="str">
        <f>IF($G159="","",IF($K159="はい",0,$I159*$J159/100))</f>
      </c>
      <c r="P159" s="99" t="str">
        <f>IF($G159="","",IF($K159="はい","重大事項発生",IF($J159&gt;=90,"優良",IF($J159&gt;=80,"合格",IF($J159&gt;=70,"観察",IF($J159&gt;=60,"はい正","不合格"))))))</f>
      </c>
      <c r="Q159" s="98"/>
      <c r="R159" s="98"/>
      <c r="S159" s="98"/>
      <c r="T159" s="98"/>
      <c r="U159" s="98"/>
      <c r="V159" s="98"/>
      <c r="W159" s="98"/>
      <c r="X159" s="98"/>
      <c r="Y159" s="98"/>
      <c r="Z159" s="98"/>
    </row>
    <row r="160">
      <c r="A160" s="110"/>
      <c r="B160" s="99"/>
      <c r="C160" s="99"/>
      <c r="D160" s="99"/>
      <c r="E160" s="99"/>
      <c r="F160" s="99" t="str">
        <f>IF($G160="","",IFERROR(INDEX('評価モデル'!$A$4:$A$52,MATCH($G160,'評価モデル'!$C$4:$C$52,0)),""))</f>
      </c>
      <c r="G160" s="99"/>
      <c r="H160" s="99" t="str">
        <f>IF($G160="","",IFERROR(INDEX('評価モデル'!$D$4:$D$52,MATCH($G160,'評価モデル'!$C$4:$C$52,0)),""))</f>
      </c>
      <c r="I160" s="107" t="str">
        <f>IF($G160="","",IFERROR(INDEX('評価モデル'!$E$4:$E$52,MATCH($G160,'評価モデル'!$C$4:$C$52,0)),0))</f>
      </c>
      <c r="J160" s="107"/>
      <c r="K160" s="99"/>
      <c r="L160" s="99"/>
      <c r="M160" s="99"/>
      <c r="N160" s="99"/>
      <c r="O160" s="100" t="str">
        <f>IF($G160="","",IF($K160="はい",0,$I160*$J160/100))</f>
      </c>
      <c r="P160" s="99" t="str">
        <f>IF($G160="","",IF($K160="はい","重大事項発生",IF($J160&gt;=90,"優良",IF($J160&gt;=80,"合格",IF($J160&gt;=70,"観察",IF($J160&gt;=60,"はい正","不合格"))))))</f>
      </c>
      <c r="Q160" s="98"/>
      <c r="R160" s="98"/>
      <c r="S160" s="98"/>
      <c r="T160" s="98"/>
      <c r="U160" s="98"/>
      <c r="V160" s="98"/>
      <c r="W160" s="98"/>
      <c r="X160" s="98"/>
      <c r="Y160" s="98"/>
      <c r="Z160" s="98"/>
    </row>
    <row r="161">
      <c r="A161" s="110"/>
      <c r="B161" s="99"/>
      <c r="C161" s="99"/>
      <c r="D161" s="99"/>
      <c r="E161" s="99"/>
      <c r="F161" s="99" t="str">
        <f>IF($G161="","",IFERROR(INDEX('評価モデル'!$A$4:$A$52,MATCH($G161,'評価モデル'!$C$4:$C$52,0)),""))</f>
      </c>
      <c r="G161" s="99"/>
      <c r="H161" s="99" t="str">
        <f>IF($G161="","",IFERROR(INDEX('評価モデル'!$D$4:$D$52,MATCH($G161,'評価モデル'!$C$4:$C$52,0)),""))</f>
      </c>
      <c r="I161" s="107" t="str">
        <f>IF($G161="","",IFERROR(INDEX('評価モデル'!$E$4:$E$52,MATCH($G161,'評価モデル'!$C$4:$C$52,0)),0))</f>
      </c>
      <c r="J161" s="107"/>
      <c r="K161" s="99"/>
      <c r="L161" s="99"/>
      <c r="M161" s="99"/>
      <c r="N161" s="99"/>
      <c r="O161" s="100" t="str">
        <f>IF($G161="","",IF($K161="はい",0,$I161*$J161/100))</f>
      </c>
      <c r="P161" s="99" t="str">
        <f>IF($G161="","",IF($K161="はい","重大事項発生",IF($J161&gt;=90,"優良",IF($J161&gt;=80,"合格",IF($J161&gt;=70,"観察",IF($J161&gt;=60,"はい正","不合格"))))))</f>
      </c>
      <c r="Q161" s="98"/>
      <c r="R161" s="98"/>
      <c r="S161" s="98"/>
      <c r="T161" s="98"/>
      <c r="U161" s="98"/>
      <c r="V161" s="98"/>
      <c r="W161" s="98"/>
      <c r="X161" s="98"/>
      <c r="Y161" s="98"/>
      <c r="Z161" s="98"/>
    </row>
    <row r="162">
      <c r="A162" s="110"/>
      <c r="B162" s="99"/>
      <c r="C162" s="99"/>
      <c r="D162" s="99"/>
      <c r="E162" s="99"/>
      <c r="F162" s="99" t="str">
        <f>IF($G162="","",IFERROR(INDEX('評価モデル'!$A$4:$A$52,MATCH($G162,'評価モデル'!$C$4:$C$52,0)),""))</f>
      </c>
      <c r="G162" s="99"/>
      <c r="H162" s="99" t="str">
        <f>IF($G162="","",IFERROR(INDEX('評価モデル'!$D$4:$D$52,MATCH($G162,'評価モデル'!$C$4:$C$52,0)),""))</f>
      </c>
      <c r="I162" s="107" t="str">
        <f>IF($G162="","",IFERROR(INDEX('評価モデル'!$E$4:$E$52,MATCH($G162,'評価モデル'!$C$4:$C$52,0)),0))</f>
      </c>
      <c r="J162" s="107"/>
      <c r="K162" s="99"/>
      <c r="L162" s="99"/>
      <c r="M162" s="99"/>
      <c r="N162" s="99"/>
      <c r="O162" s="100" t="str">
        <f>IF($G162="","",IF($K162="はい",0,$I162*$J162/100))</f>
      </c>
      <c r="P162" s="99" t="str">
        <f>IF($G162="","",IF($K162="はい","重大事項発生",IF($J162&gt;=90,"優良",IF($J162&gt;=80,"合格",IF($J162&gt;=70,"観察",IF($J162&gt;=60,"はい正","不合格"))))))</f>
      </c>
      <c r="Q162" s="98"/>
      <c r="R162" s="98"/>
      <c r="S162" s="98"/>
      <c r="T162" s="98"/>
      <c r="U162" s="98"/>
      <c r="V162" s="98"/>
      <c r="W162" s="98"/>
      <c r="X162" s="98"/>
      <c r="Y162" s="98"/>
      <c r="Z162" s="98"/>
    </row>
    <row r="163">
      <c r="A163" s="110"/>
      <c r="B163" s="99"/>
      <c r="C163" s="99"/>
      <c r="D163" s="99"/>
      <c r="E163" s="99"/>
      <c r="F163" s="99" t="str">
        <f>IF($G163="","",IFERROR(INDEX('評価モデル'!$A$4:$A$52,MATCH($G163,'評価モデル'!$C$4:$C$52,0)),""))</f>
      </c>
      <c r="G163" s="99"/>
      <c r="H163" s="99" t="str">
        <f>IF($G163="","",IFERROR(INDEX('評価モデル'!$D$4:$D$52,MATCH($G163,'評価モデル'!$C$4:$C$52,0)),""))</f>
      </c>
      <c r="I163" s="107" t="str">
        <f>IF($G163="","",IFERROR(INDEX('評価モデル'!$E$4:$E$52,MATCH($G163,'評価モデル'!$C$4:$C$52,0)),0))</f>
      </c>
      <c r="J163" s="107"/>
      <c r="K163" s="99"/>
      <c r="L163" s="99"/>
      <c r="M163" s="99"/>
      <c r="N163" s="99"/>
      <c r="O163" s="100" t="str">
        <f>IF($G163="","",IF($K163="はい",0,$I163*$J163/100))</f>
      </c>
      <c r="P163" s="99" t="str">
        <f>IF($G163="","",IF($K163="はい","重大事項発生",IF($J163&gt;=90,"優良",IF($J163&gt;=80,"合格",IF($J163&gt;=70,"観察",IF($J163&gt;=60,"はい正","不合格"))))))</f>
      </c>
      <c r="Q163" s="98"/>
      <c r="R163" s="98"/>
      <c r="S163" s="98"/>
      <c r="T163" s="98"/>
      <c r="U163" s="98"/>
      <c r="V163" s="98"/>
      <c r="W163" s="98"/>
      <c r="X163" s="98"/>
      <c r="Y163" s="98"/>
      <c r="Z163" s="98"/>
    </row>
    <row r="164">
      <c r="A164" s="110"/>
      <c r="B164" s="99"/>
      <c r="C164" s="99"/>
      <c r="D164" s="99"/>
      <c r="E164" s="99"/>
      <c r="F164" s="99" t="str">
        <f>IF($G164="","",IFERROR(INDEX('評価モデル'!$A$4:$A$52,MATCH($G164,'評価モデル'!$C$4:$C$52,0)),""))</f>
      </c>
      <c r="G164" s="99"/>
      <c r="H164" s="99" t="str">
        <f>IF($G164="","",IFERROR(INDEX('評価モデル'!$D$4:$D$52,MATCH($G164,'評価モデル'!$C$4:$C$52,0)),""))</f>
      </c>
      <c r="I164" s="107" t="str">
        <f>IF($G164="","",IFERROR(INDEX('評価モデル'!$E$4:$E$52,MATCH($G164,'評価モデル'!$C$4:$C$52,0)),0))</f>
      </c>
      <c r="J164" s="107"/>
      <c r="K164" s="99"/>
      <c r="L164" s="99"/>
      <c r="M164" s="99"/>
      <c r="N164" s="99"/>
      <c r="O164" s="100" t="str">
        <f>IF($G164="","",IF($K164="はい",0,$I164*$J164/100))</f>
      </c>
      <c r="P164" s="99" t="str">
        <f>IF($G164="","",IF($K164="はい","重大事項発生",IF($J164&gt;=90,"優良",IF($J164&gt;=80,"合格",IF($J164&gt;=70,"観察",IF($J164&gt;=60,"はい正","不合格"))))))</f>
      </c>
      <c r="Q164" s="98"/>
      <c r="R164" s="98"/>
      <c r="S164" s="98"/>
      <c r="T164" s="98"/>
      <c r="U164" s="98"/>
      <c r="V164" s="98"/>
      <c r="W164" s="98"/>
      <c r="X164" s="98"/>
      <c r="Y164" s="98"/>
      <c r="Z164" s="98"/>
    </row>
    <row r="165">
      <c r="A165" s="110"/>
      <c r="B165" s="99"/>
      <c r="C165" s="99"/>
      <c r="D165" s="99"/>
      <c r="E165" s="99"/>
      <c r="F165" s="99" t="str">
        <f>IF($G165="","",IFERROR(INDEX('評価モデル'!$A$4:$A$52,MATCH($G165,'評価モデル'!$C$4:$C$52,0)),""))</f>
      </c>
      <c r="G165" s="99"/>
      <c r="H165" s="99" t="str">
        <f>IF($G165="","",IFERROR(INDEX('評価モデル'!$D$4:$D$52,MATCH($G165,'評価モデル'!$C$4:$C$52,0)),""))</f>
      </c>
      <c r="I165" s="107" t="str">
        <f>IF($G165="","",IFERROR(INDEX('評価モデル'!$E$4:$E$52,MATCH($G165,'評価モデル'!$C$4:$C$52,0)),0))</f>
      </c>
      <c r="J165" s="107"/>
      <c r="K165" s="99"/>
      <c r="L165" s="99"/>
      <c r="M165" s="99"/>
      <c r="N165" s="99"/>
      <c r="O165" s="100" t="str">
        <f>IF($G165="","",IF($K165="はい",0,$I165*$J165/100))</f>
      </c>
      <c r="P165" s="99" t="str">
        <f>IF($G165="","",IF($K165="はい","重大事項発生",IF($J165&gt;=90,"優良",IF($J165&gt;=80,"合格",IF($J165&gt;=70,"観察",IF($J165&gt;=60,"はい正","不合格"))))))</f>
      </c>
      <c r="Q165" s="98"/>
      <c r="R165" s="98"/>
      <c r="S165" s="98"/>
      <c r="T165" s="98"/>
      <c r="U165" s="98"/>
      <c r="V165" s="98"/>
      <c r="W165" s="98"/>
      <c r="X165" s="98"/>
      <c r="Y165" s="98"/>
      <c r="Z165" s="98"/>
    </row>
    <row r="166">
      <c r="A166" s="110"/>
      <c r="B166" s="99"/>
      <c r="C166" s="99"/>
      <c r="D166" s="99"/>
      <c r="E166" s="99"/>
      <c r="F166" s="99" t="str">
        <f>IF($G166="","",IFERROR(INDEX('評価モデル'!$A$4:$A$52,MATCH($G166,'評価モデル'!$C$4:$C$52,0)),""))</f>
      </c>
      <c r="G166" s="99"/>
      <c r="H166" s="99" t="str">
        <f>IF($G166="","",IFERROR(INDEX('評価モデル'!$D$4:$D$52,MATCH($G166,'評価モデル'!$C$4:$C$52,0)),""))</f>
      </c>
      <c r="I166" s="107" t="str">
        <f>IF($G166="","",IFERROR(INDEX('評価モデル'!$E$4:$E$52,MATCH($G166,'評価モデル'!$C$4:$C$52,0)),0))</f>
      </c>
      <c r="J166" s="107"/>
      <c r="K166" s="99"/>
      <c r="L166" s="99"/>
      <c r="M166" s="99"/>
      <c r="N166" s="99"/>
      <c r="O166" s="100" t="str">
        <f>IF($G166="","",IF($K166="はい",0,$I166*$J166/100))</f>
      </c>
      <c r="P166" s="99" t="str">
        <f>IF($G166="","",IF($K166="はい","重大事項発生",IF($J166&gt;=90,"優良",IF($J166&gt;=80,"合格",IF($J166&gt;=70,"観察",IF($J166&gt;=60,"はい正","不合格"))))))</f>
      </c>
      <c r="Q166" s="98"/>
      <c r="R166" s="98"/>
      <c r="S166" s="98"/>
      <c r="T166" s="98"/>
      <c r="U166" s="98"/>
      <c r="V166" s="98"/>
      <c r="W166" s="98"/>
      <c r="X166" s="98"/>
      <c r="Y166" s="98"/>
      <c r="Z166" s="98"/>
    </row>
    <row r="167">
      <c r="A167" s="110"/>
      <c r="B167" s="99"/>
      <c r="C167" s="99"/>
      <c r="D167" s="99"/>
      <c r="E167" s="99"/>
      <c r="F167" s="99" t="str">
        <f>IF($G167="","",IFERROR(INDEX('評価モデル'!$A$4:$A$52,MATCH($G167,'評価モデル'!$C$4:$C$52,0)),""))</f>
      </c>
      <c r="G167" s="99"/>
      <c r="H167" s="99" t="str">
        <f>IF($G167="","",IFERROR(INDEX('評価モデル'!$D$4:$D$52,MATCH($G167,'評価モデル'!$C$4:$C$52,0)),""))</f>
      </c>
      <c r="I167" s="107" t="str">
        <f>IF($G167="","",IFERROR(INDEX('評価モデル'!$E$4:$E$52,MATCH($G167,'評価モデル'!$C$4:$C$52,0)),0))</f>
      </c>
      <c r="J167" s="107"/>
      <c r="K167" s="99"/>
      <c r="L167" s="99"/>
      <c r="M167" s="99"/>
      <c r="N167" s="99"/>
      <c r="O167" s="100" t="str">
        <f>IF($G167="","",IF($K167="はい",0,$I167*$J167/100))</f>
      </c>
      <c r="P167" s="99" t="str">
        <f>IF($G167="","",IF($K167="はい","重大事項発生",IF($J167&gt;=90,"優良",IF($J167&gt;=80,"合格",IF($J167&gt;=70,"観察",IF($J167&gt;=60,"はい正","不合格"))))))</f>
      </c>
      <c r="Q167" s="98"/>
      <c r="R167" s="98"/>
      <c r="S167" s="98"/>
      <c r="T167" s="98"/>
      <c r="U167" s="98"/>
      <c r="V167" s="98"/>
      <c r="W167" s="98"/>
      <c r="X167" s="98"/>
      <c r="Y167" s="98"/>
      <c r="Z167" s="98"/>
    </row>
    <row r="168">
      <c r="A168" s="110"/>
      <c r="B168" s="99"/>
      <c r="C168" s="99"/>
      <c r="D168" s="99"/>
      <c r="E168" s="99"/>
      <c r="F168" s="99" t="str">
        <f>IF($G168="","",IFERROR(INDEX('評価モデル'!$A$4:$A$52,MATCH($G168,'評価モデル'!$C$4:$C$52,0)),""))</f>
      </c>
      <c r="G168" s="99"/>
      <c r="H168" s="99" t="str">
        <f>IF($G168="","",IFERROR(INDEX('評価モデル'!$D$4:$D$52,MATCH($G168,'評価モデル'!$C$4:$C$52,0)),""))</f>
      </c>
      <c r="I168" s="107" t="str">
        <f>IF($G168="","",IFERROR(INDEX('評価モデル'!$E$4:$E$52,MATCH($G168,'評価モデル'!$C$4:$C$52,0)),0))</f>
      </c>
      <c r="J168" s="107"/>
      <c r="K168" s="99"/>
      <c r="L168" s="99"/>
      <c r="M168" s="99"/>
      <c r="N168" s="99"/>
      <c r="O168" s="100" t="str">
        <f>IF($G168="","",IF($K168="はい",0,$I168*$J168/100))</f>
      </c>
      <c r="P168" s="99" t="str">
        <f>IF($G168="","",IF($K168="はい","重大事項発生",IF($J168&gt;=90,"優良",IF($J168&gt;=80,"合格",IF($J168&gt;=70,"観察",IF($J168&gt;=60,"はい正","不合格"))))))</f>
      </c>
      <c r="Q168" s="98"/>
      <c r="R168" s="98"/>
      <c r="S168" s="98"/>
      <c r="T168" s="98"/>
      <c r="U168" s="98"/>
      <c r="V168" s="98"/>
      <c r="W168" s="98"/>
      <c r="X168" s="98"/>
      <c r="Y168" s="98"/>
      <c r="Z168" s="98"/>
    </row>
    <row r="169">
      <c r="A169" s="110"/>
      <c r="B169" s="99"/>
      <c r="C169" s="99"/>
      <c r="D169" s="99"/>
      <c r="E169" s="99"/>
      <c r="F169" s="99" t="str">
        <f>IF($G169="","",IFERROR(INDEX('評価モデル'!$A$4:$A$52,MATCH($G169,'評価モデル'!$C$4:$C$52,0)),""))</f>
      </c>
      <c r="G169" s="99"/>
      <c r="H169" s="99" t="str">
        <f>IF($G169="","",IFERROR(INDEX('評価モデル'!$D$4:$D$52,MATCH($G169,'評価モデル'!$C$4:$C$52,0)),""))</f>
      </c>
      <c r="I169" s="107" t="str">
        <f>IF($G169="","",IFERROR(INDEX('評価モデル'!$E$4:$E$52,MATCH($G169,'評価モデル'!$C$4:$C$52,0)),0))</f>
      </c>
      <c r="J169" s="107"/>
      <c r="K169" s="99"/>
      <c r="L169" s="99"/>
      <c r="M169" s="99"/>
      <c r="N169" s="99"/>
      <c r="O169" s="100" t="str">
        <f>IF($G169="","",IF($K169="はい",0,$I169*$J169/100))</f>
      </c>
      <c r="P169" s="99" t="str">
        <f>IF($G169="","",IF($K169="はい","重大事項発生",IF($J169&gt;=90,"優良",IF($J169&gt;=80,"合格",IF($J169&gt;=70,"観察",IF($J169&gt;=60,"はい正","不合格"))))))</f>
      </c>
      <c r="Q169" s="98"/>
      <c r="R169" s="98"/>
      <c r="S169" s="98"/>
      <c r="T169" s="98"/>
      <c r="U169" s="98"/>
      <c r="V169" s="98"/>
      <c r="W169" s="98"/>
      <c r="X169" s="98"/>
      <c r="Y169" s="98"/>
      <c r="Z169" s="98"/>
    </row>
    <row r="170">
      <c r="A170" s="110"/>
      <c r="B170" s="99"/>
      <c r="C170" s="99"/>
      <c r="D170" s="99"/>
      <c r="E170" s="99"/>
      <c r="F170" s="99" t="str">
        <f>IF($G170="","",IFERROR(INDEX('評価モデル'!$A$4:$A$52,MATCH($G170,'評価モデル'!$C$4:$C$52,0)),""))</f>
      </c>
      <c r="G170" s="99"/>
      <c r="H170" s="99" t="str">
        <f>IF($G170="","",IFERROR(INDEX('評価モデル'!$D$4:$D$52,MATCH($G170,'評価モデル'!$C$4:$C$52,0)),""))</f>
      </c>
      <c r="I170" s="107" t="str">
        <f>IF($G170="","",IFERROR(INDEX('評価モデル'!$E$4:$E$52,MATCH($G170,'評価モデル'!$C$4:$C$52,0)),0))</f>
      </c>
      <c r="J170" s="107"/>
      <c r="K170" s="99"/>
      <c r="L170" s="99"/>
      <c r="M170" s="99"/>
      <c r="N170" s="99"/>
      <c r="O170" s="100" t="str">
        <f>IF($G170="","",IF($K170="はい",0,$I170*$J170/100))</f>
      </c>
      <c r="P170" s="99" t="str">
        <f>IF($G170="","",IF($K170="はい","重大事項発生",IF($J170&gt;=90,"優良",IF($J170&gt;=80,"合格",IF($J170&gt;=70,"観察",IF($J170&gt;=60,"はい正","不合格"))))))</f>
      </c>
      <c r="Q170" s="98"/>
      <c r="R170" s="98"/>
      <c r="S170" s="98"/>
      <c r="T170" s="98"/>
      <c r="U170" s="98"/>
      <c r="V170" s="98"/>
      <c r="W170" s="98"/>
      <c r="X170" s="98"/>
      <c r="Y170" s="98"/>
      <c r="Z170" s="98"/>
    </row>
    <row r="171">
      <c r="A171" s="110"/>
      <c r="B171" s="99"/>
      <c r="C171" s="99"/>
      <c r="D171" s="99"/>
      <c r="E171" s="99"/>
      <c r="F171" s="99" t="str">
        <f>IF($G171="","",IFERROR(INDEX('評価モデル'!$A$4:$A$52,MATCH($G171,'評価モデル'!$C$4:$C$52,0)),""))</f>
      </c>
      <c r="G171" s="99"/>
      <c r="H171" s="99" t="str">
        <f>IF($G171="","",IFERROR(INDEX('評価モデル'!$D$4:$D$52,MATCH($G171,'評価モデル'!$C$4:$C$52,0)),""))</f>
      </c>
      <c r="I171" s="107" t="str">
        <f>IF($G171="","",IFERROR(INDEX('評価モデル'!$E$4:$E$52,MATCH($G171,'評価モデル'!$C$4:$C$52,0)),0))</f>
      </c>
      <c r="J171" s="107"/>
      <c r="K171" s="99"/>
      <c r="L171" s="99"/>
      <c r="M171" s="99"/>
      <c r="N171" s="99"/>
      <c r="O171" s="100" t="str">
        <f>IF($G171="","",IF($K171="はい",0,$I171*$J171/100))</f>
      </c>
      <c r="P171" s="99" t="str">
        <f>IF($G171="","",IF($K171="はい","重大事項発生",IF($J171&gt;=90,"優良",IF($J171&gt;=80,"合格",IF($J171&gt;=70,"観察",IF($J171&gt;=60,"はい正","不合格"))))))</f>
      </c>
      <c r="Q171" s="98"/>
      <c r="R171" s="98"/>
      <c r="S171" s="98"/>
      <c r="T171" s="98"/>
      <c r="U171" s="98"/>
      <c r="V171" s="98"/>
      <c r="W171" s="98"/>
      <c r="X171" s="98"/>
      <c r="Y171" s="98"/>
      <c r="Z171" s="98"/>
    </row>
    <row r="172">
      <c r="A172" s="110"/>
      <c r="B172" s="99"/>
      <c r="C172" s="99"/>
      <c r="D172" s="99"/>
      <c r="E172" s="99"/>
      <c r="F172" s="99" t="str">
        <f>IF($G172="","",IFERROR(INDEX('評価モデル'!$A$4:$A$52,MATCH($G172,'評価モデル'!$C$4:$C$52,0)),""))</f>
      </c>
      <c r="G172" s="99"/>
      <c r="H172" s="99" t="str">
        <f>IF($G172="","",IFERROR(INDEX('評価モデル'!$D$4:$D$52,MATCH($G172,'評価モデル'!$C$4:$C$52,0)),""))</f>
      </c>
      <c r="I172" s="107" t="str">
        <f>IF($G172="","",IFERROR(INDEX('評価モデル'!$E$4:$E$52,MATCH($G172,'評価モデル'!$C$4:$C$52,0)),0))</f>
      </c>
      <c r="J172" s="107"/>
      <c r="K172" s="99"/>
      <c r="L172" s="99"/>
      <c r="M172" s="99"/>
      <c r="N172" s="99"/>
      <c r="O172" s="100" t="str">
        <f>IF($G172="","",IF($K172="はい",0,$I172*$J172/100))</f>
      </c>
      <c r="P172" s="99" t="str">
        <f>IF($G172="","",IF($K172="はい","重大事項発生",IF($J172&gt;=90,"優良",IF($J172&gt;=80,"合格",IF($J172&gt;=70,"観察",IF($J172&gt;=60,"はい正","不合格"))))))</f>
      </c>
      <c r="Q172" s="98"/>
      <c r="R172" s="98"/>
      <c r="S172" s="98"/>
      <c r="T172" s="98"/>
      <c r="U172" s="98"/>
      <c r="V172" s="98"/>
      <c r="W172" s="98"/>
      <c r="X172" s="98"/>
      <c r="Y172" s="98"/>
      <c r="Z172" s="98"/>
    </row>
    <row r="173">
      <c r="A173" s="110"/>
      <c r="B173" s="99"/>
      <c r="C173" s="99"/>
      <c r="D173" s="99"/>
      <c r="E173" s="99"/>
      <c r="F173" s="99" t="str">
        <f>IF($G173="","",IFERROR(INDEX('評価モデル'!$A$4:$A$52,MATCH($G173,'評価モデル'!$C$4:$C$52,0)),""))</f>
      </c>
      <c r="G173" s="99"/>
      <c r="H173" s="99" t="str">
        <f>IF($G173="","",IFERROR(INDEX('評価モデル'!$D$4:$D$52,MATCH($G173,'評価モデル'!$C$4:$C$52,0)),""))</f>
      </c>
      <c r="I173" s="107" t="str">
        <f>IF($G173="","",IFERROR(INDEX('評価モデル'!$E$4:$E$52,MATCH($G173,'評価モデル'!$C$4:$C$52,0)),0))</f>
      </c>
      <c r="J173" s="107"/>
      <c r="K173" s="99"/>
      <c r="L173" s="99"/>
      <c r="M173" s="99"/>
      <c r="N173" s="99"/>
      <c r="O173" s="100" t="str">
        <f>IF($G173="","",IF($K173="はい",0,$I173*$J173/100))</f>
      </c>
      <c r="P173" s="99" t="str">
        <f>IF($G173="","",IF($K173="はい","重大事項発生",IF($J173&gt;=90,"優良",IF($J173&gt;=80,"合格",IF($J173&gt;=70,"観察",IF($J173&gt;=60,"はい正","不合格"))))))</f>
      </c>
      <c r="Q173" s="98"/>
      <c r="R173" s="98"/>
      <c r="S173" s="98"/>
      <c r="T173" s="98"/>
      <c r="U173" s="98"/>
      <c r="V173" s="98"/>
      <c r="W173" s="98"/>
      <c r="X173" s="98"/>
      <c r="Y173" s="98"/>
      <c r="Z173" s="98"/>
    </row>
    <row r="174">
      <c r="A174" s="110"/>
      <c r="B174" s="99"/>
      <c r="C174" s="99"/>
      <c r="D174" s="99"/>
      <c r="E174" s="99"/>
      <c r="F174" s="99" t="str">
        <f>IF($G174="","",IFERROR(INDEX('評価モデル'!$A$4:$A$52,MATCH($G174,'評価モデル'!$C$4:$C$52,0)),""))</f>
      </c>
      <c r="G174" s="99"/>
      <c r="H174" s="99" t="str">
        <f>IF($G174="","",IFERROR(INDEX('評価モデル'!$D$4:$D$52,MATCH($G174,'評価モデル'!$C$4:$C$52,0)),""))</f>
      </c>
      <c r="I174" s="107" t="str">
        <f>IF($G174="","",IFERROR(INDEX('評価モデル'!$E$4:$E$52,MATCH($G174,'評価モデル'!$C$4:$C$52,0)),0))</f>
      </c>
      <c r="J174" s="107"/>
      <c r="K174" s="99"/>
      <c r="L174" s="99"/>
      <c r="M174" s="99"/>
      <c r="N174" s="99"/>
      <c r="O174" s="100" t="str">
        <f>IF($G174="","",IF($K174="はい",0,$I174*$J174/100))</f>
      </c>
      <c r="P174" s="99" t="str">
        <f>IF($G174="","",IF($K174="はい","重大事項発生",IF($J174&gt;=90,"優良",IF($J174&gt;=80,"合格",IF($J174&gt;=70,"観察",IF($J174&gt;=60,"はい正","不合格"))))))</f>
      </c>
      <c r="Q174" s="98"/>
      <c r="R174" s="98"/>
      <c r="S174" s="98"/>
      <c r="T174" s="98"/>
      <c r="U174" s="98"/>
      <c r="V174" s="98"/>
      <c r="W174" s="98"/>
      <c r="X174" s="98"/>
      <c r="Y174" s="98"/>
      <c r="Z174" s="98"/>
    </row>
    <row r="175">
      <c r="A175" s="110"/>
      <c r="B175" s="99"/>
      <c r="C175" s="99"/>
      <c r="D175" s="99"/>
      <c r="E175" s="99"/>
      <c r="F175" s="99" t="str">
        <f>IF($G175="","",IFERROR(INDEX('評価モデル'!$A$4:$A$52,MATCH($G175,'評価モデル'!$C$4:$C$52,0)),""))</f>
      </c>
      <c r="G175" s="99"/>
      <c r="H175" s="99" t="str">
        <f>IF($G175="","",IFERROR(INDEX('評価モデル'!$D$4:$D$52,MATCH($G175,'評価モデル'!$C$4:$C$52,0)),""))</f>
      </c>
      <c r="I175" s="107" t="str">
        <f>IF($G175="","",IFERROR(INDEX('評価モデル'!$E$4:$E$52,MATCH($G175,'評価モデル'!$C$4:$C$52,0)),0))</f>
      </c>
      <c r="J175" s="107"/>
      <c r="K175" s="99"/>
      <c r="L175" s="99"/>
      <c r="M175" s="99"/>
      <c r="N175" s="99"/>
      <c r="O175" s="100" t="str">
        <f>IF($G175="","",IF($K175="はい",0,$I175*$J175/100))</f>
      </c>
      <c r="P175" s="99" t="str">
        <f>IF($G175="","",IF($K175="はい","重大事項発生",IF($J175&gt;=90,"優良",IF($J175&gt;=80,"合格",IF($J175&gt;=70,"観察",IF($J175&gt;=60,"はい正","不合格"))))))</f>
      </c>
      <c r="Q175" s="98"/>
      <c r="R175" s="98"/>
      <c r="S175" s="98"/>
      <c r="T175" s="98"/>
      <c r="U175" s="98"/>
      <c r="V175" s="98"/>
      <c r="W175" s="98"/>
      <c r="X175" s="98"/>
      <c r="Y175" s="98"/>
      <c r="Z175" s="98"/>
    </row>
    <row r="176">
      <c r="A176" s="110"/>
      <c r="B176" s="99"/>
      <c r="C176" s="99"/>
      <c r="D176" s="99"/>
      <c r="E176" s="99"/>
      <c r="F176" s="99" t="str">
        <f>IF($G176="","",IFERROR(INDEX('評価モデル'!$A$4:$A$52,MATCH($G176,'評価モデル'!$C$4:$C$52,0)),""))</f>
      </c>
      <c r="G176" s="99"/>
      <c r="H176" s="99" t="str">
        <f>IF($G176="","",IFERROR(INDEX('評価モデル'!$D$4:$D$52,MATCH($G176,'評価モデル'!$C$4:$C$52,0)),""))</f>
      </c>
      <c r="I176" s="107" t="str">
        <f>IF($G176="","",IFERROR(INDEX('評価モデル'!$E$4:$E$52,MATCH($G176,'評価モデル'!$C$4:$C$52,0)),0))</f>
      </c>
      <c r="J176" s="107"/>
      <c r="K176" s="99"/>
      <c r="L176" s="99"/>
      <c r="M176" s="99"/>
      <c r="N176" s="99"/>
      <c r="O176" s="100" t="str">
        <f>IF($G176="","",IF($K176="はい",0,$I176*$J176/100))</f>
      </c>
      <c r="P176" s="99" t="str">
        <f>IF($G176="","",IF($K176="はい","重大事項発生",IF($J176&gt;=90,"優良",IF($J176&gt;=80,"合格",IF($J176&gt;=70,"観察",IF($J176&gt;=60,"はい正","不合格"))))))</f>
      </c>
      <c r="Q176" s="98"/>
      <c r="R176" s="98"/>
      <c r="S176" s="98"/>
      <c r="T176" s="98"/>
      <c r="U176" s="98"/>
      <c r="V176" s="98"/>
      <c r="W176" s="98"/>
      <c r="X176" s="98"/>
      <c r="Y176" s="98"/>
      <c r="Z176" s="98"/>
    </row>
    <row r="177">
      <c r="A177" s="110"/>
      <c r="B177" s="99"/>
      <c r="C177" s="99"/>
      <c r="D177" s="99"/>
      <c r="E177" s="99"/>
      <c r="F177" s="99" t="str">
        <f>IF($G177="","",IFERROR(INDEX('評価モデル'!$A$4:$A$52,MATCH($G177,'評価モデル'!$C$4:$C$52,0)),""))</f>
      </c>
      <c r="G177" s="99"/>
      <c r="H177" s="99" t="str">
        <f>IF($G177="","",IFERROR(INDEX('評価モデル'!$D$4:$D$52,MATCH($G177,'評価モデル'!$C$4:$C$52,0)),""))</f>
      </c>
      <c r="I177" s="107" t="str">
        <f>IF($G177="","",IFERROR(INDEX('評価モデル'!$E$4:$E$52,MATCH($G177,'評価モデル'!$C$4:$C$52,0)),0))</f>
      </c>
      <c r="J177" s="107"/>
      <c r="K177" s="99"/>
      <c r="L177" s="99"/>
      <c r="M177" s="99"/>
      <c r="N177" s="99"/>
      <c r="O177" s="100" t="str">
        <f>IF($G177="","",IF($K177="はい",0,$I177*$J177/100))</f>
      </c>
      <c r="P177" s="99" t="str">
        <f>IF($G177="","",IF($K177="はい","重大事項発生",IF($J177&gt;=90,"優良",IF($J177&gt;=80,"合格",IF($J177&gt;=70,"観察",IF($J177&gt;=60,"はい正","不合格"))))))</f>
      </c>
      <c r="Q177" s="98"/>
      <c r="R177" s="98"/>
      <c r="S177" s="98"/>
      <c r="T177" s="98"/>
      <c r="U177" s="98"/>
      <c r="V177" s="98"/>
      <c r="W177" s="98"/>
      <c r="X177" s="98"/>
      <c r="Y177" s="98"/>
      <c r="Z177" s="98"/>
    </row>
    <row r="178">
      <c r="A178" s="110"/>
      <c r="B178" s="99"/>
      <c r="C178" s="99"/>
      <c r="D178" s="99"/>
      <c r="E178" s="99"/>
      <c r="F178" s="99" t="str">
        <f>IF($G178="","",IFERROR(INDEX('評価モデル'!$A$4:$A$52,MATCH($G178,'評価モデル'!$C$4:$C$52,0)),""))</f>
      </c>
      <c r="G178" s="99"/>
      <c r="H178" s="99" t="str">
        <f>IF($G178="","",IFERROR(INDEX('評価モデル'!$D$4:$D$52,MATCH($G178,'評価モデル'!$C$4:$C$52,0)),""))</f>
      </c>
      <c r="I178" s="107" t="str">
        <f>IF($G178="","",IFERROR(INDEX('評価モデル'!$E$4:$E$52,MATCH($G178,'評価モデル'!$C$4:$C$52,0)),0))</f>
      </c>
      <c r="J178" s="107"/>
      <c r="K178" s="99"/>
      <c r="L178" s="99"/>
      <c r="M178" s="99"/>
      <c r="N178" s="99"/>
      <c r="O178" s="100" t="str">
        <f>IF($G178="","",IF($K178="はい",0,$I178*$J178/100))</f>
      </c>
      <c r="P178" s="99" t="str">
        <f>IF($G178="","",IF($K178="はい","重大事項発生",IF($J178&gt;=90,"優良",IF($J178&gt;=80,"合格",IF($J178&gt;=70,"観察",IF($J178&gt;=60,"はい正","不合格"))))))</f>
      </c>
      <c r="Q178" s="98"/>
      <c r="R178" s="98"/>
      <c r="S178" s="98"/>
      <c r="T178" s="98"/>
      <c r="U178" s="98"/>
      <c r="V178" s="98"/>
      <c r="W178" s="98"/>
      <c r="X178" s="98"/>
      <c r="Y178" s="98"/>
      <c r="Z178" s="98"/>
    </row>
    <row r="179">
      <c r="A179" s="110"/>
      <c r="B179" s="99"/>
      <c r="C179" s="99"/>
      <c r="D179" s="99"/>
      <c r="E179" s="99"/>
      <c r="F179" s="99" t="str">
        <f>IF($G179="","",IFERROR(INDEX('評価モデル'!$A$4:$A$52,MATCH($G179,'評価モデル'!$C$4:$C$52,0)),""))</f>
      </c>
      <c r="G179" s="99"/>
      <c r="H179" s="99" t="str">
        <f>IF($G179="","",IFERROR(INDEX('評価モデル'!$D$4:$D$52,MATCH($G179,'評価モデル'!$C$4:$C$52,0)),""))</f>
      </c>
      <c r="I179" s="107" t="str">
        <f>IF($G179="","",IFERROR(INDEX('評価モデル'!$E$4:$E$52,MATCH($G179,'評価モデル'!$C$4:$C$52,0)),0))</f>
      </c>
      <c r="J179" s="107"/>
      <c r="K179" s="99"/>
      <c r="L179" s="99"/>
      <c r="M179" s="99"/>
      <c r="N179" s="99"/>
      <c r="O179" s="100" t="str">
        <f>IF($G179="","",IF($K179="はい",0,$I179*$J179/100))</f>
      </c>
      <c r="P179" s="99" t="str">
        <f>IF($G179="","",IF($K179="はい","重大事項発生",IF($J179&gt;=90,"優良",IF($J179&gt;=80,"合格",IF($J179&gt;=70,"観察",IF($J179&gt;=60,"はい正","不合格"))))))</f>
      </c>
      <c r="Q179" s="98"/>
      <c r="R179" s="98"/>
      <c r="S179" s="98"/>
      <c r="T179" s="98"/>
      <c r="U179" s="98"/>
      <c r="V179" s="98"/>
      <c r="W179" s="98"/>
      <c r="X179" s="98"/>
      <c r="Y179" s="98"/>
      <c r="Z179" s="98"/>
    </row>
    <row r="180">
      <c r="A180" s="110"/>
      <c r="B180" s="99"/>
      <c r="C180" s="99"/>
      <c r="D180" s="99"/>
      <c r="E180" s="99"/>
      <c r="F180" s="99" t="str">
        <f>IF($G180="","",IFERROR(INDEX('評価モデル'!$A$4:$A$52,MATCH($G180,'評価モデル'!$C$4:$C$52,0)),""))</f>
      </c>
      <c r="G180" s="99"/>
      <c r="H180" s="99" t="str">
        <f>IF($G180="","",IFERROR(INDEX('評価モデル'!$D$4:$D$52,MATCH($G180,'評価モデル'!$C$4:$C$52,0)),""))</f>
      </c>
      <c r="I180" s="107" t="str">
        <f>IF($G180="","",IFERROR(INDEX('評価モデル'!$E$4:$E$52,MATCH($G180,'評価モデル'!$C$4:$C$52,0)),0))</f>
      </c>
      <c r="J180" s="107"/>
      <c r="K180" s="99"/>
      <c r="L180" s="99"/>
      <c r="M180" s="99"/>
      <c r="N180" s="99"/>
      <c r="O180" s="100" t="str">
        <f>IF($G180="","",IF($K180="はい",0,$I180*$J180/100))</f>
      </c>
      <c r="P180" s="99" t="str">
        <f>IF($G180="","",IF($K180="はい","重大事項発生",IF($J180&gt;=90,"優良",IF($J180&gt;=80,"合格",IF($J180&gt;=70,"観察",IF($J180&gt;=60,"はい正","不合格"))))))</f>
      </c>
      <c r="Q180" s="98"/>
      <c r="R180" s="98"/>
      <c r="S180" s="98"/>
      <c r="T180" s="98"/>
      <c r="U180" s="98"/>
      <c r="V180" s="98"/>
      <c r="W180" s="98"/>
      <c r="X180" s="98"/>
      <c r="Y180" s="98"/>
      <c r="Z180" s="98"/>
    </row>
    <row r="181">
      <c r="A181" s="110"/>
      <c r="B181" s="99"/>
      <c r="C181" s="99"/>
      <c r="D181" s="99"/>
      <c r="E181" s="99"/>
      <c r="F181" s="99" t="str">
        <f>IF($G181="","",IFERROR(INDEX('評価モデル'!$A$4:$A$52,MATCH($G181,'評価モデル'!$C$4:$C$52,0)),""))</f>
      </c>
      <c r="G181" s="99"/>
      <c r="H181" s="99" t="str">
        <f>IF($G181="","",IFERROR(INDEX('評価モデル'!$D$4:$D$52,MATCH($G181,'評価モデル'!$C$4:$C$52,0)),""))</f>
      </c>
      <c r="I181" s="107" t="str">
        <f>IF($G181="","",IFERROR(INDEX('評価モデル'!$E$4:$E$52,MATCH($G181,'評価モデル'!$C$4:$C$52,0)),0))</f>
      </c>
      <c r="J181" s="107"/>
      <c r="K181" s="99"/>
      <c r="L181" s="99"/>
      <c r="M181" s="99"/>
      <c r="N181" s="99"/>
      <c r="O181" s="100" t="str">
        <f>IF($G181="","",IF($K181="はい",0,$I181*$J181/100))</f>
      </c>
      <c r="P181" s="99" t="str">
        <f>IF($G181="","",IF($K181="はい","重大事項発生",IF($J181&gt;=90,"優良",IF($J181&gt;=80,"合格",IF($J181&gt;=70,"観察",IF($J181&gt;=60,"はい正","不合格"))))))</f>
      </c>
      <c r="Q181" s="98"/>
      <c r="R181" s="98"/>
      <c r="S181" s="98"/>
      <c r="T181" s="98"/>
      <c r="U181" s="98"/>
      <c r="V181" s="98"/>
      <c r="W181" s="98"/>
      <c r="X181" s="98"/>
      <c r="Y181" s="98"/>
      <c r="Z181" s="98"/>
    </row>
    <row r="182">
      <c r="A182" s="110"/>
      <c r="B182" s="99"/>
      <c r="C182" s="99"/>
      <c r="D182" s="99"/>
      <c r="E182" s="99"/>
      <c r="F182" s="99" t="str">
        <f>IF($G182="","",IFERROR(INDEX('評価モデル'!$A$4:$A$52,MATCH($G182,'評価モデル'!$C$4:$C$52,0)),""))</f>
      </c>
      <c r="G182" s="99"/>
      <c r="H182" s="99" t="str">
        <f>IF($G182="","",IFERROR(INDEX('評価モデル'!$D$4:$D$52,MATCH($G182,'評価モデル'!$C$4:$C$52,0)),""))</f>
      </c>
      <c r="I182" s="107" t="str">
        <f>IF($G182="","",IFERROR(INDEX('評価モデル'!$E$4:$E$52,MATCH($G182,'評価モデル'!$C$4:$C$52,0)),0))</f>
      </c>
      <c r="J182" s="107"/>
      <c r="K182" s="99"/>
      <c r="L182" s="99"/>
      <c r="M182" s="99"/>
      <c r="N182" s="99"/>
      <c r="O182" s="100" t="str">
        <f>IF($G182="","",IF($K182="はい",0,$I182*$J182/100))</f>
      </c>
      <c r="P182" s="99" t="str">
        <f>IF($G182="","",IF($K182="はい","重大事項発生",IF($J182&gt;=90,"優良",IF($J182&gt;=80,"合格",IF($J182&gt;=70,"観察",IF($J182&gt;=60,"はい正","不合格"))))))</f>
      </c>
      <c r="Q182" s="98"/>
      <c r="R182" s="98"/>
      <c r="S182" s="98"/>
      <c r="T182" s="98"/>
      <c r="U182" s="98"/>
      <c r="V182" s="98"/>
      <c r="W182" s="98"/>
      <c r="X182" s="98"/>
      <c r="Y182" s="98"/>
      <c r="Z182" s="98"/>
    </row>
    <row r="183">
      <c r="A183" s="110"/>
      <c r="B183" s="99"/>
      <c r="C183" s="99"/>
      <c r="D183" s="99"/>
      <c r="E183" s="99"/>
      <c r="F183" s="99" t="str">
        <f>IF($G183="","",IFERROR(INDEX('評価モデル'!$A$4:$A$52,MATCH($G183,'評価モデル'!$C$4:$C$52,0)),""))</f>
      </c>
      <c r="G183" s="99"/>
      <c r="H183" s="99" t="str">
        <f>IF($G183="","",IFERROR(INDEX('評価モデル'!$D$4:$D$52,MATCH($G183,'評価モデル'!$C$4:$C$52,0)),""))</f>
      </c>
      <c r="I183" s="107" t="str">
        <f>IF($G183="","",IFERROR(INDEX('評価モデル'!$E$4:$E$52,MATCH($G183,'評価モデル'!$C$4:$C$52,0)),0))</f>
      </c>
      <c r="J183" s="107"/>
      <c r="K183" s="99"/>
      <c r="L183" s="99"/>
      <c r="M183" s="99"/>
      <c r="N183" s="99"/>
      <c r="O183" s="100" t="str">
        <f>IF($G183="","",IF($K183="はい",0,$I183*$J183/100))</f>
      </c>
      <c r="P183" s="99" t="str">
        <f>IF($G183="","",IF($K183="はい","重大事項発生",IF($J183&gt;=90,"優良",IF($J183&gt;=80,"合格",IF($J183&gt;=70,"観察",IF($J183&gt;=60,"はい正","不合格"))))))</f>
      </c>
      <c r="Q183" s="98"/>
      <c r="R183" s="98"/>
      <c r="S183" s="98"/>
      <c r="T183" s="98"/>
      <c r="U183" s="98"/>
      <c r="V183" s="98"/>
      <c r="W183" s="98"/>
      <c r="X183" s="98"/>
      <c r="Y183" s="98"/>
      <c r="Z183" s="98"/>
    </row>
    <row r="184">
      <c r="A184" s="110"/>
      <c r="B184" s="99"/>
      <c r="C184" s="99"/>
      <c r="D184" s="99"/>
      <c r="E184" s="99"/>
      <c r="F184" s="99" t="str">
        <f>IF($G184="","",IFERROR(INDEX('評価モデル'!$A$4:$A$52,MATCH($G184,'評価モデル'!$C$4:$C$52,0)),""))</f>
      </c>
      <c r="G184" s="99"/>
      <c r="H184" s="99" t="str">
        <f>IF($G184="","",IFERROR(INDEX('評価モデル'!$D$4:$D$52,MATCH($G184,'評価モデル'!$C$4:$C$52,0)),""))</f>
      </c>
      <c r="I184" s="107" t="str">
        <f>IF($G184="","",IFERROR(INDEX('評価モデル'!$E$4:$E$52,MATCH($G184,'評価モデル'!$C$4:$C$52,0)),0))</f>
      </c>
      <c r="J184" s="107"/>
      <c r="K184" s="99"/>
      <c r="L184" s="99"/>
      <c r="M184" s="99"/>
      <c r="N184" s="99"/>
      <c r="O184" s="100" t="str">
        <f>IF($G184="","",IF($K184="はい",0,$I184*$J184/100))</f>
      </c>
      <c r="P184" s="99" t="str">
        <f>IF($G184="","",IF($K184="はい","重大事項発生",IF($J184&gt;=90,"優良",IF($J184&gt;=80,"合格",IF($J184&gt;=70,"観察",IF($J184&gt;=60,"はい正","不合格"))))))</f>
      </c>
      <c r="Q184" s="98"/>
      <c r="R184" s="98"/>
      <c r="S184" s="98"/>
      <c r="T184" s="98"/>
      <c r="U184" s="98"/>
      <c r="V184" s="98"/>
      <c r="W184" s="98"/>
      <c r="X184" s="98"/>
      <c r="Y184" s="98"/>
      <c r="Z184" s="98"/>
    </row>
    <row r="185">
      <c r="A185" s="110"/>
      <c r="B185" s="99"/>
      <c r="C185" s="99"/>
      <c r="D185" s="99"/>
      <c r="E185" s="99"/>
      <c r="F185" s="99" t="str">
        <f>IF($G185="","",IFERROR(INDEX('評価モデル'!$A$4:$A$52,MATCH($G185,'評価モデル'!$C$4:$C$52,0)),""))</f>
      </c>
      <c r="G185" s="99"/>
      <c r="H185" s="99" t="str">
        <f>IF($G185="","",IFERROR(INDEX('評価モデル'!$D$4:$D$52,MATCH($G185,'評価モデル'!$C$4:$C$52,0)),""))</f>
      </c>
      <c r="I185" s="107" t="str">
        <f>IF($G185="","",IFERROR(INDEX('評価モデル'!$E$4:$E$52,MATCH($G185,'評価モデル'!$C$4:$C$52,0)),0))</f>
      </c>
      <c r="J185" s="107"/>
      <c r="K185" s="99"/>
      <c r="L185" s="99"/>
      <c r="M185" s="99"/>
      <c r="N185" s="99"/>
      <c r="O185" s="100" t="str">
        <f>IF($G185="","",IF($K185="はい",0,$I185*$J185/100))</f>
      </c>
      <c r="P185" s="99" t="str">
        <f>IF($G185="","",IF($K185="はい","重大事項発生",IF($J185&gt;=90,"優良",IF($J185&gt;=80,"合格",IF($J185&gt;=70,"観察",IF($J185&gt;=60,"はい正","不合格"))))))</f>
      </c>
      <c r="Q185" s="98"/>
      <c r="R185" s="98"/>
      <c r="S185" s="98"/>
      <c r="T185" s="98"/>
      <c r="U185" s="98"/>
      <c r="V185" s="98"/>
      <c r="W185" s="98"/>
      <c r="X185" s="98"/>
      <c r="Y185" s="98"/>
      <c r="Z185" s="98"/>
    </row>
    <row r="186">
      <c r="A186" s="110"/>
      <c r="B186" s="99"/>
      <c r="C186" s="99"/>
      <c r="D186" s="99"/>
      <c r="E186" s="99"/>
      <c r="F186" s="99" t="str">
        <f>IF($G186="","",IFERROR(INDEX('評価モデル'!$A$4:$A$52,MATCH($G186,'評価モデル'!$C$4:$C$52,0)),""))</f>
      </c>
      <c r="G186" s="99"/>
      <c r="H186" s="99" t="str">
        <f>IF($G186="","",IFERROR(INDEX('評価モデル'!$D$4:$D$52,MATCH($G186,'評価モデル'!$C$4:$C$52,0)),""))</f>
      </c>
      <c r="I186" s="107" t="str">
        <f>IF($G186="","",IFERROR(INDEX('評価モデル'!$E$4:$E$52,MATCH($G186,'評価モデル'!$C$4:$C$52,0)),0))</f>
      </c>
      <c r="J186" s="107"/>
      <c r="K186" s="99"/>
      <c r="L186" s="99"/>
      <c r="M186" s="99"/>
      <c r="N186" s="99"/>
      <c r="O186" s="100" t="str">
        <f>IF($G186="","",IF($K186="はい",0,$I186*$J186/100))</f>
      </c>
      <c r="P186" s="99" t="str">
        <f>IF($G186="","",IF($K186="はい","重大事項発生",IF($J186&gt;=90,"優良",IF($J186&gt;=80,"合格",IF($J186&gt;=70,"観察",IF($J186&gt;=60,"はい正","不合格"))))))</f>
      </c>
      <c r="Q186" s="98"/>
      <c r="R186" s="98"/>
      <c r="S186" s="98"/>
      <c r="T186" s="98"/>
      <c r="U186" s="98"/>
      <c r="V186" s="98"/>
      <c r="W186" s="98"/>
      <c r="X186" s="98"/>
      <c r="Y186" s="98"/>
      <c r="Z186" s="98"/>
    </row>
    <row r="187">
      <c r="A187" s="110"/>
      <c r="B187" s="99"/>
      <c r="C187" s="99"/>
      <c r="D187" s="99"/>
      <c r="E187" s="99"/>
      <c r="F187" s="99" t="str">
        <f>IF($G187="","",IFERROR(INDEX('評価モデル'!$A$4:$A$52,MATCH($G187,'評価モデル'!$C$4:$C$52,0)),""))</f>
      </c>
      <c r="G187" s="99"/>
      <c r="H187" s="99" t="str">
        <f>IF($G187="","",IFERROR(INDEX('評価モデル'!$D$4:$D$52,MATCH($G187,'評価モデル'!$C$4:$C$52,0)),""))</f>
      </c>
      <c r="I187" s="107" t="str">
        <f>IF($G187="","",IFERROR(INDEX('評価モデル'!$E$4:$E$52,MATCH($G187,'評価モデル'!$C$4:$C$52,0)),0))</f>
      </c>
      <c r="J187" s="107"/>
      <c r="K187" s="99"/>
      <c r="L187" s="99"/>
      <c r="M187" s="99"/>
      <c r="N187" s="99"/>
      <c r="O187" s="100" t="str">
        <f>IF($G187="","",IF($K187="はい",0,$I187*$J187/100))</f>
      </c>
      <c r="P187" s="99" t="str">
        <f>IF($G187="","",IF($K187="はい","重大事項発生",IF($J187&gt;=90,"優良",IF($J187&gt;=80,"合格",IF($J187&gt;=70,"観察",IF($J187&gt;=60,"はい正","不合格"))))))</f>
      </c>
      <c r="Q187" s="98"/>
      <c r="R187" s="98"/>
      <c r="S187" s="98"/>
      <c r="T187" s="98"/>
      <c r="U187" s="98"/>
      <c r="V187" s="98"/>
      <c r="W187" s="98"/>
      <c r="X187" s="98"/>
      <c r="Y187" s="98"/>
      <c r="Z187" s="98"/>
    </row>
    <row r="188">
      <c r="A188" s="110"/>
      <c r="B188" s="99"/>
      <c r="C188" s="99"/>
      <c r="D188" s="99"/>
      <c r="E188" s="99"/>
      <c r="F188" s="99" t="str">
        <f>IF($G188="","",IFERROR(INDEX('評価モデル'!$A$4:$A$52,MATCH($G188,'評価モデル'!$C$4:$C$52,0)),""))</f>
      </c>
      <c r="G188" s="99"/>
      <c r="H188" s="99" t="str">
        <f>IF($G188="","",IFERROR(INDEX('評価モデル'!$D$4:$D$52,MATCH($G188,'評価モデル'!$C$4:$C$52,0)),""))</f>
      </c>
      <c r="I188" s="107" t="str">
        <f>IF($G188="","",IFERROR(INDEX('評価モデル'!$E$4:$E$52,MATCH($G188,'評価モデル'!$C$4:$C$52,0)),0))</f>
      </c>
      <c r="J188" s="107"/>
      <c r="K188" s="99"/>
      <c r="L188" s="99"/>
      <c r="M188" s="99"/>
      <c r="N188" s="99"/>
      <c r="O188" s="100" t="str">
        <f>IF($G188="","",IF($K188="はい",0,$I188*$J188/100))</f>
      </c>
      <c r="P188" s="99" t="str">
        <f>IF($G188="","",IF($K188="はい","重大事項発生",IF($J188&gt;=90,"優良",IF($J188&gt;=80,"合格",IF($J188&gt;=70,"観察",IF($J188&gt;=60,"はい正","不合格"))))))</f>
      </c>
      <c r="Q188" s="98"/>
      <c r="R188" s="98"/>
      <c r="S188" s="98"/>
      <c r="T188" s="98"/>
      <c r="U188" s="98"/>
      <c r="V188" s="98"/>
      <c r="W188" s="98"/>
      <c r="X188" s="98"/>
      <c r="Y188" s="98"/>
      <c r="Z188" s="98"/>
    </row>
    <row r="189">
      <c r="A189" s="110"/>
      <c r="B189" s="99"/>
      <c r="C189" s="99"/>
      <c r="D189" s="99"/>
      <c r="E189" s="99"/>
      <c r="F189" s="99" t="str">
        <f>IF($G189="","",IFERROR(INDEX('評価モデル'!$A$4:$A$52,MATCH($G189,'評価モデル'!$C$4:$C$52,0)),""))</f>
      </c>
      <c r="G189" s="99"/>
      <c r="H189" s="99" t="str">
        <f>IF($G189="","",IFERROR(INDEX('評価モデル'!$D$4:$D$52,MATCH($G189,'評価モデル'!$C$4:$C$52,0)),""))</f>
      </c>
      <c r="I189" s="107" t="str">
        <f>IF($G189="","",IFERROR(INDEX('評価モデル'!$E$4:$E$52,MATCH($G189,'評価モデル'!$C$4:$C$52,0)),0))</f>
      </c>
      <c r="J189" s="107"/>
      <c r="K189" s="99"/>
      <c r="L189" s="99"/>
      <c r="M189" s="99"/>
      <c r="N189" s="99"/>
      <c r="O189" s="100" t="str">
        <f>IF($G189="","",IF($K189="はい",0,$I189*$J189/100))</f>
      </c>
      <c r="P189" s="99" t="str">
        <f>IF($G189="","",IF($K189="はい","重大事項発生",IF($J189&gt;=90,"優良",IF($J189&gt;=80,"合格",IF($J189&gt;=70,"観察",IF($J189&gt;=60,"はい正","不合格"))))))</f>
      </c>
      <c r="Q189" s="98"/>
      <c r="R189" s="98"/>
      <c r="S189" s="98"/>
      <c r="T189" s="98"/>
      <c r="U189" s="98"/>
      <c r="V189" s="98"/>
      <c r="W189" s="98"/>
      <c r="X189" s="98"/>
      <c r="Y189" s="98"/>
      <c r="Z189" s="98"/>
    </row>
    <row r="190">
      <c r="A190" s="110"/>
      <c r="B190" s="99"/>
      <c r="C190" s="99"/>
      <c r="D190" s="99"/>
      <c r="E190" s="99"/>
      <c r="F190" s="99" t="str">
        <f>IF($G190="","",IFERROR(INDEX('評価モデル'!$A$4:$A$52,MATCH($G190,'評価モデル'!$C$4:$C$52,0)),""))</f>
      </c>
      <c r="G190" s="99"/>
      <c r="H190" s="99" t="str">
        <f>IF($G190="","",IFERROR(INDEX('評価モデル'!$D$4:$D$52,MATCH($G190,'評価モデル'!$C$4:$C$52,0)),""))</f>
      </c>
      <c r="I190" s="107" t="str">
        <f>IF($G190="","",IFERROR(INDEX('評価モデル'!$E$4:$E$52,MATCH($G190,'評価モデル'!$C$4:$C$52,0)),0))</f>
      </c>
      <c r="J190" s="107"/>
      <c r="K190" s="99"/>
      <c r="L190" s="99"/>
      <c r="M190" s="99"/>
      <c r="N190" s="99"/>
      <c r="O190" s="100" t="str">
        <f>IF($G190="","",IF($K190="はい",0,$I190*$J190/100))</f>
      </c>
      <c r="P190" s="99" t="str">
        <f>IF($G190="","",IF($K190="はい","重大事項発生",IF($J190&gt;=90,"優良",IF($J190&gt;=80,"合格",IF($J190&gt;=70,"観察",IF($J190&gt;=60,"はい正","不合格"))))))</f>
      </c>
      <c r="Q190" s="98"/>
      <c r="R190" s="98"/>
      <c r="S190" s="98"/>
      <c r="T190" s="98"/>
      <c r="U190" s="98"/>
      <c r="V190" s="98"/>
      <c r="W190" s="98"/>
      <c r="X190" s="98"/>
      <c r="Y190" s="98"/>
      <c r="Z190" s="98"/>
    </row>
    <row r="191">
      <c r="A191" s="110"/>
      <c r="B191" s="99"/>
      <c r="C191" s="99"/>
      <c r="D191" s="99"/>
      <c r="E191" s="99"/>
      <c r="F191" s="99" t="str">
        <f>IF($G191="","",IFERROR(INDEX('評価モデル'!$A$4:$A$52,MATCH($G191,'評価モデル'!$C$4:$C$52,0)),""))</f>
      </c>
      <c r="G191" s="99"/>
      <c r="H191" s="99" t="str">
        <f>IF($G191="","",IFERROR(INDEX('評価モデル'!$D$4:$D$52,MATCH($G191,'評価モデル'!$C$4:$C$52,0)),""))</f>
      </c>
      <c r="I191" s="107" t="str">
        <f>IF($G191="","",IFERROR(INDEX('評価モデル'!$E$4:$E$52,MATCH($G191,'評価モデル'!$C$4:$C$52,0)),0))</f>
      </c>
      <c r="J191" s="107"/>
      <c r="K191" s="99"/>
      <c r="L191" s="99"/>
      <c r="M191" s="99"/>
      <c r="N191" s="99"/>
      <c r="O191" s="100" t="str">
        <f>IF($G191="","",IF($K191="はい",0,$I191*$J191/100))</f>
      </c>
      <c r="P191" s="99" t="str">
        <f>IF($G191="","",IF($K191="はい","重大事項発生",IF($J191&gt;=90,"優良",IF($J191&gt;=80,"合格",IF($J191&gt;=70,"観察",IF($J191&gt;=60,"はい正","不合格"))))))</f>
      </c>
      <c r="Q191" s="98"/>
      <c r="R191" s="98"/>
      <c r="S191" s="98"/>
      <c r="T191" s="98"/>
      <c r="U191" s="98"/>
      <c r="V191" s="98"/>
      <c r="W191" s="98"/>
      <c r="X191" s="98"/>
      <c r="Y191" s="98"/>
      <c r="Z191" s="98"/>
    </row>
    <row r="192">
      <c r="A192" s="110"/>
      <c r="B192" s="99"/>
      <c r="C192" s="99"/>
      <c r="D192" s="99"/>
      <c r="E192" s="99"/>
      <c r="F192" s="99" t="str">
        <f>IF($G192="","",IFERROR(INDEX('評価モデル'!$A$4:$A$52,MATCH($G192,'評価モデル'!$C$4:$C$52,0)),""))</f>
      </c>
      <c r="G192" s="99"/>
      <c r="H192" s="99" t="str">
        <f>IF($G192="","",IFERROR(INDEX('評価モデル'!$D$4:$D$52,MATCH($G192,'評価モデル'!$C$4:$C$52,0)),""))</f>
      </c>
      <c r="I192" s="107" t="str">
        <f>IF($G192="","",IFERROR(INDEX('評価モデル'!$E$4:$E$52,MATCH($G192,'評価モデル'!$C$4:$C$52,0)),0))</f>
      </c>
      <c r="J192" s="107"/>
      <c r="K192" s="99"/>
      <c r="L192" s="99"/>
      <c r="M192" s="99"/>
      <c r="N192" s="99"/>
      <c r="O192" s="100" t="str">
        <f>IF($G192="","",IF($K192="はい",0,$I192*$J192/100))</f>
      </c>
      <c r="P192" s="99" t="str">
        <f>IF($G192="","",IF($K192="はい","重大事項発生",IF($J192&gt;=90,"優良",IF($J192&gt;=80,"合格",IF($J192&gt;=70,"観察",IF($J192&gt;=60,"はい正","不合格"))))))</f>
      </c>
      <c r="Q192" s="98"/>
      <c r="R192" s="98"/>
      <c r="S192" s="98"/>
      <c r="T192" s="98"/>
      <c r="U192" s="98"/>
      <c r="V192" s="98"/>
      <c r="W192" s="98"/>
      <c r="X192" s="98"/>
      <c r="Y192" s="98"/>
      <c r="Z192" s="98"/>
    </row>
    <row r="193">
      <c r="A193" s="110"/>
      <c r="B193" s="99"/>
      <c r="C193" s="99"/>
      <c r="D193" s="99"/>
      <c r="E193" s="99"/>
      <c r="F193" s="99" t="str">
        <f>IF($G193="","",IFERROR(INDEX('評価モデル'!$A$4:$A$52,MATCH($G193,'評価モデル'!$C$4:$C$52,0)),""))</f>
      </c>
      <c r="G193" s="99"/>
      <c r="H193" s="99" t="str">
        <f>IF($G193="","",IFERROR(INDEX('評価モデル'!$D$4:$D$52,MATCH($G193,'評価モデル'!$C$4:$C$52,0)),""))</f>
      </c>
      <c r="I193" s="107" t="str">
        <f>IF($G193="","",IFERROR(INDEX('評価モデル'!$E$4:$E$52,MATCH($G193,'評価モデル'!$C$4:$C$52,0)),0))</f>
      </c>
      <c r="J193" s="107"/>
      <c r="K193" s="99"/>
      <c r="L193" s="99"/>
      <c r="M193" s="99"/>
      <c r="N193" s="99"/>
      <c r="O193" s="100" t="str">
        <f>IF($G193="","",IF($K193="はい",0,$I193*$J193/100))</f>
      </c>
      <c r="P193" s="99" t="str">
        <f>IF($G193="","",IF($K193="はい","重大事項発生",IF($J193&gt;=90,"優良",IF($J193&gt;=80,"合格",IF($J193&gt;=70,"観察",IF($J193&gt;=60,"はい正","不合格"))))))</f>
      </c>
      <c r="Q193" s="98"/>
      <c r="R193" s="98"/>
      <c r="S193" s="98"/>
      <c r="T193" s="98"/>
      <c r="U193" s="98"/>
      <c r="V193" s="98"/>
      <c r="W193" s="98"/>
      <c r="X193" s="98"/>
      <c r="Y193" s="98"/>
      <c r="Z193" s="98"/>
    </row>
    <row r="194">
      <c r="A194" s="110"/>
      <c r="B194" s="99"/>
      <c r="C194" s="99"/>
      <c r="D194" s="99"/>
      <c r="E194" s="99"/>
      <c r="F194" s="99" t="str">
        <f>IF($G194="","",IFERROR(INDEX('評価モデル'!$A$4:$A$52,MATCH($G194,'評価モデル'!$C$4:$C$52,0)),""))</f>
      </c>
      <c r="G194" s="99"/>
      <c r="H194" s="99" t="str">
        <f>IF($G194="","",IFERROR(INDEX('評価モデル'!$D$4:$D$52,MATCH($G194,'評価モデル'!$C$4:$C$52,0)),""))</f>
      </c>
      <c r="I194" s="107" t="str">
        <f>IF($G194="","",IFERROR(INDEX('評価モデル'!$E$4:$E$52,MATCH($G194,'評価モデル'!$C$4:$C$52,0)),0))</f>
      </c>
      <c r="J194" s="107"/>
      <c r="K194" s="99"/>
      <c r="L194" s="99"/>
      <c r="M194" s="99"/>
      <c r="N194" s="99"/>
      <c r="O194" s="100" t="str">
        <f>IF($G194="","",IF($K194="はい",0,$I194*$J194/100))</f>
      </c>
      <c r="P194" s="99" t="str">
        <f>IF($G194="","",IF($K194="はい","重大事項発生",IF($J194&gt;=90,"優良",IF($J194&gt;=80,"合格",IF($J194&gt;=70,"観察",IF($J194&gt;=60,"はい正","不合格"))))))</f>
      </c>
      <c r="Q194" s="98"/>
      <c r="R194" s="98"/>
      <c r="S194" s="98"/>
      <c r="T194" s="98"/>
      <c r="U194" s="98"/>
      <c r="V194" s="98"/>
      <c r="W194" s="98"/>
      <c r="X194" s="98"/>
      <c r="Y194" s="98"/>
      <c r="Z194" s="98"/>
    </row>
    <row r="195">
      <c r="A195" s="110"/>
      <c r="B195" s="99"/>
      <c r="C195" s="99"/>
      <c r="D195" s="99"/>
      <c r="E195" s="99"/>
      <c r="F195" s="99" t="str">
        <f>IF($G195="","",IFERROR(INDEX('評価モデル'!$A$4:$A$52,MATCH($G195,'評価モデル'!$C$4:$C$52,0)),""))</f>
      </c>
      <c r="G195" s="99"/>
      <c r="H195" s="99" t="str">
        <f>IF($G195="","",IFERROR(INDEX('評価モデル'!$D$4:$D$52,MATCH($G195,'評価モデル'!$C$4:$C$52,0)),""))</f>
      </c>
      <c r="I195" s="107" t="str">
        <f>IF($G195="","",IFERROR(INDEX('評価モデル'!$E$4:$E$52,MATCH($G195,'評価モデル'!$C$4:$C$52,0)),0))</f>
      </c>
      <c r="J195" s="107"/>
      <c r="K195" s="99"/>
      <c r="L195" s="99"/>
      <c r="M195" s="99"/>
      <c r="N195" s="99"/>
      <c r="O195" s="100" t="str">
        <f>IF($G195="","",IF($K195="はい",0,$I195*$J195/100))</f>
      </c>
      <c r="P195" s="99" t="str">
        <f>IF($G195="","",IF($K195="はい","重大事項発生",IF($J195&gt;=90,"優良",IF($J195&gt;=80,"合格",IF($J195&gt;=70,"観察",IF($J195&gt;=60,"はい正","不合格"))))))</f>
      </c>
      <c r="Q195" s="98"/>
      <c r="R195" s="98"/>
      <c r="S195" s="98"/>
      <c r="T195" s="98"/>
      <c r="U195" s="98"/>
      <c r="V195" s="98"/>
      <c r="W195" s="98"/>
      <c r="X195" s="98"/>
      <c r="Y195" s="98"/>
      <c r="Z195" s="98"/>
    </row>
    <row r="196">
      <c r="A196" s="110"/>
      <c r="B196" s="99"/>
      <c r="C196" s="99"/>
      <c r="D196" s="99"/>
      <c r="E196" s="99"/>
      <c r="F196" s="99" t="str">
        <f>IF($G196="","",IFERROR(INDEX('評価モデル'!$A$4:$A$52,MATCH($G196,'評価モデル'!$C$4:$C$52,0)),""))</f>
      </c>
      <c r="G196" s="99"/>
      <c r="H196" s="99" t="str">
        <f>IF($G196="","",IFERROR(INDEX('評価モデル'!$D$4:$D$52,MATCH($G196,'評価モデル'!$C$4:$C$52,0)),""))</f>
      </c>
      <c r="I196" s="107" t="str">
        <f>IF($G196="","",IFERROR(INDEX('評価モデル'!$E$4:$E$52,MATCH($G196,'評価モデル'!$C$4:$C$52,0)),0))</f>
      </c>
      <c r="J196" s="107"/>
      <c r="K196" s="99"/>
      <c r="L196" s="99"/>
      <c r="M196" s="99"/>
      <c r="N196" s="99"/>
      <c r="O196" s="100" t="str">
        <f>IF($G196="","",IF($K196="はい",0,$I196*$J196/100))</f>
      </c>
      <c r="P196" s="99" t="str">
        <f>IF($G196="","",IF($K196="はい","重大事項発生",IF($J196&gt;=90,"優良",IF($J196&gt;=80,"合格",IF($J196&gt;=70,"観察",IF($J196&gt;=60,"はい正","不合格"))))))</f>
      </c>
      <c r="Q196" s="98"/>
      <c r="R196" s="98"/>
      <c r="S196" s="98"/>
      <c r="T196" s="98"/>
      <c r="U196" s="98"/>
      <c r="V196" s="98"/>
      <c r="W196" s="98"/>
      <c r="X196" s="98"/>
      <c r="Y196" s="98"/>
      <c r="Z196" s="98"/>
    </row>
    <row r="197">
      <c r="A197" s="110"/>
      <c r="B197" s="99"/>
      <c r="C197" s="99"/>
      <c r="D197" s="99"/>
      <c r="E197" s="99"/>
      <c r="F197" s="99" t="str">
        <f>IF($G197="","",IFERROR(INDEX('評価モデル'!$A$4:$A$52,MATCH($G197,'評価モデル'!$C$4:$C$52,0)),""))</f>
      </c>
      <c r="G197" s="99"/>
      <c r="H197" s="99" t="str">
        <f>IF($G197="","",IFERROR(INDEX('評価モデル'!$D$4:$D$52,MATCH($G197,'評価モデル'!$C$4:$C$52,0)),""))</f>
      </c>
      <c r="I197" s="107" t="str">
        <f>IF($G197="","",IFERROR(INDEX('評価モデル'!$E$4:$E$52,MATCH($G197,'評価モデル'!$C$4:$C$52,0)),0))</f>
      </c>
      <c r="J197" s="107"/>
      <c r="K197" s="99"/>
      <c r="L197" s="99"/>
      <c r="M197" s="99"/>
      <c r="N197" s="99"/>
      <c r="O197" s="100" t="str">
        <f>IF($G197="","",IF($K197="はい",0,$I197*$J197/100))</f>
      </c>
      <c r="P197" s="99" t="str">
        <f>IF($G197="","",IF($K197="はい","重大事項発生",IF($J197&gt;=90,"優良",IF($J197&gt;=80,"合格",IF($J197&gt;=70,"観察",IF($J197&gt;=60,"はい正","不合格"))))))</f>
      </c>
      <c r="Q197" s="98"/>
      <c r="R197" s="98"/>
      <c r="S197" s="98"/>
      <c r="T197" s="98"/>
      <c r="U197" s="98"/>
      <c r="V197" s="98"/>
      <c r="W197" s="98"/>
      <c r="X197" s="98"/>
      <c r="Y197" s="98"/>
      <c r="Z197" s="98"/>
    </row>
    <row r="198">
      <c r="A198" s="110"/>
      <c r="B198" s="99"/>
      <c r="C198" s="99"/>
      <c r="D198" s="99"/>
      <c r="E198" s="99"/>
      <c r="F198" s="99" t="str">
        <f>IF($G198="","",IFERROR(INDEX('評価モデル'!$A$4:$A$52,MATCH($G198,'評価モデル'!$C$4:$C$52,0)),""))</f>
      </c>
      <c r="G198" s="99"/>
      <c r="H198" s="99" t="str">
        <f>IF($G198="","",IFERROR(INDEX('評価モデル'!$D$4:$D$52,MATCH($G198,'評価モデル'!$C$4:$C$52,0)),""))</f>
      </c>
      <c r="I198" s="107" t="str">
        <f>IF($G198="","",IFERROR(INDEX('評価モデル'!$E$4:$E$52,MATCH($G198,'評価モデル'!$C$4:$C$52,0)),0))</f>
      </c>
      <c r="J198" s="107"/>
      <c r="K198" s="99"/>
      <c r="L198" s="99"/>
      <c r="M198" s="99"/>
      <c r="N198" s="99"/>
      <c r="O198" s="100" t="str">
        <f>IF($G198="","",IF($K198="はい",0,$I198*$J198/100))</f>
      </c>
      <c r="P198" s="99" t="str">
        <f>IF($G198="","",IF($K198="はい","重大事項発生",IF($J198&gt;=90,"優良",IF($J198&gt;=80,"合格",IF($J198&gt;=70,"観察",IF($J198&gt;=60,"はい正","不合格"))))))</f>
      </c>
      <c r="Q198" s="98"/>
      <c r="R198" s="98"/>
      <c r="S198" s="98"/>
      <c r="T198" s="98"/>
      <c r="U198" s="98"/>
      <c r="V198" s="98"/>
      <c r="W198" s="98"/>
      <c r="X198" s="98"/>
      <c r="Y198" s="98"/>
      <c r="Z198" s="98"/>
    </row>
    <row r="199">
      <c r="A199" s="110"/>
      <c r="B199" s="99"/>
      <c r="C199" s="99"/>
      <c r="D199" s="99"/>
      <c r="E199" s="99"/>
      <c r="F199" s="99" t="str">
        <f>IF($G199="","",IFERROR(INDEX('評価モデル'!$A$4:$A$52,MATCH($G199,'評価モデル'!$C$4:$C$52,0)),""))</f>
      </c>
      <c r="G199" s="99"/>
      <c r="H199" s="99" t="str">
        <f>IF($G199="","",IFERROR(INDEX('評価モデル'!$D$4:$D$52,MATCH($G199,'評価モデル'!$C$4:$C$52,0)),""))</f>
      </c>
      <c r="I199" s="107" t="str">
        <f>IF($G199="","",IFERROR(INDEX('評価モデル'!$E$4:$E$52,MATCH($G199,'評価モデル'!$C$4:$C$52,0)),0))</f>
      </c>
      <c r="J199" s="107"/>
      <c r="K199" s="99"/>
      <c r="L199" s="99"/>
      <c r="M199" s="99"/>
      <c r="N199" s="99"/>
      <c r="O199" s="100" t="str">
        <f>IF($G199="","",IF($K199="はい",0,$I199*$J199/100))</f>
      </c>
      <c r="P199" s="99" t="str">
        <f>IF($G199="","",IF($K199="はい","重大事項発生",IF($J199&gt;=90,"優良",IF($J199&gt;=80,"合格",IF($J199&gt;=70,"観察",IF($J199&gt;=60,"はい正","不合格"))))))</f>
      </c>
      <c r="Q199" s="98"/>
      <c r="R199" s="98"/>
      <c r="S199" s="98"/>
      <c r="T199" s="98"/>
      <c r="U199" s="98"/>
      <c r="V199" s="98"/>
      <c r="W199" s="98"/>
      <c r="X199" s="98"/>
      <c r="Y199" s="98"/>
      <c r="Z199" s="98"/>
    </row>
    <row r="200">
      <c r="A200" s="110"/>
      <c r="B200" s="99"/>
      <c r="C200" s="99"/>
      <c r="D200" s="99"/>
      <c r="E200" s="99"/>
      <c r="F200" s="99" t="str">
        <f>IF($G200="","",IFERROR(INDEX('評価モデル'!$A$4:$A$52,MATCH($G200,'評価モデル'!$C$4:$C$52,0)),""))</f>
      </c>
      <c r="G200" s="99"/>
      <c r="H200" s="99" t="str">
        <f>IF($G200="","",IFERROR(INDEX('評価モデル'!$D$4:$D$52,MATCH($G200,'評価モデル'!$C$4:$C$52,0)),""))</f>
      </c>
      <c r="I200" s="107" t="str">
        <f>IF($G200="","",IFERROR(INDEX('評価モデル'!$E$4:$E$52,MATCH($G200,'評価モデル'!$C$4:$C$52,0)),0))</f>
      </c>
      <c r="J200" s="107"/>
      <c r="K200" s="99"/>
      <c r="L200" s="99"/>
      <c r="M200" s="99"/>
      <c r="N200" s="99"/>
      <c r="O200" s="100" t="str">
        <f>IF($G200="","",IF($K200="はい",0,$I200*$J200/100))</f>
      </c>
      <c r="P200" s="99" t="str">
        <f>IF($G200="","",IF($K200="はい","重大事項発生",IF($J200&gt;=90,"優良",IF($J200&gt;=80,"合格",IF($J200&gt;=70,"観察",IF($J200&gt;=60,"はい正","不合格"))))))</f>
      </c>
      <c r="Q200" s="98"/>
      <c r="R200" s="98"/>
      <c r="S200" s="98"/>
      <c r="T200" s="98"/>
      <c r="U200" s="98"/>
      <c r="V200" s="98"/>
      <c r="W200" s="98"/>
      <c r="X200" s="98"/>
      <c r="Y200" s="98"/>
      <c r="Z200" s="98"/>
    </row>
    <row r="201">
      <c r="A201" s="110"/>
      <c r="B201" s="99"/>
      <c r="C201" s="99"/>
      <c r="D201" s="99"/>
      <c r="E201" s="99"/>
      <c r="F201" s="99" t="str">
        <f>IF($G201="","",IFERROR(INDEX('評価モデル'!$A$4:$A$52,MATCH($G201,'評価モデル'!$C$4:$C$52,0)),""))</f>
      </c>
      <c r="G201" s="99"/>
      <c r="H201" s="99" t="str">
        <f>IF($G201="","",IFERROR(INDEX('評価モデル'!$D$4:$D$52,MATCH($G201,'評価モデル'!$C$4:$C$52,0)),""))</f>
      </c>
      <c r="I201" s="107" t="str">
        <f>IF($G201="","",IFERROR(INDEX('評価モデル'!$E$4:$E$52,MATCH($G201,'評価モデル'!$C$4:$C$52,0)),0))</f>
      </c>
      <c r="J201" s="107"/>
      <c r="K201" s="99"/>
      <c r="L201" s="99"/>
      <c r="M201" s="99"/>
      <c r="N201" s="99"/>
      <c r="O201" s="100" t="str">
        <f>IF($G201="","",IF($K201="はい",0,$I201*$J201/100))</f>
      </c>
      <c r="P201" s="99" t="str">
        <f>IF($G201="","",IF($K201="はい","重大事項発生",IF($J201&gt;=90,"優良",IF($J201&gt;=80,"合格",IF($J201&gt;=70,"観察",IF($J201&gt;=60,"はい正","不合格"))))))</f>
      </c>
      <c r="Q201" s="98"/>
      <c r="R201" s="98"/>
      <c r="S201" s="98"/>
      <c r="T201" s="98"/>
      <c r="U201" s="98"/>
      <c r="V201" s="98"/>
      <c r="W201" s="98"/>
      <c r="X201" s="98"/>
      <c r="Y201" s="98"/>
      <c r="Z201" s="98"/>
    </row>
    <row r="202">
      <c r="A202" s="110"/>
      <c r="B202" s="99"/>
      <c r="C202" s="99"/>
      <c r="D202" s="99"/>
      <c r="E202" s="99"/>
      <c r="F202" s="99" t="str">
        <f>IF($G202="","",IFERROR(INDEX('評価モデル'!$A$4:$A$52,MATCH($G202,'評価モデル'!$C$4:$C$52,0)),""))</f>
      </c>
      <c r="G202" s="99"/>
      <c r="H202" s="99" t="str">
        <f>IF($G202="","",IFERROR(INDEX('評価モデル'!$D$4:$D$52,MATCH($G202,'評価モデル'!$C$4:$C$52,0)),""))</f>
      </c>
      <c r="I202" s="107" t="str">
        <f>IF($G202="","",IFERROR(INDEX('評価モデル'!$E$4:$E$52,MATCH($G202,'評価モデル'!$C$4:$C$52,0)),0))</f>
      </c>
      <c r="J202" s="107"/>
      <c r="K202" s="99"/>
      <c r="L202" s="99"/>
      <c r="M202" s="99"/>
      <c r="N202" s="99"/>
      <c r="O202" s="100" t="str">
        <f>IF($G202="","",IF($K202="はい",0,$I202*$J202/100))</f>
      </c>
      <c r="P202" s="99" t="str">
        <f>IF($G202="","",IF($K202="はい","重大事項発生",IF($J202&gt;=90,"優良",IF($J202&gt;=80,"合格",IF($J202&gt;=70,"観察",IF($J202&gt;=60,"はい正","不合格"))))))</f>
      </c>
      <c r="Q202" s="98"/>
      <c r="R202" s="98"/>
      <c r="S202" s="98"/>
      <c r="T202" s="98"/>
      <c r="U202" s="98"/>
      <c r="V202" s="98"/>
      <c r="W202" s="98"/>
      <c r="X202" s="98"/>
      <c r="Y202" s="98"/>
      <c r="Z202" s="98"/>
    </row>
    <row r="203">
      <c r="A203" s="110"/>
      <c r="B203" s="99"/>
      <c r="C203" s="99"/>
      <c r="D203" s="99"/>
      <c r="E203" s="99"/>
      <c r="F203" s="99" t="str">
        <f>IF($G203="","",IFERROR(INDEX('評価モデル'!$A$4:$A$52,MATCH($G203,'評価モデル'!$C$4:$C$52,0)),""))</f>
      </c>
      <c r="G203" s="99"/>
      <c r="H203" s="99" t="str">
        <f>IF($G203="","",IFERROR(INDEX('評価モデル'!$D$4:$D$52,MATCH($G203,'評価モデル'!$C$4:$C$52,0)),""))</f>
      </c>
      <c r="I203" s="107" t="str">
        <f>IF($G203="","",IFERROR(INDEX('評価モデル'!$E$4:$E$52,MATCH($G203,'評価モデル'!$C$4:$C$52,0)),0))</f>
      </c>
      <c r="J203" s="107"/>
      <c r="K203" s="99"/>
      <c r="L203" s="99"/>
      <c r="M203" s="99"/>
      <c r="N203" s="99"/>
      <c r="O203" s="100" t="str">
        <f>IF($G203="","",IF($K203="はい",0,$I203*$J203/100))</f>
      </c>
      <c r="P203" s="99" t="str">
        <f>IF($G203="","",IF($K203="はい","重大事項発生",IF($J203&gt;=90,"優良",IF($J203&gt;=80,"合格",IF($J203&gt;=70,"観察",IF($J203&gt;=60,"はい正","不合格"))))))</f>
      </c>
      <c r="Q203" s="98"/>
      <c r="R203" s="98"/>
      <c r="S203" s="98"/>
      <c r="T203" s="98"/>
      <c r="U203" s="98"/>
      <c r="V203" s="98"/>
      <c r="W203" s="98"/>
      <c r="X203" s="98"/>
      <c r="Y203" s="98"/>
      <c r="Z203" s="98"/>
    </row>
    <row r="204">
      <c r="A204" s="110"/>
      <c r="B204" s="99"/>
      <c r="C204" s="99"/>
      <c r="D204" s="99"/>
      <c r="E204" s="99"/>
      <c r="F204" s="99" t="str">
        <f>IF($G204="","",IFERROR(INDEX('評価モデル'!$A$4:$A$52,MATCH($G204,'評価モデル'!$C$4:$C$52,0)),""))</f>
      </c>
      <c r="G204" s="99"/>
      <c r="H204" s="99" t="str">
        <f>IF($G204="","",IFERROR(INDEX('評価モデル'!$D$4:$D$52,MATCH($G204,'評価モデル'!$C$4:$C$52,0)),""))</f>
      </c>
      <c r="I204" s="107" t="str">
        <f>IF($G204="","",IFERROR(INDEX('評価モデル'!$E$4:$E$52,MATCH($G204,'評価モデル'!$C$4:$C$52,0)),0))</f>
      </c>
      <c r="J204" s="107"/>
      <c r="K204" s="99"/>
      <c r="L204" s="99"/>
      <c r="M204" s="99"/>
      <c r="N204" s="99"/>
      <c r="O204" s="100" t="str">
        <f>IF($G204="","",IF($K204="はい",0,$I204*$J204/100))</f>
      </c>
      <c r="P204" s="99" t="str">
        <f>IF($G204="","",IF($K204="はい","重大事項発生",IF($J204&gt;=90,"優良",IF($J204&gt;=80,"合格",IF($J204&gt;=70,"観察",IF($J204&gt;=60,"はい正","不合格"))))))</f>
      </c>
      <c r="Q204" s="98"/>
      <c r="R204" s="98"/>
      <c r="S204" s="98"/>
      <c r="T204" s="98"/>
      <c r="U204" s="98"/>
      <c r="V204" s="98"/>
      <c r="W204" s="98"/>
      <c r="X204" s="98"/>
      <c r="Y204" s="98"/>
      <c r="Z204" s="98"/>
    </row>
    <row r="205">
      <c r="A205" s="110"/>
      <c r="B205" s="99"/>
      <c r="C205" s="99"/>
      <c r="D205" s="99"/>
      <c r="E205" s="99"/>
      <c r="F205" s="99" t="str">
        <f>IF($G205="","",IFERROR(INDEX('評価モデル'!$A$4:$A$52,MATCH($G205,'評価モデル'!$C$4:$C$52,0)),""))</f>
      </c>
      <c r="G205" s="99"/>
      <c r="H205" s="99" t="str">
        <f>IF($G205="","",IFERROR(INDEX('評価モデル'!$D$4:$D$52,MATCH($G205,'評価モデル'!$C$4:$C$52,0)),""))</f>
      </c>
      <c r="I205" s="107" t="str">
        <f>IF($G205="","",IFERROR(INDEX('評価モデル'!$E$4:$E$52,MATCH($G205,'評価モデル'!$C$4:$C$52,0)),0))</f>
      </c>
      <c r="J205" s="107"/>
      <c r="K205" s="99"/>
      <c r="L205" s="99"/>
      <c r="M205" s="99"/>
      <c r="N205" s="99"/>
      <c r="O205" s="100" t="str">
        <f>IF($G205="","",IF($K205="はい",0,$I205*$J205/100))</f>
      </c>
      <c r="P205" s="99" t="str">
        <f>IF($G205="","",IF($K205="はい","重大事項発生",IF($J205&gt;=90,"優良",IF($J205&gt;=80,"合格",IF($J205&gt;=70,"観察",IF($J205&gt;=60,"はい正","不合格"))))))</f>
      </c>
      <c r="Q205" s="98"/>
      <c r="R205" s="98"/>
      <c r="S205" s="98"/>
      <c r="T205" s="98"/>
      <c r="U205" s="98"/>
      <c r="V205" s="98"/>
      <c r="W205" s="98"/>
      <c r="X205" s="98"/>
      <c r="Y205" s="98"/>
      <c r="Z205" s="98"/>
    </row>
    <row r="206">
      <c r="A206" s="110"/>
      <c r="B206" s="99"/>
      <c r="C206" s="99"/>
      <c r="D206" s="99"/>
      <c r="E206" s="99"/>
      <c r="F206" s="99" t="str">
        <f>IF($G206="","",IFERROR(INDEX('評価モデル'!$A$4:$A$52,MATCH($G206,'評価モデル'!$C$4:$C$52,0)),""))</f>
      </c>
      <c r="G206" s="99"/>
      <c r="H206" s="99" t="str">
        <f>IF($G206="","",IFERROR(INDEX('評価モデル'!$D$4:$D$52,MATCH($G206,'評価モデル'!$C$4:$C$52,0)),""))</f>
      </c>
      <c r="I206" s="107" t="str">
        <f>IF($G206="","",IFERROR(INDEX('評価モデル'!$E$4:$E$52,MATCH($G206,'評価モデル'!$C$4:$C$52,0)),0))</f>
      </c>
      <c r="J206" s="107"/>
      <c r="K206" s="99"/>
      <c r="L206" s="99"/>
      <c r="M206" s="99"/>
      <c r="N206" s="99"/>
      <c r="O206" s="100" t="str">
        <f>IF($G206="","",IF($K206="はい",0,$I206*$J206/100))</f>
      </c>
      <c r="P206" s="99" t="str">
        <f>IF($G206="","",IF($K206="はい","重大事項発生",IF($J206&gt;=90,"優良",IF($J206&gt;=80,"合格",IF($J206&gt;=70,"観察",IF($J206&gt;=60,"はい正","不合格"))))))</f>
      </c>
      <c r="Q206" s="98"/>
      <c r="R206" s="98"/>
      <c r="S206" s="98"/>
      <c r="T206" s="98"/>
      <c r="U206" s="98"/>
      <c r="V206" s="98"/>
      <c r="W206" s="98"/>
      <c r="X206" s="98"/>
      <c r="Y206" s="98"/>
      <c r="Z206" s="98"/>
    </row>
    <row r="207">
      <c r="A207" s="110"/>
      <c r="B207" s="99"/>
      <c r="C207" s="99"/>
      <c r="D207" s="99"/>
      <c r="E207" s="99"/>
      <c r="F207" s="99" t="str">
        <f>IF($G207="","",IFERROR(INDEX('評価モデル'!$A$4:$A$52,MATCH($G207,'評価モデル'!$C$4:$C$52,0)),""))</f>
      </c>
      <c r="G207" s="99"/>
      <c r="H207" s="99" t="str">
        <f>IF($G207="","",IFERROR(INDEX('評価モデル'!$D$4:$D$52,MATCH($G207,'評価モデル'!$C$4:$C$52,0)),""))</f>
      </c>
      <c r="I207" s="107" t="str">
        <f>IF($G207="","",IFERROR(INDEX('評価モデル'!$E$4:$E$52,MATCH($G207,'評価モデル'!$C$4:$C$52,0)),0))</f>
      </c>
      <c r="J207" s="107"/>
      <c r="K207" s="99"/>
      <c r="L207" s="99"/>
      <c r="M207" s="99"/>
      <c r="N207" s="99"/>
      <c r="O207" s="100" t="str">
        <f>IF($G207="","",IF($K207="はい",0,$I207*$J207/100))</f>
      </c>
      <c r="P207" s="99" t="str">
        <f>IF($G207="","",IF($K207="はい","重大事項発生",IF($J207&gt;=90,"優良",IF($J207&gt;=80,"合格",IF($J207&gt;=70,"観察",IF($J207&gt;=60,"はい正","不合格"))))))</f>
      </c>
      <c r="Q207" s="98"/>
      <c r="R207" s="98"/>
      <c r="S207" s="98"/>
      <c r="T207" s="98"/>
      <c r="U207" s="98"/>
      <c r="V207" s="98"/>
      <c r="W207" s="98"/>
      <c r="X207" s="98"/>
      <c r="Y207" s="98"/>
      <c r="Z207" s="98"/>
    </row>
    <row r="208">
      <c r="A208" s="110"/>
      <c r="B208" s="99"/>
      <c r="C208" s="99"/>
      <c r="D208" s="99"/>
      <c r="E208" s="99"/>
      <c r="F208" s="99" t="str">
        <f>IF($G208="","",IFERROR(INDEX('評価モデル'!$A$4:$A$52,MATCH($G208,'評価モデル'!$C$4:$C$52,0)),""))</f>
      </c>
      <c r="G208" s="99"/>
      <c r="H208" s="99" t="str">
        <f>IF($G208="","",IFERROR(INDEX('評価モデル'!$D$4:$D$52,MATCH($G208,'評価モデル'!$C$4:$C$52,0)),""))</f>
      </c>
      <c r="I208" s="107" t="str">
        <f>IF($G208="","",IFERROR(INDEX('評価モデル'!$E$4:$E$52,MATCH($G208,'評価モデル'!$C$4:$C$52,0)),0))</f>
      </c>
      <c r="J208" s="107"/>
      <c r="K208" s="99"/>
      <c r="L208" s="99"/>
      <c r="M208" s="99"/>
      <c r="N208" s="99"/>
      <c r="O208" s="100" t="str">
        <f>IF($G208="","",IF($K208="はい",0,$I208*$J208/100))</f>
      </c>
      <c r="P208" s="99" t="str">
        <f>IF($G208="","",IF($K208="はい","重大事項発生",IF($J208&gt;=90,"優良",IF($J208&gt;=80,"合格",IF($J208&gt;=70,"観察",IF($J208&gt;=60,"はい正","不合格"))))))</f>
      </c>
      <c r="Q208" s="98"/>
      <c r="R208" s="98"/>
      <c r="S208" s="98"/>
      <c r="T208" s="98"/>
      <c r="U208" s="98"/>
      <c r="V208" s="98"/>
      <c r="W208" s="98"/>
      <c r="X208" s="98"/>
      <c r="Y208" s="98"/>
      <c r="Z208" s="98"/>
    </row>
    <row r="209">
      <c r="A209" s="110"/>
      <c r="B209" s="99"/>
      <c r="C209" s="99"/>
      <c r="D209" s="99"/>
      <c r="E209" s="99"/>
      <c r="F209" s="99" t="str">
        <f>IF($G209="","",IFERROR(INDEX('評価モデル'!$A$4:$A$52,MATCH($G209,'評価モデル'!$C$4:$C$52,0)),""))</f>
      </c>
      <c r="G209" s="99"/>
      <c r="H209" s="99" t="str">
        <f>IF($G209="","",IFERROR(INDEX('評価モデル'!$D$4:$D$52,MATCH($G209,'評価モデル'!$C$4:$C$52,0)),""))</f>
      </c>
      <c r="I209" s="107" t="str">
        <f>IF($G209="","",IFERROR(INDEX('評価モデル'!$E$4:$E$52,MATCH($G209,'評価モデル'!$C$4:$C$52,0)),0))</f>
      </c>
      <c r="J209" s="107"/>
      <c r="K209" s="99"/>
      <c r="L209" s="99"/>
      <c r="M209" s="99"/>
      <c r="N209" s="99"/>
      <c r="O209" s="100" t="str">
        <f>IF($G209="","",IF($K209="はい",0,$I209*$J209/100))</f>
      </c>
      <c r="P209" s="99" t="str">
        <f>IF($G209="","",IF($K209="はい","重大事項発生",IF($J209&gt;=90,"優良",IF($J209&gt;=80,"合格",IF($J209&gt;=70,"観察",IF($J209&gt;=60,"はい正","不合格"))))))</f>
      </c>
      <c r="Q209" s="98"/>
      <c r="R209" s="98"/>
      <c r="S209" s="98"/>
      <c r="T209" s="98"/>
      <c r="U209" s="98"/>
      <c r="V209" s="98"/>
      <c r="W209" s="98"/>
      <c r="X209" s="98"/>
      <c r="Y209" s="98"/>
      <c r="Z209" s="98"/>
    </row>
    <row r="210">
      <c r="A210" s="110"/>
      <c r="B210" s="99"/>
      <c r="C210" s="99"/>
      <c r="D210" s="99"/>
      <c r="E210" s="99"/>
      <c r="F210" s="99" t="str">
        <f>IF($G210="","",IFERROR(INDEX('評価モデル'!$A$4:$A$52,MATCH($G210,'評価モデル'!$C$4:$C$52,0)),""))</f>
      </c>
      <c r="G210" s="99"/>
      <c r="H210" s="99" t="str">
        <f>IF($G210="","",IFERROR(INDEX('評価モデル'!$D$4:$D$52,MATCH($G210,'評価モデル'!$C$4:$C$52,0)),""))</f>
      </c>
      <c r="I210" s="107" t="str">
        <f>IF($G210="","",IFERROR(INDEX('評価モデル'!$E$4:$E$52,MATCH($G210,'評価モデル'!$C$4:$C$52,0)),0))</f>
      </c>
      <c r="J210" s="107"/>
      <c r="K210" s="99"/>
      <c r="L210" s="99"/>
      <c r="M210" s="99"/>
      <c r="N210" s="99"/>
      <c r="O210" s="100" t="str">
        <f>IF($G210="","",IF($K210="はい",0,$I210*$J210/100))</f>
      </c>
      <c r="P210" s="99" t="str">
        <f>IF($G210="","",IF($K210="はい","重大事項発生",IF($J210&gt;=90,"優良",IF($J210&gt;=80,"合格",IF($J210&gt;=70,"観察",IF($J210&gt;=60,"はい正","不合格"))))))</f>
      </c>
      <c r="Q210" s="98"/>
      <c r="R210" s="98"/>
      <c r="S210" s="98"/>
      <c r="T210" s="98"/>
      <c r="U210" s="98"/>
      <c r="V210" s="98"/>
      <c r="W210" s="98"/>
      <c r="X210" s="98"/>
      <c r="Y210" s="98"/>
      <c r="Z210" s="98"/>
    </row>
    <row r="211">
      <c r="A211" s="110"/>
      <c r="B211" s="99"/>
      <c r="C211" s="99"/>
      <c r="D211" s="99"/>
      <c r="E211" s="99"/>
      <c r="F211" s="99" t="str">
        <f>IF($G211="","",IFERROR(INDEX('評価モデル'!$A$4:$A$52,MATCH($G211,'評価モデル'!$C$4:$C$52,0)),""))</f>
      </c>
      <c r="G211" s="99"/>
      <c r="H211" s="99" t="str">
        <f>IF($G211="","",IFERROR(INDEX('評価モデル'!$D$4:$D$52,MATCH($G211,'評価モデル'!$C$4:$C$52,0)),""))</f>
      </c>
      <c r="I211" s="107" t="str">
        <f>IF($G211="","",IFERROR(INDEX('評価モデル'!$E$4:$E$52,MATCH($G211,'評価モデル'!$C$4:$C$52,0)),0))</f>
      </c>
      <c r="J211" s="107"/>
      <c r="K211" s="99"/>
      <c r="L211" s="99"/>
      <c r="M211" s="99"/>
      <c r="N211" s="99"/>
      <c r="O211" s="100" t="str">
        <f>IF($G211="","",IF($K211="はい",0,$I211*$J211/100))</f>
      </c>
      <c r="P211" s="99" t="str">
        <f>IF($G211="","",IF($K211="はい","重大事項発生",IF($J211&gt;=90,"優良",IF($J211&gt;=80,"合格",IF($J211&gt;=70,"観察",IF($J211&gt;=60,"はい正","不合格"))))))</f>
      </c>
      <c r="Q211" s="98"/>
      <c r="R211" s="98"/>
      <c r="S211" s="98"/>
      <c r="T211" s="98"/>
      <c r="U211" s="98"/>
      <c r="V211" s="98"/>
      <c r="W211" s="98"/>
      <c r="X211" s="98"/>
      <c r="Y211" s="98"/>
      <c r="Z211" s="98"/>
    </row>
    <row r="212">
      <c r="A212" s="110"/>
      <c r="B212" s="99"/>
      <c r="C212" s="99"/>
      <c r="D212" s="99"/>
      <c r="E212" s="99"/>
      <c r="F212" s="99" t="str">
        <f>IF($G212="","",IFERROR(INDEX('評価モデル'!$A$4:$A$52,MATCH($G212,'評価モデル'!$C$4:$C$52,0)),""))</f>
      </c>
      <c r="G212" s="99"/>
      <c r="H212" s="99" t="str">
        <f>IF($G212="","",IFERROR(INDEX('評価モデル'!$D$4:$D$52,MATCH($G212,'評価モデル'!$C$4:$C$52,0)),""))</f>
      </c>
      <c r="I212" s="107" t="str">
        <f>IF($G212="","",IFERROR(INDEX('評価モデル'!$E$4:$E$52,MATCH($G212,'評価モデル'!$C$4:$C$52,0)),0))</f>
      </c>
      <c r="J212" s="107"/>
      <c r="K212" s="99"/>
      <c r="L212" s="99"/>
      <c r="M212" s="99"/>
      <c r="N212" s="99"/>
      <c r="O212" s="100" t="str">
        <f>IF($G212="","",IF($K212="はい",0,$I212*$J212/100))</f>
      </c>
      <c r="P212" s="99" t="str">
        <f>IF($G212="","",IF($K212="はい","重大事項発生",IF($J212&gt;=90,"優良",IF($J212&gt;=80,"合格",IF($J212&gt;=70,"観察",IF($J212&gt;=60,"はい正","不合格"))))))</f>
      </c>
      <c r="Q212" s="98"/>
      <c r="R212" s="98"/>
      <c r="S212" s="98"/>
      <c r="T212" s="98"/>
      <c r="U212" s="98"/>
      <c r="V212" s="98"/>
      <c r="W212" s="98"/>
      <c r="X212" s="98"/>
      <c r="Y212" s="98"/>
      <c r="Z212" s="98"/>
    </row>
    <row r="213">
      <c r="A213" s="110"/>
      <c r="B213" s="99"/>
      <c r="C213" s="99"/>
      <c r="D213" s="99"/>
      <c r="E213" s="99"/>
      <c r="F213" s="99" t="str">
        <f>IF($G213="","",IFERROR(INDEX('評価モデル'!$A$4:$A$52,MATCH($G213,'評価モデル'!$C$4:$C$52,0)),""))</f>
      </c>
      <c r="G213" s="99"/>
      <c r="H213" s="99" t="str">
        <f>IF($G213="","",IFERROR(INDEX('評価モデル'!$D$4:$D$52,MATCH($G213,'評価モデル'!$C$4:$C$52,0)),""))</f>
      </c>
      <c r="I213" s="107" t="str">
        <f>IF($G213="","",IFERROR(INDEX('評価モデル'!$E$4:$E$52,MATCH($G213,'評価モデル'!$C$4:$C$52,0)),0))</f>
      </c>
      <c r="J213" s="107"/>
      <c r="K213" s="99"/>
      <c r="L213" s="99"/>
      <c r="M213" s="99"/>
      <c r="N213" s="99"/>
      <c r="O213" s="100" t="str">
        <f>IF($G213="","",IF($K213="はい",0,$I213*$J213/100))</f>
      </c>
      <c r="P213" s="99" t="str">
        <f>IF($G213="","",IF($K213="はい","重大事項発生",IF($J213&gt;=90,"優良",IF($J213&gt;=80,"合格",IF($J213&gt;=70,"観察",IF($J213&gt;=60,"はい正","不合格"))))))</f>
      </c>
      <c r="Q213" s="98"/>
      <c r="R213" s="98"/>
      <c r="S213" s="98"/>
      <c r="T213" s="98"/>
      <c r="U213" s="98"/>
      <c r="V213" s="98"/>
      <c r="W213" s="98"/>
      <c r="X213" s="98"/>
      <c r="Y213" s="98"/>
      <c r="Z213" s="98"/>
    </row>
    <row r="214">
      <c r="A214" s="110"/>
      <c r="B214" s="99"/>
      <c r="C214" s="99"/>
      <c r="D214" s="99"/>
      <c r="E214" s="99"/>
      <c r="F214" s="99" t="str">
        <f>IF($G214="","",IFERROR(INDEX('評価モデル'!$A$4:$A$52,MATCH($G214,'評価モデル'!$C$4:$C$52,0)),""))</f>
      </c>
      <c r="G214" s="99"/>
      <c r="H214" s="99" t="str">
        <f>IF($G214="","",IFERROR(INDEX('評価モデル'!$D$4:$D$52,MATCH($G214,'評価モデル'!$C$4:$C$52,0)),""))</f>
      </c>
      <c r="I214" s="107" t="str">
        <f>IF($G214="","",IFERROR(INDEX('評価モデル'!$E$4:$E$52,MATCH($G214,'評価モデル'!$C$4:$C$52,0)),0))</f>
      </c>
      <c r="J214" s="107"/>
      <c r="K214" s="99"/>
      <c r="L214" s="99"/>
      <c r="M214" s="99"/>
      <c r="N214" s="99"/>
      <c r="O214" s="100" t="str">
        <f>IF($G214="","",IF($K214="はい",0,$I214*$J214/100))</f>
      </c>
      <c r="P214" s="99" t="str">
        <f>IF($G214="","",IF($K214="はい","重大事項発生",IF($J214&gt;=90,"優良",IF($J214&gt;=80,"合格",IF($J214&gt;=70,"観察",IF($J214&gt;=60,"はい正","不合格"))))))</f>
      </c>
      <c r="Q214" s="98"/>
      <c r="R214" s="98"/>
      <c r="S214" s="98"/>
      <c r="T214" s="98"/>
      <c r="U214" s="98"/>
      <c r="V214" s="98"/>
      <c r="W214" s="98"/>
      <c r="X214" s="98"/>
      <c r="Y214" s="98"/>
      <c r="Z214" s="98"/>
    </row>
    <row r="215">
      <c r="A215" s="110"/>
      <c r="B215" s="99"/>
      <c r="C215" s="99"/>
      <c r="D215" s="99"/>
      <c r="E215" s="99"/>
      <c r="F215" s="99" t="str">
        <f>IF($G215="","",IFERROR(INDEX('評価モデル'!$A$4:$A$52,MATCH($G215,'評価モデル'!$C$4:$C$52,0)),""))</f>
      </c>
      <c r="G215" s="99"/>
      <c r="H215" s="99" t="str">
        <f>IF($G215="","",IFERROR(INDEX('評価モデル'!$D$4:$D$52,MATCH($G215,'評価モデル'!$C$4:$C$52,0)),""))</f>
      </c>
      <c r="I215" s="107" t="str">
        <f>IF($G215="","",IFERROR(INDEX('評価モデル'!$E$4:$E$52,MATCH($G215,'評価モデル'!$C$4:$C$52,0)),0))</f>
      </c>
      <c r="J215" s="107"/>
      <c r="K215" s="99"/>
      <c r="L215" s="99"/>
      <c r="M215" s="99"/>
      <c r="N215" s="99"/>
      <c r="O215" s="100" t="str">
        <f>IF($G215="","",IF($K215="はい",0,$I215*$J215/100))</f>
      </c>
      <c r="P215" s="99" t="str">
        <f>IF($G215="","",IF($K215="はい","重大事項発生",IF($J215&gt;=90,"優良",IF($J215&gt;=80,"合格",IF($J215&gt;=70,"観察",IF($J215&gt;=60,"はい正","不合格"))))))</f>
      </c>
      <c r="Q215" s="98"/>
      <c r="R215" s="98"/>
      <c r="S215" s="98"/>
      <c r="T215" s="98"/>
      <c r="U215" s="98"/>
      <c r="V215" s="98"/>
      <c r="W215" s="98"/>
      <c r="X215" s="98"/>
      <c r="Y215" s="98"/>
      <c r="Z215" s="98"/>
    </row>
    <row r="216">
      <c r="A216" s="110"/>
      <c r="B216" s="99"/>
      <c r="C216" s="99"/>
      <c r="D216" s="99"/>
      <c r="E216" s="99"/>
      <c r="F216" s="99" t="str">
        <f>IF($G216="","",IFERROR(INDEX('評価モデル'!$A$4:$A$52,MATCH($G216,'評価モデル'!$C$4:$C$52,0)),""))</f>
      </c>
      <c r="G216" s="99"/>
      <c r="H216" s="99" t="str">
        <f>IF($G216="","",IFERROR(INDEX('評価モデル'!$D$4:$D$52,MATCH($G216,'評価モデル'!$C$4:$C$52,0)),""))</f>
      </c>
      <c r="I216" s="107" t="str">
        <f>IF($G216="","",IFERROR(INDEX('評価モデル'!$E$4:$E$52,MATCH($G216,'評価モデル'!$C$4:$C$52,0)),0))</f>
      </c>
      <c r="J216" s="107"/>
      <c r="K216" s="99"/>
      <c r="L216" s="99"/>
      <c r="M216" s="99"/>
      <c r="N216" s="99"/>
      <c r="O216" s="100" t="str">
        <f>IF($G216="","",IF($K216="はい",0,$I216*$J216/100))</f>
      </c>
      <c r="P216" s="99" t="str">
        <f>IF($G216="","",IF($K216="はい","重大事項発生",IF($J216&gt;=90,"優良",IF($J216&gt;=80,"合格",IF($J216&gt;=70,"観察",IF($J216&gt;=60,"はい正","不合格"))))))</f>
      </c>
      <c r="Q216" s="98"/>
      <c r="R216" s="98"/>
      <c r="S216" s="98"/>
      <c r="T216" s="98"/>
      <c r="U216" s="98"/>
      <c r="V216" s="98"/>
      <c r="W216" s="98"/>
      <c r="X216" s="98"/>
      <c r="Y216" s="98"/>
      <c r="Z216" s="98"/>
    </row>
    <row r="217">
      <c r="A217" s="110"/>
      <c r="B217" s="99"/>
      <c r="C217" s="99"/>
      <c r="D217" s="99"/>
      <c r="E217" s="99"/>
      <c r="F217" s="99" t="str">
        <f>IF($G217="","",IFERROR(INDEX('評価モデル'!$A$4:$A$52,MATCH($G217,'評価モデル'!$C$4:$C$52,0)),""))</f>
      </c>
      <c r="G217" s="99"/>
      <c r="H217" s="99" t="str">
        <f>IF($G217="","",IFERROR(INDEX('評価モデル'!$D$4:$D$52,MATCH($G217,'評価モデル'!$C$4:$C$52,0)),""))</f>
      </c>
      <c r="I217" s="107" t="str">
        <f>IF($G217="","",IFERROR(INDEX('評価モデル'!$E$4:$E$52,MATCH($G217,'評価モデル'!$C$4:$C$52,0)),0))</f>
      </c>
      <c r="J217" s="107"/>
      <c r="K217" s="99"/>
      <c r="L217" s="99"/>
      <c r="M217" s="99"/>
      <c r="N217" s="99"/>
      <c r="O217" s="100" t="str">
        <f>IF($G217="","",IF($K217="はい",0,$I217*$J217/100))</f>
      </c>
      <c r="P217" s="99" t="str">
        <f>IF($G217="","",IF($K217="はい","重大事項発生",IF($J217&gt;=90,"優良",IF($J217&gt;=80,"合格",IF($J217&gt;=70,"観察",IF($J217&gt;=60,"はい正","不合格"))))))</f>
      </c>
      <c r="Q217" s="98"/>
      <c r="R217" s="98"/>
      <c r="S217" s="98"/>
      <c r="T217" s="98"/>
      <c r="U217" s="98"/>
      <c r="V217" s="98"/>
      <c r="W217" s="98"/>
      <c r="X217" s="98"/>
      <c r="Y217" s="98"/>
      <c r="Z217" s="98"/>
    </row>
    <row r="218">
      <c r="A218" s="110"/>
      <c r="B218" s="99"/>
      <c r="C218" s="99"/>
      <c r="D218" s="99"/>
      <c r="E218" s="99"/>
      <c r="F218" s="99" t="str">
        <f>IF($G218="","",IFERROR(INDEX('評価モデル'!$A$4:$A$52,MATCH($G218,'評価モデル'!$C$4:$C$52,0)),""))</f>
      </c>
      <c r="G218" s="99"/>
      <c r="H218" s="99" t="str">
        <f>IF($G218="","",IFERROR(INDEX('評価モデル'!$D$4:$D$52,MATCH($G218,'評価モデル'!$C$4:$C$52,0)),""))</f>
      </c>
      <c r="I218" s="107" t="str">
        <f>IF($G218="","",IFERROR(INDEX('評価モデル'!$E$4:$E$52,MATCH($G218,'評価モデル'!$C$4:$C$52,0)),0))</f>
      </c>
      <c r="J218" s="107"/>
      <c r="K218" s="99"/>
      <c r="L218" s="99"/>
      <c r="M218" s="99"/>
      <c r="N218" s="99"/>
      <c r="O218" s="100" t="str">
        <f>IF($G218="","",IF($K218="はい",0,$I218*$J218/100))</f>
      </c>
      <c r="P218" s="99" t="str">
        <f>IF($G218="","",IF($K218="はい","重大事項発生",IF($J218&gt;=90,"優良",IF($J218&gt;=80,"合格",IF($J218&gt;=70,"観察",IF($J218&gt;=60,"はい正","不合格"))))))</f>
      </c>
      <c r="Q218" s="98"/>
      <c r="R218" s="98"/>
      <c r="S218" s="98"/>
      <c r="T218" s="98"/>
      <c r="U218" s="98"/>
      <c r="V218" s="98"/>
      <c r="W218" s="98"/>
      <c r="X218" s="98"/>
      <c r="Y218" s="98"/>
      <c r="Z218" s="98"/>
    </row>
    <row r="219">
      <c r="A219" s="110"/>
      <c r="B219" s="99"/>
      <c r="C219" s="99"/>
      <c r="D219" s="99"/>
      <c r="E219" s="99"/>
      <c r="F219" s="99" t="str">
        <f>IF($G219="","",IFERROR(INDEX('評価モデル'!$A$4:$A$52,MATCH($G219,'評価モデル'!$C$4:$C$52,0)),""))</f>
      </c>
      <c r="G219" s="99"/>
      <c r="H219" s="99" t="str">
        <f>IF($G219="","",IFERROR(INDEX('評価モデル'!$D$4:$D$52,MATCH($G219,'評価モデル'!$C$4:$C$52,0)),""))</f>
      </c>
      <c r="I219" s="107" t="str">
        <f>IF($G219="","",IFERROR(INDEX('評価モデル'!$E$4:$E$52,MATCH($G219,'評価モデル'!$C$4:$C$52,0)),0))</f>
      </c>
      <c r="J219" s="107"/>
      <c r="K219" s="99"/>
      <c r="L219" s="99"/>
      <c r="M219" s="99"/>
      <c r="N219" s="99"/>
      <c r="O219" s="100" t="str">
        <f>IF($G219="","",IF($K219="はい",0,$I219*$J219/100))</f>
      </c>
      <c r="P219" s="99" t="str">
        <f>IF($G219="","",IF($K219="はい","重大事項発生",IF($J219&gt;=90,"優良",IF($J219&gt;=80,"合格",IF($J219&gt;=70,"観察",IF($J219&gt;=60,"はい正","不合格"))))))</f>
      </c>
      <c r="Q219" s="98"/>
      <c r="R219" s="98"/>
      <c r="S219" s="98"/>
      <c r="T219" s="98"/>
      <c r="U219" s="98"/>
      <c r="V219" s="98"/>
      <c r="W219" s="98"/>
      <c r="X219" s="98"/>
      <c r="Y219" s="98"/>
      <c r="Z219" s="98"/>
    </row>
    <row r="220">
      <c r="A220" s="110"/>
      <c r="B220" s="99"/>
      <c r="C220" s="99"/>
      <c r="D220" s="99"/>
      <c r="E220" s="99"/>
      <c r="F220" s="99" t="str">
        <f>IF($G220="","",IFERROR(INDEX('評価モデル'!$A$4:$A$52,MATCH($G220,'評価モデル'!$C$4:$C$52,0)),""))</f>
      </c>
      <c r="G220" s="99"/>
      <c r="H220" s="99" t="str">
        <f>IF($G220="","",IFERROR(INDEX('評価モデル'!$D$4:$D$52,MATCH($G220,'評価モデル'!$C$4:$C$52,0)),""))</f>
      </c>
      <c r="I220" s="107" t="str">
        <f>IF($G220="","",IFERROR(INDEX('評価モデル'!$E$4:$E$52,MATCH($G220,'評価モデル'!$C$4:$C$52,0)),0))</f>
      </c>
      <c r="J220" s="107"/>
      <c r="K220" s="99"/>
      <c r="L220" s="99"/>
      <c r="M220" s="99"/>
      <c r="N220" s="99"/>
      <c r="O220" s="100" t="str">
        <f>IF($G220="","",IF($K220="はい",0,$I220*$J220/100))</f>
      </c>
      <c r="P220" s="99" t="str">
        <f>IF($G220="","",IF($K220="はい","重大事項発生",IF($J220&gt;=90,"優良",IF($J220&gt;=80,"合格",IF($J220&gt;=70,"観察",IF($J220&gt;=60,"はい正","不合格"))))))</f>
      </c>
      <c r="Q220" s="98"/>
      <c r="R220" s="98"/>
      <c r="S220" s="98"/>
      <c r="T220" s="98"/>
      <c r="U220" s="98"/>
      <c r="V220" s="98"/>
      <c r="W220" s="98"/>
      <c r="X220" s="98"/>
      <c r="Y220" s="98"/>
      <c r="Z220" s="98"/>
    </row>
    <row r="221">
      <c r="A221" s="110"/>
      <c r="B221" s="99"/>
      <c r="C221" s="99"/>
      <c r="D221" s="99"/>
      <c r="E221" s="99"/>
      <c r="F221" s="99" t="str">
        <f>IF($G221="","",IFERROR(INDEX('評価モデル'!$A$4:$A$52,MATCH($G221,'評価モデル'!$C$4:$C$52,0)),""))</f>
      </c>
      <c r="G221" s="99"/>
      <c r="H221" s="99" t="str">
        <f>IF($G221="","",IFERROR(INDEX('評価モデル'!$D$4:$D$52,MATCH($G221,'評価モデル'!$C$4:$C$52,0)),""))</f>
      </c>
      <c r="I221" s="107" t="str">
        <f>IF($G221="","",IFERROR(INDEX('評価モデル'!$E$4:$E$52,MATCH($G221,'評価モデル'!$C$4:$C$52,0)),0))</f>
      </c>
      <c r="J221" s="107"/>
      <c r="K221" s="99"/>
      <c r="L221" s="99"/>
      <c r="M221" s="99"/>
      <c r="N221" s="99"/>
      <c r="O221" s="100" t="str">
        <f>IF($G221="","",IF($K221="はい",0,$I221*$J221/100))</f>
      </c>
      <c r="P221" s="99" t="str">
        <f>IF($G221="","",IF($K221="はい","重大事項発生",IF($J221&gt;=90,"優良",IF($J221&gt;=80,"合格",IF($J221&gt;=70,"観察",IF($J221&gt;=60,"はい正","不合格"))))))</f>
      </c>
      <c r="Q221" s="98"/>
      <c r="R221" s="98"/>
      <c r="S221" s="98"/>
      <c r="T221" s="98"/>
      <c r="U221" s="98"/>
      <c r="V221" s="98"/>
      <c r="W221" s="98"/>
      <c r="X221" s="98"/>
      <c r="Y221" s="98"/>
      <c r="Z221" s="98"/>
    </row>
    <row r="222">
      <c r="A222" s="110"/>
      <c r="B222" s="99"/>
      <c r="C222" s="99"/>
      <c r="D222" s="99"/>
      <c r="E222" s="99"/>
      <c r="F222" s="99" t="str">
        <f>IF($G222="","",IFERROR(INDEX('評価モデル'!$A$4:$A$52,MATCH($G222,'評価モデル'!$C$4:$C$52,0)),""))</f>
      </c>
      <c r="G222" s="99"/>
      <c r="H222" s="99" t="str">
        <f>IF($G222="","",IFERROR(INDEX('評価モデル'!$D$4:$D$52,MATCH($G222,'評価モデル'!$C$4:$C$52,0)),""))</f>
      </c>
      <c r="I222" s="107" t="str">
        <f>IF($G222="","",IFERROR(INDEX('評価モデル'!$E$4:$E$52,MATCH($G222,'評価モデル'!$C$4:$C$52,0)),0))</f>
      </c>
      <c r="J222" s="107"/>
      <c r="K222" s="99"/>
      <c r="L222" s="99"/>
      <c r="M222" s="99"/>
      <c r="N222" s="99"/>
      <c r="O222" s="100" t="str">
        <f>IF($G222="","",IF($K222="はい",0,$I222*$J222/100))</f>
      </c>
      <c r="P222" s="99" t="str">
        <f>IF($G222="","",IF($K222="はい","重大事項発生",IF($J222&gt;=90,"優良",IF($J222&gt;=80,"合格",IF($J222&gt;=70,"観察",IF($J222&gt;=60,"はい正","不合格"))))))</f>
      </c>
      <c r="Q222" s="98"/>
      <c r="R222" s="98"/>
      <c r="S222" s="98"/>
      <c r="T222" s="98"/>
      <c r="U222" s="98"/>
      <c r="V222" s="98"/>
      <c r="W222" s="98"/>
      <c r="X222" s="98"/>
      <c r="Y222" s="98"/>
      <c r="Z222" s="98"/>
    </row>
    <row r="223">
      <c r="A223" s="110"/>
      <c r="B223" s="99"/>
      <c r="C223" s="99"/>
      <c r="D223" s="99"/>
      <c r="E223" s="99"/>
      <c r="F223" s="99" t="str">
        <f>IF($G223="","",IFERROR(INDEX('評価モデル'!$A$4:$A$52,MATCH($G223,'評価モデル'!$C$4:$C$52,0)),""))</f>
      </c>
      <c r="G223" s="99"/>
      <c r="H223" s="99" t="str">
        <f>IF($G223="","",IFERROR(INDEX('評価モデル'!$D$4:$D$52,MATCH($G223,'評価モデル'!$C$4:$C$52,0)),""))</f>
      </c>
      <c r="I223" s="107" t="str">
        <f>IF($G223="","",IFERROR(INDEX('評価モデル'!$E$4:$E$52,MATCH($G223,'評価モデル'!$C$4:$C$52,0)),0))</f>
      </c>
      <c r="J223" s="107"/>
      <c r="K223" s="99"/>
      <c r="L223" s="99"/>
      <c r="M223" s="99"/>
      <c r="N223" s="99"/>
      <c r="O223" s="100" t="str">
        <f>IF($G223="","",IF($K223="はい",0,$I223*$J223/100))</f>
      </c>
      <c r="P223" s="99" t="str">
        <f>IF($G223="","",IF($K223="はい","重大事項発生",IF($J223&gt;=90,"優良",IF($J223&gt;=80,"合格",IF($J223&gt;=70,"観察",IF($J223&gt;=60,"はい正","不合格"))))))</f>
      </c>
      <c r="Q223" s="98"/>
      <c r="R223" s="98"/>
      <c r="S223" s="98"/>
      <c r="T223" s="98"/>
      <c r="U223" s="98"/>
      <c r="V223" s="98"/>
      <c r="W223" s="98"/>
      <c r="X223" s="98"/>
      <c r="Y223" s="98"/>
      <c r="Z223" s="98"/>
    </row>
    <row r="224">
      <c r="A224" s="110"/>
      <c r="B224" s="99"/>
      <c r="C224" s="99"/>
      <c r="D224" s="99"/>
      <c r="E224" s="99"/>
      <c r="F224" s="99" t="str">
        <f>IF($G224="","",IFERROR(INDEX('評価モデル'!$A$4:$A$52,MATCH($G224,'評価モデル'!$C$4:$C$52,0)),""))</f>
      </c>
      <c r="G224" s="99"/>
      <c r="H224" s="99" t="str">
        <f>IF($G224="","",IFERROR(INDEX('評価モデル'!$D$4:$D$52,MATCH($G224,'評価モデル'!$C$4:$C$52,0)),""))</f>
      </c>
      <c r="I224" s="107" t="str">
        <f>IF($G224="","",IFERROR(INDEX('評価モデル'!$E$4:$E$52,MATCH($G224,'評価モデル'!$C$4:$C$52,0)),0))</f>
      </c>
      <c r="J224" s="107"/>
      <c r="K224" s="99"/>
      <c r="L224" s="99"/>
      <c r="M224" s="99"/>
      <c r="N224" s="99"/>
      <c r="O224" s="100" t="str">
        <f>IF($G224="","",IF($K224="はい",0,$I224*$J224/100))</f>
      </c>
      <c r="P224" s="99" t="str">
        <f>IF($G224="","",IF($K224="はい","重大事項発生",IF($J224&gt;=90,"優良",IF($J224&gt;=80,"合格",IF($J224&gt;=70,"観察",IF($J224&gt;=60,"はい正","不合格"))))))</f>
      </c>
      <c r="Q224" s="98"/>
      <c r="R224" s="98"/>
      <c r="S224" s="98"/>
      <c r="T224" s="98"/>
      <c r="U224" s="98"/>
      <c r="V224" s="98"/>
      <c r="W224" s="98"/>
      <c r="X224" s="98"/>
      <c r="Y224" s="98"/>
      <c r="Z224" s="98"/>
    </row>
    <row r="225">
      <c r="A225" s="110"/>
      <c r="B225" s="99"/>
      <c r="C225" s="99"/>
      <c r="D225" s="99"/>
      <c r="E225" s="99"/>
      <c r="F225" s="99" t="str">
        <f>IF($G225="","",IFERROR(INDEX('評価モデル'!$A$4:$A$52,MATCH($G225,'評価モデル'!$C$4:$C$52,0)),""))</f>
      </c>
      <c r="G225" s="99"/>
      <c r="H225" s="99" t="str">
        <f>IF($G225="","",IFERROR(INDEX('評価モデル'!$D$4:$D$52,MATCH($G225,'評価モデル'!$C$4:$C$52,0)),""))</f>
      </c>
      <c r="I225" s="107" t="str">
        <f>IF($G225="","",IFERROR(INDEX('評価モデル'!$E$4:$E$52,MATCH($G225,'評価モデル'!$C$4:$C$52,0)),0))</f>
      </c>
      <c r="J225" s="107"/>
      <c r="K225" s="99"/>
      <c r="L225" s="99"/>
      <c r="M225" s="99"/>
      <c r="N225" s="99"/>
      <c r="O225" s="100" t="str">
        <f>IF($G225="","",IF($K225="はい",0,$I225*$J225/100))</f>
      </c>
      <c r="P225" s="99" t="str">
        <f>IF($G225="","",IF($K225="はい","重大事項発生",IF($J225&gt;=90,"優良",IF($J225&gt;=80,"合格",IF($J225&gt;=70,"観察",IF($J225&gt;=60,"はい正","不合格"))))))</f>
      </c>
      <c r="Q225" s="98"/>
      <c r="R225" s="98"/>
      <c r="S225" s="98"/>
      <c r="T225" s="98"/>
      <c r="U225" s="98"/>
      <c r="V225" s="98"/>
      <c r="W225" s="98"/>
      <c r="X225" s="98"/>
      <c r="Y225" s="98"/>
      <c r="Z225" s="98"/>
    </row>
    <row r="226">
      <c r="A226" s="110"/>
      <c r="B226" s="99"/>
      <c r="C226" s="99"/>
      <c r="D226" s="99"/>
      <c r="E226" s="99"/>
      <c r="F226" s="99" t="str">
        <f>IF($G226="","",IFERROR(INDEX('評価モデル'!$A$4:$A$52,MATCH($G226,'評価モデル'!$C$4:$C$52,0)),""))</f>
      </c>
      <c r="G226" s="99"/>
      <c r="H226" s="99" t="str">
        <f>IF($G226="","",IFERROR(INDEX('評価モデル'!$D$4:$D$52,MATCH($G226,'評価モデル'!$C$4:$C$52,0)),""))</f>
      </c>
      <c r="I226" s="107" t="str">
        <f>IF($G226="","",IFERROR(INDEX('評価モデル'!$E$4:$E$52,MATCH($G226,'評価モデル'!$C$4:$C$52,0)),0))</f>
      </c>
      <c r="J226" s="107"/>
      <c r="K226" s="99"/>
      <c r="L226" s="99"/>
      <c r="M226" s="99"/>
      <c r="N226" s="99"/>
      <c r="O226" s="100" t="str">
        <f>IF($G226="","",IF($K226="はい",0,$I226*$J226/100))</f>
      </c>
      <c r="P226" s="99" t="str">
        <f>IF($G226="","",IF($K226="はい","重大事項発生",IF($J226&gt;=90,"優良",IF($J226&gt;=80,"合格",IF($J226&gt;=70,"観察",IF($J226&gt;=60,"はい正","不合格"))))))</f>
      </c>
      <c r="Q226" s="98"/>
      <c r="R226" s="98"/>
      <c r="S226" s="98"/>
      <c r="T226" s="98"/>
      <c r="U226" s="98"/>
      <c r="V226" s="98"/>
      <c r="W226" s="98"/>
      <c r="X226" s="98"/>
      <c r="Y226" s="98"/>
      <c r="Z226" s="98"/>
    </row>
    <row r="227">
      <c r="A227" s="110"/>
      <c r="B227" s="99"/>
      <c r="C227" s="99"/>
      <c r="D227" s="99"/>
      <c r="E227" s="99"/>
      <c r="F227" s="99" t="str">
        <f>IF($G227="","",IFERROR(INDEX('評価モデル'!$A$4:$A$52,MATCH($G227,'評価モデル'!$C$4:$C$52,0)),""))</f>
      </c>
      <c r="G227" s="99"/>
      <c r="H227" s="99" t="str">
        <f>IF($G227="","",IFERROR(INDEX('評価モデル'!$D$4:$D$52,MATCH($G227,'評価モデル'!$C$4:$C$52,0)),""))</f>
      </c>
      <c r="I227" s="107" t="str">
        <f>IF($G227="","",IFERROR(INDEX('評価モデル'!$E$4:$E$52,MATCH($G227,'評価モデル'!$C$4:$C$52,0)),0))</f>
      </c>
      <c r="J227" s="107"/>
      <c r="K227" s="99"/>
      <c r="L227" s="99"/>
      <c r="M227" s="99"/>
      <c r="N227" s="99"/>
      <c r="O227" s="100" t="str">
        <f>IF($G227="","",IF($K227="はい",0,$I227*$J227/100))</f>
      </c>
      <c r="P227" s="99" t="str">
        <f>IF($G227="","",IF($K227="はい","重大事項発生",IF($J227&gt;=90,"優良",IF($J227&gt;=80,"合格",IF($J227&gt;=70,"観察",IF($J227&gt;=60,"はい正","不合格"))))))</f>
      </c>
      <c r="Q227" s="98"/>
      <c r="R227" s="98"/>
      <c r="S227" s="98"/>
      <c r="T227" s="98"/>
      <c r="U227" s="98"/>
      <c r="V227" s="98"/>
      <c r="W227" s="98"/>
      <c r="X227" s="98"/>
      <c r="Y227" s="98"/>
      <c r="Z227" s="98"/>
    </row>
    <row r="228">
      <c r="A228" s="110"/>
      <c r="B228" s="99"/>
      <c r="C228" s="99"/>
      <c r="D228" s="99"/>
      <c r="E228" s="99"/>
      <c r="F228" s="99" t="str">
        <f>IF($G228="","",IFERROR(INDEX('評価モデル'!$A$4:$A$52,MATCH($G228,'評価モデル'!$C$4:$C$52,0)),""))</f>
      </c>
      <c r="G228" s="99"/>
      <c r="H228" s="99" t="str">
        <f>IF($G228="","",IFERROR(INDEX('評価モデル'!$D$4:$D$52,MATCH($G228,'評価モデル'!$C$4:$C$52,0)),""))</f>
      </c>
      <c r="I228" s="107" t="str">
        <f>IF($G228="","",IFERROR(INDEX('評価モデル'!$E$4:$E$52,MATCH($G228,'評価モデル'!$C$4:$C$52,0)),0))</f>
      </c>
      <c r="J228" s="107"/>
      <c r="K228" s="99"/>
      <c r="L228" s="99"/>
      <c r="M228" s="99"/>
      <c r="N228" s="99"/>
      <c r="O228" s="100" t="str">
        <f>IF($G228="","",IF($K228="はい",0,$I228*$J228/100))</f>
      </c>
      <c r="P228" s="99" t="str">
        <f>IF($G228="","",IF($K228="はい","重大事項発生",IF($J228&gt;=90,"優良",IF($J228&gt;=80,"合格",IF($J228&gt;=70,"観察",IF($J228&gt;=60,"はい正","不合格"))))))</f>
      </c>
      <c r="Q228" s="98"/>
      <c r="R228" s="98"/>
      <c r="S228" s="98"/>
      <c r="T228" s="98"/>
      <c r="U228" s="98"/>
      <c r="V228" s="98"/>
      <c r="W228" s="98"/>
      <c r="X228" s="98"/>
      <c r="Y228" s="98"/>
      <c r="Z228" s="98"/>
    </row>
    <row r="229">
      <c r="A229" s="110"/>
      <c r="B229" s="99"/>
      <c r="C229" s="99"/>
      <c r="D229" s="99"/>
      <c r="E229" s="99"/>
      <c r="F229" s="99" t="str">
        <f>IF($G229="","",IFERROR(INDEX('評価モデル'!$A$4:$A$52,MATCH($G229,'評価モデル'!$C$4:$C$52,0)),""))</f>
      </c>
      <c r="G229" s="99"/>
      <c r="H229" s="99" t="str">
        <f>IF($G229="","",IFERROR(INDEX('評価モデル'!$D$4:$D$52,MATCH($G229,'評価モデル'!$C$4:$C$52,0)),""))</f>
      </c>
      <c r="I229" s="107" t="str">
        <f>IF($G229="","",IFERROR(INDEX('評価モデル'!$E$4:$E$52,MATCH($G229,'評価モデル'!$C$4:$C$52,0)),0))</f>
      </c>
      <c r="J229" s="107"/>
      <c r="K229" s="99"/>
      <c r="L229" s="99"/>
      <c r="M229" s="99"/>
      <c r="N229" s="99"/>
      <c r="O229" s="100" t="str">
        <f>IF($G229="","",IF($K229="はい",0,$I229*$J229/100))</f>
      </c>
      <c r="P229" s="99" t="str">
        <f>IF($G229="","",IF($K229="はい","重大事項発生",IF($J229&gt;=90,"優良",IF($J229&gt;=80,"合格",IF($J229&gt;=70,"観察",IF($J229&gt;=60,"はい正","不合格"))))))</f>
      </c>
      <c r="Q229" s="98"/>
      <c r="R229" s="98"/>
      <c r="S229" s="98"/>
      <c r="T229" s="98"/>
      <c r="U229" s="98"/>
      <c r="V229" s="98"/>
      <c r="W229" s="98"/>
      <c r="X229" s="98"/>
      <c r="Y229" s="98"/>
      <c r="Z229" s="98"/>
    </row>
    <row r="230">
      <c r="A230" s="110"/>
      <c r="B230" s="99"/>
      <c r="C230" s="99"/>
      <c r="D230" s="99"/>
      <c r="E230" s="99"/>
      <c r="F230" s="99" t="str">
        <f>IF($G230="","",IFERROR(INDEX('評価モデル'!$A$4:$A$52,MATCH($G230,'評価モデル'!$C$4:$C$52,0)),""))</f>
      </c>
      <c r="G230" s="99"/>
      <c r="H230" s="99" t="str">
        <f>IF($G230="","",IFERROR(INDEX('評価モデル'!$D$4:$D$52,MATCH($G230,'評価モデル'!$C$4:$C$52,0)),""))</f>
      </c>
      <c r="I230" s="107" t="str">
        <f>IF($G230="","",IFERROR(INDEX('評価モデル'!$E$4:$E$52,MATCH($G230,'評価モデル'!$C$4:$C$52,0)),0))</f>
      </c>
      <c r="J230" s="107"/>
      <c r="K230" s="99"/>
      <c r="L230" s="99"/>
      <c r="M230" s="99"/>
      <c r="N230" s="99"/>
      <c r="O230" s="100" t="str">
        <f>IF($G230="","",IF($K230="はい",0,$I230*$J230/100))</f>
      </c>
      <c r="P230" s="99" t="str">
        <f>IF($G230="","",IF($K230="はい","重大事項発生",IF($J230&gt;=90,"優良",IF($J230&gt;=80,"合格",IF($J230&gt;=70,"観察",IF($J230&gt;=60,"はい正","不合格"))))))</f>
      </c>
      <c r="Q230" s="98"/>
      <c r="R230" s="98"/>
      <c r="S230" s="98"/>
      <c r="T230" s="98"/>
      <c r="U230" s="98"/>
      <c r="V230" s="98"/>
      <c r="W230" s="98"/>
      <c r="X230" s="98"/>
      <c r="Y230" s="98"/>
      <c r="Z230" s="98"/>
    </row>
    <row r="231">
      <c r="A231" s="110"/>
      <c r="B231" s="99"/>
      <c r="C231" s="99"/>
      <c r="D231" s="99"/>
      <c r="E231" s="99"/>
      <c r="F231" s="99" t="str">
        <f>IF($G231="","",IFERROR(INDEX('評価モデル'!$A$4:$A$52,MATCH($G231,'評価モデル'!$C$4:$C$52,0)),""))</f>
      </c>
      <c r="G231" s="99"/>
      <c r="H231" s="99" t="str">
        <f>IF($G231="","",IFERROR(INDEX('評価モデル'!$D$4:$D$52,MATCH($G231,'評価モデル'!$C$4:$C$52,0)),""))</f>
      </c>
      <c r="I231" s="107" t="str">
        <f>IF($G231="","",IFERROR(INDEX('評価モデル'!$E$4:$E$52,MATCH($G231,'評価モデル'!$C$4:$C$52,0)),0))</f>
      </c>
      <c r="J231" s="107"/>
      <c r="K231" s="99"/>
      <c r="L231" s="99"/>
      <c r="M231" s="99"/>
      <c r="N231" s="99"/>
      <c r="O231" s="100" t="str">
        <f>IF($G231="","",IF($K231="はい",0,$I231*$J231/100))</f>
      </c>
      <c r="P231" s="99" t="str">
        <f>IF($G231="","",IF($K231="はい","重大事項発生",IF($J231&gt;=90,"優良",IF($J231&gt;=80,"合格",IF($J231&gt;=70,"観察",IF($J231&gt;=60,"はい正","不合格"))))))</f>
      </c>
      <c r="Q231" s="98"/>
      <c r="R231" s="98"/>
      <c r="S231" s="98"/>
      <c r="T231" s="98"/>
      <c r="U231" s="98"/>
      <c r="V231" s="98"/>
      <c r="W231" s="98"/>
      <c r="X231" s="98"/>
      <c r="Y231" s="98"/>
      <c r="Z231" s="98"/>
    </row>
    <row r="232">
      <c r="A232" s="110"/>
      <c r="B232" s="99"/>
      <c r="C232" s="99"/>
      <c r="D232" s="99"/>
      <c r="E232" s="99"/>
      <c r="F232" s="99" t="str">
        <f>IF($G232="","",IFERROR(INDEX('評価モデル'!$A$4:$A$52,MATCH($G232,'評価モデル'!$C$4:$C$52,0)),""))</f>
      </c>
      <c r="G232" s="99"/>
      <c r="H232" s="99" t="str">
        <f>IF($G232="","",IFERROR(INDEX('評価モデル'!$D$4:$D$52,MATCH($G232,'評価モデル'!$C$4:$C$52,0)),""))</f>
      </c>
      <c r="I232" s="107" t="str">
        <f>IF($G232="","",IFERROR(INDEX('評価モデル'!$E$4:$E$52,MATCH($G232,'評価モデル'!$C$4:$C$52,0)),0))</f>
      </c>
      <c r="J232" s="107"/>
      <c r="K232" s="99"/>
      <c r="L232" s="99"/>
      <c r="M232" s="99"/>
      <c r="N232" s="99"/>
      <c r="O232" s="100" t="str">
        <f>IF($G232="","",IF($K232="はい",0,$I232*$J232/100))</f>
      </c>
      <c r="P232" s="99" t="str">
        <f>IF($G232="","",IF($K232="はい","重大事項発生",IF($J232&gt;=90,"優良",IF($J232&gt;=80,"合格",IF($J232&gt;=70,"観察",IF($J232&gt;=60,"はい正","不合格"))))))</f>
      </c>
      <c r="Q232" s="98"/>
      <c r="R232" s="98"/>
      <c r="S232" s="98"/>
      <c r="T232" s="98"/>
      <c r="U232" s="98"/>
      <c r="V232" s="98"/>
      <c r="W232" s="98"/>
      <c r="X232" s="98"/>
      <c r="Y232" s="98"/>
      <c r="Z232" s="98"/>
    </row>
    <row r="233">
      <c r="A233" s="110"/>
      <c r="B233" s="99"/>
      <c r="C233" s="99"/>
      <c r="D233" s="99"/>
      <c r="E233" s="99"/>
      <c r="F233" s="99" t="str">
        <f>IF($G233="","",IFERROR(INDEX('評価モデル'!$A$4:$A$52,MATCH($G233,'評価モデル'!$C$4:$C$52,0)),""))</f>
      </c>
      <c r="G233" s="99"/>
      <c r="H233" s="99" t="str">
        <f>IF($G233="","",IFERROR(INDEX('評価モデル'!$D$4:$D$52,MATCH($G233,'評価モデル'!$C$4:$C$52,0)),""))</f>
      </c>
      <c r="I233" s="107" t="str">
        <f>IF($G233="","",IFERROR(INDEX('評価モデル'!$E$4:$E$52,MATCH($G233,'評価モデル'!$C$4:$C$52,0)),0))</f>
      </c>
      <c r="J233" s="107"/>
      <c r="K233" s="99"/>
      <c r="L233" s="99"/>
      <c r="M233" s="99"/>
      <c r="N233" s="99"/>
      <c r="O233" s="100" t="str">
        <f>IF($G233="","",IF($K233="はい",0,$I233*$J233/100))</f>
      </c>
      <c r="P233" s="99" t="str">
        <f>IF($G233="","",IF($K233="はい","重大事項発生",IF($J233&gt;=90,"優良",IF($J233&gt;=80,"合格",IF($J233&gt;=70,"観察",IF($J233&gt;=60,"はい正","不合格"))))))</f>
      </c>
      <c r="Q233" s="98"/>
      <c r="R233" s="98"/>
      <c r="S233" s="98"/>
      <c r="T233" s="98"/>
      <c r="U233" s="98"/>
      <c r="V233" s="98"/>
      <c r="W233" s="98"/>
      <c r="X233" s="98"/>
      <c r="Y233" s="98"/>
      <c r="Z233" s="98"/>
    </row>
    <row r="234">
      <c r="A234" s="110"/>
      <c r="B234" s="99"/>
      <c r="C234" s="99"/>
      <c r="D234" s="99"/>
      <c r="E234" s="99"/>
      <c r="F234" s="99" t="str">
        <f>IF($G234="","",IFERROR(INDEX('評価モデル'!$A$4:$A$52,MATCH($G234,'評価モデル'!$C$4:$C$52,0)),""))</f>
      </c>
      <c r="G234" s="99"/>
      <c r="H234" s="99" t="str">
        <f>IF($G234="","",IFERROR(INDEX('評価モデル'!$D$4:$D$52,MATCH($G234,'評価モデル'!$C$4:$C$52,0)),""))</f>
      </c>
      <c r="I234" s="107" t="str">
        <f>IF($G234="","",IFERROR(INDEX('評価モデル'!$E$4:$E$52,MATCH($G234,'評価モデル'!$C$4:$C$52,0)),0))</f>
      </c>
      <c r="J234" s="107"/>
      <c r="K234" s="99"/>
      <c r="L234" s="99"/>
      <c r="M234" s="99"/>
      <c r="N234" s="99"/>
      <c r="O234" s="100" t="str">
        <f>IF($G234="","",IF($K234="はい",0,$I234*$J234/100))</f>
      </c>
      <c r="P234" s="99" t="str">
        <f>IF($G234="","",IF($K234="はい","重大事項発生",IF($J234&gt;=90,"優良",IF($J234&gt;=80,"合格",IF($J234&gt;=70,"観察",IF($J234&gt;=60,"はい正","不合格"))))))</f>
      </c>
      <c r="Q234" s="98"/>
      <c r="R234" s="98"/>
      <c r="S234" s="98"/>
      <c r="T234" s="98"/>
      <c r="U234" s="98"/>
      <c r="V234" s="98"/>
      <c r="W234" s="98"/>
      <c r="X234" s="98"/>
      <c r="Y234" s="98"/>
      <c r="Z234" s="98"/>
    </row>
    <row r="235">
      <c r="A235" s="110"/>
      <c r="B235" s="99"/>
      <c r="C235" s="99"/>
      <c r="D235" s="99"/>
      <c r="E235" s="99"/>
      <c r="F235" s="99" t="str">
        <f>IF($G235="","",IFERROR(INDEX('評価モデル'!$A$4:$A$52,MATCH($G235,'評価モデル'!$C$4:$C$52,0)),""))</f>
      </c>
      <c r="G235" s="99"/>
      <c r="H235" s="99" t="str">
        <f>IF($G235="","",IFERROR(INDEX('評価モデル'!$D$4:$D$52,MATCH($G235,'評価モデル'!$C$4:$C$52,0)),""))</f>
      </c>
      <c r="I235" s="107" t="str">
        <f>IF($G235="","",IFERROR(INDEX('評価モデル'!$E$4:$E$52,MATCH($G235,'評価モデル'!$C$4:$C$52,0)),0))</f>
      </c>
      <c r="J235" s="107"/>
      <c r="K235" s="99"/>
      <c r="L235" s="99"/>
      <c r="M235" s="99"/>
      <c r="N235" s="99"/>
      <c r="O235" s="100" t="str">
        <f>IF($G235="","",IF($K235="はい",0,$I235*$J235/100))</f>
      </c>
      <c r="P235" s="99" t="str">
        <f>IF($G235="","",IF($K235="はい","重大事項発生",IF($J235&gt;=90,"優良",IF($J235&gt;=80,"合格",IF($J235&gt;=70,"観察",IF($J235&gt;=60,"はい正","不合格"))))))</f>
      </c>
      <c r="Q235" s="98"/>
      <c r="R235" s="98"/>
      <c r="S235" s="98"/>
      <c r="T235" s="98"/>
      <c r="U235" s="98"/>
      <c r="V235" s="98"/>
      <c r="W235" s="98"/>
      <c r="X235" s="98"/>
      <c r="Y235" s="98"/>
      <c r="Z235" s="98"/>
    </row>
    <row r="236">
      <c r="A236" s="110"/>
      <c r="B236" s="99"/>
      <c r="C236" s="99"/>
      <c r="D236" s="99"/>
      <c r="E236" s="99"/>
      <c r="F236" s="99" t="str">
        <f>IF($G236="","",IFERROR(INDEX('評価モデル'!$A$4:$A$52,MATCH($G236,'評価モデル'!$C$4:$C$52,0)),""))</f>
      </c>
      <c r="G236" s="99"/>
      <c r="H236" s="99" t="str">
        <f>IF($G236="","",IFERROR(INDEX('評価モデル'!$D$4:$D$52,MATCH($G236,'評価モデル'!$C$4:$C$52,0)),""))</f>
      </c>
      <c r="I236" s="107" t="str">
        <f>IF($G236="","",IFERROR(INDEX('評価モデル'!$E$4:$E$52,MATCH($G236,'評価モデル'!$C$4:$C$52,0)),0))</f>
      </c>
      <c r="J236" s="107"/>
      <c r="K236" s="99"/>
      <c r="L236" s="99"/>
      <c r="M236" s="99"/>
      <c r="N236" s="99"/>
      <c r="O236" s="100" t="str">
        <f>IF($G236="","",IF($K236="はい",0,$I236*$J236/100))</f>
      </c>
      <c r="P236" s="99" t="str">
        <f>IF($G236="","",IF($K236="はい","重大事項発生",IF($J236&gt;=90,"優良",IF($J236&gt;=80,"合格",IF($J236&gt;=70,"観察",IF($J236&gt;=60,"はい正","不合格"))))))</f>
      </c>
      <c r="Q236" s="98"/>
      <c r="R236" s="98"/>
      <c r="S236" s="98"/>
      <c r="T236" s="98"/>
      <c r="U236" s="98"/>
      <c r="V236" s="98"/>
      <c r="W236" s="98"/>
      <c r="X236" s="98"/>
      <c r="Y236" s="98"/>
      <c r="Z236" s="98"/>
    </row>
    <row r="237">
      <c r="A237" s="110"/>
      <c r="B237" s="99"/>
      <c r="C237" s="99"/>
      <c r="D237" s="99"/>
      <c r="E237" s="99"/>
      <c r="F237" s="99" t="str">
        <f>IF($G237="","",IFERROR(INDEX('評価モデル'!$A$4:$A$52,MATCH($G237,'評価モデル'!$C$4:$C$52,0)),""))</f>
      </c>
      <c r="G237" s="99"/>
      <c r="H237" s="99" t="str">
        <f>IF($G237="","",IFERROR(INDEX('評価モデル'!$D$4:$D$52,MATCH($G237,'評価モデル'!$C$4:$C$52,0)),""))</f>
      </c>
      <c r="I237" s="107" t="str">
        <f>IF($G237="","",IFERROR(INDEX('評価モデル'!$E$4:$E$52,MATCH($G237,'評価モデル'!$C$4:$C$52,0)),0))</f>
      </c>
      <c r="J237" s="107"/>
      <c r="K237" s="99"/>
      <c r="L237" s="99"/>
      <c r="M237" s="99"/>
      <c r="N237" s="99"/>
      <c r="O237" s="100" t="str">
        <f>IF($G237="","",IF($K237="はい",0,$I237*$J237/100))</f>
      </c>
      <c r="P237" s="99" t="str">
        <f>IF($G237="","",IF($K237="はい","重大事項発生",IF($J237&gt;=90,"優良",IF($J237&gt;=80,"合格",IF($J237&gt;=70,"観察",IF($J237&gt;=60,"はい正","不合格"))))))</f>
      </c>
      <c r="Q237" s="98"/>
      <c r="R237" s="98"/>
      <c r="S237" s="98"/>
      <c r="T237" s="98"/>
      <c r="U237" s="98"/>
      <c r="V237" s="98"/>
      <c r="W237" s="98"/>
      <c r="X237" s="98"/>
      <c r="Y237" s="98"/>
      <c r="Z237" s="98"/>
    </row>
    <row r="238">
      <c r="A238" s="110"/>
      <c r="B238" s="99"/>
      <c r="C238" s="99"/>
      <c r="D238" s="99"/>
      <c r="E238" s="99"/>
      <c r="F238" s="99" t="str">
        <f>IF($G238="","",IFERROR(INDEX('評価モデル'!$A$4:$A$52,MATCH($G238,'評価モデル'!$C$4:$C$52,0)),""))</f>
      </c>
      <c r="G238" s="99"/>
      <c r="H238" s="99" t="str">
        <f>IF($G238="","",IFERROR(INDEX('評価モデル'!$D$4:$D$52,MATCH($G238,'評価モデル'!$C$4:$C$52,0)),""))</f>
      </c>
      <c r="I238" s="107" t="str">
        <f>IF($G238="","",IFERROR(INDEX('評価モデル'!$E$4:$E$52,MATCH($G238,'評価モデル'!$C$4:$C$52,0)),0))</f>
      </c>
      <c r="J238" s="107"/>
      <c r="K238" s="99"/>
      <c r="L238" s="99"/>
      <c r="M238" s="99"/>
      <c r="N238" s="99"/>
      <c r="O238" s="100" t="str">
        <f>IF($G238="","",IF($K238="はい",0,$I238*$J238/100))</f>
      </c>
      <c r="P238" s="99" t="str">
        <f>IF($G238="","",IF($K238="はい","重大事項発生",IF($J238&gt;=90,"優良",IF($J238&gt;=80,"合格",IF($J238&gt;=70,"観察",IF($J238&gt;=60,"はい正","不合格"))))))</f>
      </c>
      <c r="Q238" s="98"/>
      <c r="R238" s="98"/>
      <c r="S238" s="98"/>
      <c r="T238" s="98"/>
      <c r="U238" s="98"/>
      <c r="V238" s="98"/>
      <c r="W238" s="98"/>
      <c r="X238" s="98"/>
      <c r="Y238" s="98"/>
      <c r="Z238" s="98"/>
    </row>
    <row r="239">
      <c r="A239" s="110"/>
      <c r="B239" s="99"/>
      <c r="C239" s="99"/>
      <c r="D239" s="99"/>
      <c r="E239" s="99"/>
      <c r="F239" s="99" t="str">
        <f>IF($G239="","",IFERROR(INDEX('評価モデル'!$A$4:$A$52,MATCH($G239,'評価モデル'!$C$4:$C$52,0)),""))</f>
      </c>
      <c r="G239" s="99"/>
      <c r="H239" s="99" t="str">
        <f>IF($G239="","",IFERROR(INDEX('評価モデル'!$D$4:$D$52,MATCH($G239,'評価モデル'!$C$4:$C$52,0)),""))</f>
      </c>
      <c r="I239" s="107" t="str">
        <f>IF($G239="","",IFERROR(INDEX('評価モデル'!$E$4:$E$52,MATCH($G239,'評価モデル'!$C$4:$C$52,0)),0))</f>
      </c>
      <c r="J239" s="107"/>
      <c r="K239" s="99"/>
      <c r="L239" s="99"/>
      <c r="M239" s="99"/>
      <c r="N239" s="99"/>
      <c r="O239" s="100" t="str">
        <f>IF($G239="","",IF($K239="はい",0,$I239*$J239/100))</f>
      </c>
      <c r="P239" s="99" t="str">
        <f>IF($G239="","",IF($K239="はい","重大事項発生",IF($J239&gt;=90,"優良",IF($J239&gt;=80,"合格",IF($J239&gt;=70,"観察",IF($J239&gt;=60,"はい正","不合格"))))))</f>
      </c>
      <c r="Q239" s="98"/>
      <c r="R239" s="98"/>
      <c r="S239" s="98"/>
      <c r="T239" s="98"/>
      <c r="U239" s="98"/>
      <c r="V239" s="98"/>
      <c r="W239" s="98"/>
      <c r="X239" s="98"/>
      <c r="Y239" s="98"/>
      <c r="Z239" s="98"/>
    </row>
    <row r="240">
      <c r="A240" s="110"/>
      <c r="B240" s="99"/>
      <c r="C240" s="99"/>
      <c r="D240" s="99"/>
      <c r="E240" s="99"/>
      <c r="F240" s="99" t="str">
        <f>IF($G240="","",IFERROR(INDEX('評価モデル'!$A$4:$A$52,MATCH($G240,'評価モデル'!$C$4:$C$52,0)),""))</f>
      </c>
      <c r="G240" s="99"/>
      <c r="H240" s="99" t="str">
        <f>IF($G240="","",IFERROR(INDEX('評価モデル'!$D$4:$D$52,MATCH($G240,'評価モデル'!$C$4:$C$52,0)),""))</f>
      </c>
      <c r="I240" s="107" t="str">
        <f>IF($G240="","",IFERROR(INDEX('評価モデル'!$E$4:$E$52,MATCH($G240,'評価モデル'!$C$4:$C$52,0)),0))</f>
      </c>
      <c r="J240" s="107"/>
      <c r="K240" s="99"/>
      <c r="L240" s="99"/>
      <c r="M240" s="99"/>
      <c r="N240" s="99"/>
      <c r="O240" s="100" t="str">
        <f>IF($G240="","",IF($K240="はい",0,$I240*$J240/100))</f>
      </c>
      <c r="P240" s="99" t="str">
        <f>IF($G240="","",IF($K240="はい","重大事項発生",IF($J240&gt;=90,"優良",IF($J240&gt;=80,"合格",IF($J240&gt;=70,"観察",IF($J240&gt;=60,"はい正","不合格"))))))</f>
      </c>
      <c r="Q240" s="98"/>
      <c r="R240" s="98"/>
      <c r="S240" s="98"/>
      <c r="T240" s="98"/>
      <c r="U240" s="98"/>
      <c r="V240" s="98"/>
      <c r="W240" s="98"/>
      <c r="X240" s="98"/>
      <c r="Y240" s="98"/>
      <c r="Z240" s="98"/>
    </row>
    <row r="241">
      <c r="A241" s="110"/>
      <c r="B241" s="99"/>
      <c r="C241" s="99"/>
      <c r="D241" s="99"/>
      <c r="E241" s="99"/>
      <c r="F241" s="99" t="str">
        <f>IF($G241="","",IFERROR(INDEX('評価モデル'!$A$4:$A$52,MATCH($G241,'評価モデル'!$C$4:$C$52,0)),""))</f>
      </c>
      <c r="G241" s="99"/>
      <c r="H241" s="99" t="str">
        <f>IF($G241="","",IFERROR(INDEX('評価モデル'!$D$4:$D$52,MATCH($G241,'評価モデル'!$C$4:$C$52,0)),""))</f>
      </c>
      <c r="I241" s="107" t="str">
        <f>IF($G241="","",IFERROR(INDEX('評価モデル'!$E$4:$E$52,MATCH($G241,'評価モデル'!$C$4:$C$52,0)),0))</f>
      </c>
      <c r="J241" s="107"/>
      <c r="K241" s="99"/>
      <c r="L241" s="99"/>
      <c r="M241" s="99"/>
      <c r="N241" s="99"/>
      <c r="O241" s="100" t="str">
        <f>IF($G241="","",IF($K241="はい",0,$I241*$J241/100))</f>
      </c>
      <c r="P241" s="99" t="str">
        <f>IF($G241="","",IF($K241="はい","重大事項発生",IF($J241&gt;=90,"優良",IF($J241&gt;=80,"合格",IF($J241&gt;=70,"観察",IF($J241&gt;=60,"はい正","不合格"))))))</f>
      </c>
      <c r="Q241" s="98"/>
      <c r="R241" s="98"/>
      <c r="S241" s="98"/>
      <c r="T241" s="98"/>
      <c r="U241" s="98"/>
      <c r="V241" s="98"/>
      <c r="W241" s="98"/>
      <c r="X241" s="98"/>
      <c r="Y241" s="98"/>
      <c r="Z241" s="98"/>
    </row>
    <row r="242">
      <c r="A242" s="110"/>
      <c r="B242" s="99"/>
      <c r="C242" s="99"/>
      <c r="D242" s="99"/>
      <c r="E242" s="99"/>
      <c r="F242" s="99" t="str">
        <f>IF($G242="","",IFERROR(INDEX('評価モデル'!$A$4:$A$52,MATCH($G242,'評価モデル'!$C$4:$C$52,0)),""))</f>
      </c>
      <c r="G242" s="99"/>
      <c r="H242" s="99" t="str">
        <f>IF($G242="","",IFERROR(INDEX('評価モデル'!$D$4:$D$52,MATCH($G242,'評価モデル'!$C$4:$C$52,0)),""))</f>
      </c>
      <c r="I242" s="107" t="str">
        <f>IF($G242="","",IFERROR(INDEX('評価モデル'!$E$4:$E$52,MATCH($G242,'評価モデル'!$C$4:$C$52,0)),0))</f>
      </c>
      <c r="J242" s="107"/>
      <c r="K242" s="99"/>
      <c r="L242" s="99"/>
      <c r="M242" s="99"/>
      <c r="N242" s="99"/>
      <c r="O242" s="100" t="str">
        <f>IF($G242="","",IF($K242="はい",0,$I242*$J242/100))</f>
      </c>
      <c r="P242" s="99" t="str">
        <f>IF($G242="","",IF($K242="はい","重大事項発生",IF($J242&gt;=90,"優良",IF($J242&gt;=80,"合格",IF($J242&gt;=70,"観察",IF($J242&gt;=60,"はい正","不合格"))))))</f>
      </c>
      <c r="Q242" s="98"/>
      <c r="R242" s="98"/>
      <c r="S242" s="98"/>
      <c r="T242" s="98"/>
      <c r="U242" s="98"/>
      <c r="V242" s="98"/>
      <c r="W242" s="98"/>
      <c r="X242" s="98"/>
      <c r="Y242" s="98"/>
      <c r="Z242" s="98"/>
    </row>
    <row r="243">
      <c r="A243" s="110"/>
      <c r="B243" s="99"/>
      <c r="C243" s="99"/>
      <c r="D243" s="99"/>
      <c r="E243" s="99"/>
      <c r="F243" s="99" t="str">
        <f>IF($G243="","",IFERROR(INDEX('評価モデル'!$A$4:$A$52,MATCH($G243,'評価モデル'!$C$4:$C$52,0)),""))</f>
      </c>
      <c r="G243" s="99"/>
      <c r="H243" s="99" t="str">
        <f>IF($G243="","",IFERROR(INDEX('評価モデル'!$D$4:$D$52,MATCH($G243,'評価モデル'!$C$4:$C$52,0)),""))</f>
      </c>
      <c r="I243" s="107" t="str">
        <f>IF($G243="","",IFERROR(INDEX('評価モデル'!$E$4:$E$52,MATCH($G243,'評価モデル'!$C$4:$C$52,0)),0))</f>
      </c>
      <c r="J243" s="107"/>
      <c r="K243" s="99"/>
      <c r="L243" s="99"/>
      <c r="M243" s="99"/>
      <c r="N243" s="99"/>
      <c r="O243" s="100" t="str">
        <f>IF($G243="","",IF($K243="はい",0,$I243*$J243/100))</f>
      </c>
      <c r="P243" s="99" t="str">
        <f>IF($G243="","",IF($K243="はい","重大事項発生",IF($J243&gt;=90,"優良",IF($J243&gt;=80,"合格",IF($J243&gt;=70,"観察",IF($J243&gt;=60,"はい正","不合格"))))))</f>
      </c>
      <c r="Q243" s="98"/>
      <c r="R243" s="98"/>
      <c r="S243" s="98"/>
      <c r="T243" s="98"/>
      <c r="U243" s="98"/>
      <c r="V243" s="98"/>
      <c r="W243" s="98"/>
      <c r="X243" s="98"/>
      <c r="Y243" s="98"/>
      <c r="Z243" s="98"/>
    </row>
    <row r="244">
      <c r="A244" s="110"/>
      <c r="B244" s="99"/>
      <c r="C244" s="99"/>
      <c r="D244" s="99"/>
      <c r="E244" s="99"/>
      <c r="F244" s="99" t="str">
        <f>IF($G244="","",IFERROR(INDEX('評価モデル'!$A$4:$A$52,MATCH($G244,'評価モデル'!$C$4:$C$52,0)),""))</f>
      </c>
      <c r="G244" s="99"/>
      <c r="H244" s="99" t="str">
        <f>IF($G244="","",IFERROR(INDEX('評価モデル'!$D$4:$D$52,MATCH($G244,'評価モデル'!$C$4:$C$52,0)),""))</f>
      </c>
      <c r="I244" s="107" t="str">
        <f>IF($G244="","",IFERROR(INDEX('評価モデル'!$E$4:$E$52,MATCH($G244,'評価モデル'!$C$4:$C$52,0)),0))</f>
      </c>
      <c r="J244" s="107"/>
      <c r="K244" s="99"/>
      <c r="L244" s="99"/>
      <c r="M244" s="99"/>
      <c r="N244" s="99"/>
      <c r="O244" s="100" t="str">
        <f>IF($G244="","",IF($K244="はい",0,$I244*$J244/100))</f>
      </c>
      <c r="P244" s="99" t="str">
        <f>IF($G244="","",IF($K244="はい","重大事項発生",IF($J244&gt;=90,"優良",IF($J244&gt;=80,"合格",IF($J244&gt;=70,"観察",IF($J244&gt;=60,"はい正","不合格"))))))</f>
      </c>
      <c r="Q244" s="98"/>
      <c r="R244" s="98"/>
      <c r="S244" s="98"/>
      <c r="T244" s="98"/>
      <c r="U244" s="98"/>
      <c r="V244" s="98"/>
      <c r="W244" s="98"/>
      <c r="X244" s="98"/>
      <c r="Y244" s="98"/>
      <c r="Z244" s="98"/>
    </row>
    <row r="245">
      <c r="A245" s="110"/>
      <c r="B245" s="99"/>
      <c r="C245" s="99"/>
      <c r="D245" s="99"/>
      <c r="E245" s="99"/>
      <c r="F245" s="99" t="str">
        <f>IF($G245="","",IFERROR(INDEX('評価モデル'!$A$4:$A$52,MATCH($G245,'評価モデル'!$C$4:$C$52,0)),""))</f>
      </c>
      <c r="G245" s="99"/>
      <c r="H245" s="99" t="str">
        <f>IF($G245="","",IFERROR(INDEX('評価モデル'!$D$4:$D$52,MATCH($G245,'評価モデル'!$C$4:$C$52,0)),""))</f>
      </c>
      <c r="I245" s="107" t="str">
        <f>IF($G245="","",IFERROR(INDEX('評価モデル'!$E$4:$E$52,MATCH($G245,'評価モデル'!$C$4:$C$52,0)),0))</f>
      </c>
      <c r="J245" s="107"/>
      <c r="K245" s="99"/>
      <c r="L245" s="99"/>
      <c r="M245" s="99"/>
      <c r="N245" s="99"/>
      <c r="O245" s="100" t="str">
        <f>IF($G245="","",IF($K245="はい",0,$I245*$J245/100))</f>
      </c>
      <c r="P245" s="99" t="str">
        <f>IF($G245="","",IF($K245="はい","重大事項発生",IF($J245&gt;=90,"優良",IF($J245&gt;=80,"合格",IF($J245&gt;=70,"観察",IF($J245&gt;=60,"はい正","不合格"))))))</f>
      </c>
      <c r="Q245" s="98"/>
      <c r="R245" s="98"/>
      <c r="S245" s="98"/>
      <c r="T245" s="98"/>
      <c r="U245" s="98"/>
      <c r="V245" s="98"/>
      <c r="W245" s="98"/>
      <c r="X245" s="98"/>
      <c r="Y245" s="98"/>
      <c r="Z245" s="98"/>
    </row>
    <row r="246">
      <c r="A246" s="110"/>
      <c r="B246" s="99"/>
      <c r="C246" s="99"/>
      <c r="D246" s="99"/>
      <c r="E246" s="99"/>
      <c r="F246" s="99" t="str">
        <f>IF($G246="","",IFERROR(INDEX('評価モデル'!$A$4:$A$52,MATCH($G246,'評価モデル'!$C$4:$C$52,0)),""))</f>
      </c>
      <c r="G246" s="99"/>
      <c r="H246" s="99" t="str">
        <f>IF($G246="","",IFERROR(INDEX('評価モデル'!$D$4:$D$52,MATCH($G246,'評価モデル'!$C$4:$C$52,0)),""))</f>
      </c>
      <c r="I246" s="107" t="str">
        <f>IF($G246="","",IFERROR(INDEX('評価モデル'!$E$4:$E$52,MATCH($G246,'評価モデル'!$C$4:$C$52,0)),0))</f>
      </c>
      <c r="J246" s="107"/>
      <c r="K246" s="99"/>
      <c r="L246" s="99"/>
      <c r="M246" s="99"/>
      <c r="N246" s="99"/>
      <c r="O246" s="100" t="str">
        <f>IF($G246="","",IF($K246="はい",0,$I246*$J246/100))</f>
      </c>
      <c r="P246" s="99" t="str">
        <f>IF($G246="","",IF($K246="はい","重大事項発生",IF($J246&gt;=90,"優良",IF($J246&gt;=80,"合格",IF($J246&gt;=70,"観察",IF($J246&gt;=60,"はい正","不合格"))))))</f>
      </c>
      <c r="Q246" s="98"/>
      <c r="R246" s="98"/>
      <c r="S246" s="98"/>
      <c r="T246" s="98"/>
      <c r="U246" s="98"/>
      <c r="V246" s="98"/>
      <c r="W246" s="98"/>
      <c r="X246" s="98"/>
      <c r="Y246" s="98"/>
      <c r="Z246" s="98"/>
    </row>
    <row r="247">
      <c r="A247" s="110"/>
      <c r="B247" s="99"/>
      <c r="C247" s="99"/>
      <c r="D247" s="99"/>
      <c r="E247" s="99"/>
      <c r="F247" s="99" t="str">
        <f>IF($G247="","",IFERROR(INDEX('評価モデル'!$A$4:$A$52,MATCH($G247,'評価モデル'!$C$4:$C$52,0)),""))</f>
      </c>
      <c r="G247" s="99"/>
      <c r="H247" s="99" t="str">
        <f>IF($G247="","",IFERROR(INDEX('評価モデル'!$D$4:$D$52,MATCH($G247,'評価モデル'!$C$4:$C$52,0)),""))</f>
      </c>
      <c r="I247" s="107" t="str">
        <f>IF($G247="","",IFERROR(INDEX('評価モデル'!$E$4:$E$52,MATCH($G247,'評価モデル'!$C$4:$C$52,0)),0))</f>
      </c>
      <c r="J247" s="107"/>
      <c r="K247" s="99"/>
      <c r="L247" s="99"/>
      <c r="M247" s="99"/>
      <c r="N247" s="99"/>
      <c r="O247" s="100" t="str">
        <f>IF($G247="","",IF($K247="はい",0,$I247*$J247/100))</f>
      </c>
      <c r="P247" s="99" t="str">
        <f>IF($G247="","",IF($K247="はい","重大事項発生",IF($J247&gt;=90,"優良",IF($J247&gt;=80,"合格",IF($J247&gt;=70,"観察",IF($J247&gt;=60,"はい正","不合格"))))))</f>
      </c>
      <c r="Q247" s="98"/>
      <c r="R247" s="98"/>
      <c r="S247" s="98"/>
      <c r="T247" s="98"/>
      <c r="U247" s="98"/>
      <c r="V247" s="98"/>
      <c r="W247" s="98"/>
      <c r="X247" s="98"/>
      <c r="Y247" s="98"/>
      <c r="Z247" s="98"/>
    </row>
    <row r="248">
      <c r="A248" s="110"/>
      <c r="B248" s="99"/>
      <c r="C248" s="99"/>
      <c r="D248" s="99"/>
      <c r="E248" s="99"/>
      <c r="F248" s="99" t="str">
        <f>IF($G248="","",IFERROR(INDEX('評価モデル'!$A$4:$A$52,MATCH($G248,'評価モデル'!$C$4:$C$52,0)),""))</f>
      </c>
      <c r="G248" s="99"/>
      <c r="H248" s="99" t="str">
        <f>IF($G248="","",IFERROR(INDEX('評価モデル'!$D$4:$D$52,MATCH($G248,'評価モデル'!$C$4:$C$52,0)),""))</f>
      </c>
      <c r="I248" s="107" t="str">
        <f>IF($G248="","",IFERROR(INDEX('評価モデル'!$E$4:$E$52,MATCH($G248,'評価モデル'!$C$4:$C$52,0)),0))</f>
      </c>
      <c r="J248" s="107"/>
      <c r="K248" s="99"/>
      <c r="L248" s="99"/>
      <c r="M248" s="99"/>
      <c r="N248" s="99"/>
      <c r="O248" s="100" t="str">
        <f>IF($G248="","",IF($K248="はい",0,$I248*$J248/100))</f>
      </c>
      <c r="P248" s="99" t="str">
        <f>IF($G248="","",IF($K248="はい","重大事項発生",IF($J248&gt;=90,"優良",IF($J248&gt;=80,"合格",IF($J248&gt;=70,"観察",IF($J248&gt;=60,"はい正","不合格"))))))</f>
      </c>
      <c r="Q248" s="98"/>
      <c r="R248" s="98"/>
      <c r="S248" s="98"/>
      <c r="T248" s="98"/>
      <c r="U248" s="98"/>
      <c r="V248" s="98"/>
      <c r="W248" s="98"/>
      <c r="X248" s="98"/>
      <c r="Y248" s="98"/>
      <c r="Z248" s="98"/>
    </row>
    <row r="249">
      <c r="A249" s="110"/>
      <c r="B249" s="99"/>
      <c r="C249" s="99"/>
      <c r="D249" s="99"/>
      <c r="E249" s="99"/>
      <c r="F249" s="99" t="str">
        <f>IF($G249="","",IFERROR(INDEX('評価モデル'!$A$4:$A$52,MATCH($G249,'評価モデル'!$C$4:$C$52,0)),""))</f>
      </c>
      <c r="G249" s="99"/>
      <c r="H249" s="99" t="str">
        <f>IF($G249="","",IFERROR(INDEX('評価モデル'!$D$4:$D$52,MATCH($G249,'評価モデル'!$C$4:$C$52,0)),""))</f>
      </c>
      <c r="I249" s="107" t="str">
        <f>IF($G249="","",IFERROR(INDEX('評価モデル'!$E$4:$E$52,MATCH($G249,'評価モデル'!$C$4:$C$52,0)),0))</f>
      </c>
      <c r="J249" s="107"/>
      <c r="K249" s="99"/>
      <c r="L249" s="99"/>
      <c r="M249" s="99"/>
      <c r="N249" s="99"/>
      <c r="O249" s="100" t="str">
        <f>IF($G249="","",IF($K249="はい",0,$I249*$J249/100))</f>
      </c>
      <c r="P249" s="99" t="str">
        <f>IF($G249="","",IF($K249="はい","重大事項発生",IF($J249&gt;=90,"優良",IF($J249&gt;=80,"合格",IF($J249&gt;=70,"観察",IF($J249&gt;=60,"はい正","不合格"))))))</f>
      </c>
      <c r="Q249" s="98"/>
      <c r="R249" s="98"/>
      <c r="S249" s="98"/>
      <c r="T249" s="98"/>
      <c r="U249" s="98"/>
      <c r="V249" s="98"/>
      <c r="W249" s="98"/>
      <c r="X249" s="98"/>
      <c r="Y249" s="98"/>
      <c r="Z249" s="98"/>
    </row>
    <row r="250">
      <c r="A250" s="110"/>
      <c r="B250" s="99"/>
      <c r="C250" s="99"/>
      <c r="D250" s="99"/>
      <c r="E250" s="99"/>
      <c r="F250" s="99" t="str">
        <f>IF($G250="","",IFERROR(INDEX('評価モデル'!$A$4:$A$52,MATCH($G250,'評価モデル'!$C$4:$C$52,0)),""))</f>
      </c>
      <c r="G250" s="99"/>
      <c r="H250" s="99" t="str">
        <f>IF($G250="","",IFERROR(INDEX('評価モデル'!$D$4:$D$52,MATCH($G250,'評価モデル'!$C$4:$C$52,0)),""))</f>
      </c>
      <c r="I250" s="107" t="str">
        <f>IF($G250="","",IFERROR(INDEX('評価モデル'!$E$4:$E$52,MATCH($G250,'評価モデル'!$C$4:$C$52,0)),0))</f>
      </c>
      <c r="J250" s="107"/>
      <c r="K250" s="99"/>
      <c r="L250" s="99"/>
      <c r="M250" s="99"/>
      <c r="N250" s="99"/>
      <c r="O250" s="100" t="str">
        <f>IF($G250="","",IF($K250="はい",0,$I250*$J250/100))</f>
      </c>
      <c r="P250" s="99" t="str">
        <f>IF($G250="","",IF($K250="はい","重大事項発生",IF($J250&gt;=90,"優良",IF($J250&gt;=80,"合格",IF($J250&gt;=70,"観察",IF($J250&gt;=60,"はい正","不合格"))))))</f>
      </c>
      <c r="Q250" s="98"/>
      <c r="R250" s="98"/>
      <c r="S250" s="98"/>
      <c r="T250" s="98"/>
      <c r="U250" s="98"/>
      <c r="V250" s="98"/>
      <c r="W250" s="98"/>
      <c r="X250" s="98"/>
      <c r="Y250" s="98"/>
      <c r="Z250" s="98"/>
    </row>
  </sheetData>
  <mergeCells count="1">
    <mergeCell ref="A1:P1"/>
  </mergeCells>
  <conditionalFormatting sqref="J4:J250">
    <cfRule type="colorScale" priority="1">
      <colorScale>
        <cfvo type="min"/>
        <cfvo type="percentile" val="50"/>
        <cfvo type="max"/>
        <color rgb="FEE2E2"/>
        <color rgb="FEF3C7"/>
        <color rgb="DCFCE7"/>
      </colorScale>
    </cfRule>
  </conditionalFormatting>
  <conditionalFormatting sqref="K4:K250">
    <cfRule type="expression" dxfId="0" priority="2">
      <formula>$K4="はい"</formula>
    </cfRule>
  </conditionalFormatting>
  <conditionalFormatting sqref="P4:P250">
    <cfRule type="expression" dxfId="1" priority="3">
      <formula>$P4="重大事項発生"</formula>
    </cfRule>
  </conditionalFormatting>
  <dataValidations count="3">
    <dataValidation allowBlank="false" sqref="D4:D250" type="list">
      <formula1>"東都鋼構造工事株式会社,東都設備工業株式会社,安和労務協力株式会社,緑建内装工事株式会社"</formula1>
    </dataValidation>
    <dataValidation allowBlank="false" sqref="G4:G250" type="list">
      <formula1>"A1,A2,A3,A4,A5,A6,A7,B1,B2,B3,B4,B5,B6,C1,C2,C3,C4,C5,C6,D1,D2,D3,D4,D5,D6,D7,D8,D9,D10,D11,D12,D13,D14,D15,D16,D17,D18,D19,D20,E1,E2,E3,E4,E5,F1,F2,F3,F4,F5"</formula1>
    </dataValidation>
    <dataValidation allowBlank="false" sqref="K4:K250" type="list">
      <formula1>"いいえ,はい"</formula1>
    </dataValidation>
  </dataValidations>
  <pageMargins left="0.7" right="0.7" top="0.75" bottom="0.75" header="0.3" footer="0.3"/>
  <ignoredErrors>
    <ignoredError sqref="A1:XFD1048576" evalError="1" twoDigitTextYear="1" numberStoredAsText="1" formula="1" formulaRange="1" unlockedFormula="1" emptyCellReference="1" listDataValidation="1" calculatedColumn="1"/>
  </ignoredErrors>
  <tableParts count="1">
    <tablePart r:id="R6b2a14b4fc434746"/>
  </tableParts>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2"/>
    <col customWidth="true" max="2" min="2" width="26"/>
    <col customWidth="true" max="5" min="3" width="12"/>
    <col customWidth="true" max="8" min="6" width="14"/>
    <col customWidth="true" max="13" min="9" width="13"/>
    <col customWidth="true" max="14" min="14" width="14"/>
    <col customWidth="true" max="15" min="15" width="36"/>
    <col customWidth="true" max="16" min="16" width="22"/>
  </cols>
  <sheetData>
    <row r="1" ht="30" customHeight="true">
      <c r="A1" s="5" t="s">
        <v>289</v>
      </c>
      <c r="B1" s="5"/>
      <c r="C1" s="5"/>
      <c r="D1" s="5"/>
      <c r="E1" s="5"/>
      <c r="F1" s="5"/>
      <c r="G1" s="5"/>
      <c r="H1" s="5"/>
      <c r="I1" s="5"/>
      <c r="J1" s="5"/>
      <c r="K1" s="5"/>
      <c r="L1" s="5"/>
      <c r="M1" s="5"/>
      <c r="N1" s="5"/>
      <c r="O1" s="5"/>
      <c r="P1" s="5"/>
      <c r="Q1" s="98"/>
      <c r="R1" s="98"/>
      <c r="S1" s="98"/>
      <c r="T1" s="98"/>
      <c r="U1" s="98"/>
      <c r="V1" s="98"/>
      <c r="W1" s="98"/>
      <c r="X1" s="98"/>
      <c r="Y1" s="98"/>
      <c r="Z1" s="98"/>
    </row>
    <row r="2">
      <c r="A2" s="98"/>
      <c r="B2" s="98"/>
      <c r="C2" s="98"/>
      <c r="D2" s="98"/>
      <c r="E2" s="98"/>
      <c r="F2" s="98"/>
      <c r="G2" s="98"/>
      <c r="H2" s="98"/>
      <c r="I2" s="98"/>
      <c r="J2" s="98"/>
      <c r="K2" s="98"/>
      <c r="L2" s="98"/>
      <c r="M2" s="98"/>
      <c r="N2" s="98"/>
      <c r="O2" s="98"/>
      <c r="P2" s="98"/>
      <c r="Q2" s="98"/>
      <c r="R2" s="98"/>
      <c r="S2" s="98"/>
      <c r="T2" s="98"/>
      <c r="U2" s="98"/>
      <c r="V2" s="98"/>
      <c r="W2" s="98"/>
      <c r="X2" s="98"/>
      <c r="Y2" s="98"/>
      <c r="Z2" s="98"/>
    </row>
    <row r="3">
      <c r="A3" s="18" t="s">
        <v>290</v>
      </c>
      <c r="B3" s="18" t="s">
        <v>291</v>
      </c>
      <c r="C3" s="18" t="s">
        <v>261</v>
      </c>
      <c r="D3" s="18" t="s">
        <v>292</v>
      </c>
      <c r="E3" s="18" t="s">
        <v>293</v>
      </c>
      <c r="F3" s="18" t="s">
        <v>294</v>
      </c>
      <c r="G3" s="18" t="s">
        <v>295</v>
      </c>
      <c r="H3" s="18" t="s">
        <v>296</v>
      </c>
      <c r="I3" s="18" t="s">
        <v>297</v>
      </c>
      <c r="J3" s="18" t="s">
        <v>298</v>
      </c>
      <c r="K3" s="18" t="s">
        <v>14</v>
      </c>
      <c r="L3" s="18" t="s">
        <v>15</v>
      </c>
      <c r="M3" s="18" t="s">
        <v>16</v>
      </c>
      <c r="N3" s="18" t="s">
        <v>299</v>
      </c>
      <c r="O3" s="18" t="s">
        <v>17</v>
      </c>
      <c r="P3" s="18" t="s">
        <v>300</v>
      </c>
      <c r="Q3" s="98"/>
      <c r="R3" s="98"/>
      <c r="S3" s="98"/>
      <c r="T3" s="98"/>
      <c r="U3" s="98"/>
      <c r="V3" s="98"/>
      <c r="W3" s="98"/>
      <c r="X3" s="98"/>
      <c r="Y3" s="98"/>
      <c r="Z3" s="98"/>
    </row>
    <row r="4">
      <c r="A4" s="99" t="str">
        <v>SUB001</v>
      </c>
      <c r="B4" s="99" t="s">
        <v>272</v>
      </c>
      <c r="C4" s="99" t="s">
        <v>273</v>
      </c>
      <c r="D4" s="99" t="s">
        <v>301</v>
      </c>
      <c r="E4" s="99" t="s">
        <v>302</v>
      </c>
      <c r="F4" s="110" t="n">
        <v>45366</v>
      </c>
      <c r="G4" s="110" t="n">
        <v>46568</v>
      </c>
      <c r="H4" s="110" t="n">
        <v>46387</v>
      </c>
      <c r="I4" s="99" t="n">
        <v>3</v>
      </c>
      <c r="J4" s="100" t="n">
        <f>IF($B4="","",IFERROR(SUMIF('評価入力'!$D:$D,$B4,'評価入力'!$O:$O)/SUMIF('評価入力'!$D:$D,$B4,'評価入力'!$I:$I)*100,0))</f>
        <v>88.275</v>
      </c>
      <c r="K4" s="99" t="str">
        <f>IF($B4="","",IF($M4&gt;0,"重大事項",IF($J4&gt;=90,"A 優良",IF($J4&gt;=80,"B 合格・優先",IF($J4&gt;=70,"C 合格・観察",IF($J4&gt;=60,"D 注意・はい正","E 退出"))))))</f>
        <v>B 合格・優先</v>
      </c>
      <c r="L4" s="99" t="str">
        <f>IF($B4="","",IF($M4&gt;0,"ネガティブリスト・使用停止",IF(LEFT($K4,1)="A","優先招待",IF(LEFT($K4,1)="B","通常利用",IF(LEFT($K4,1)="C","上限付き利用・重点追跡",IF(LEFT($K4,1)="D","注意はい正","ネガティブリスト・使用停止"))))))</f>
        <v>通常利用</v>
      </c>
      <c r="M4" s="99" t="n">
        <f>IF($B4="","",COUNTIFS('評価入力'!$D:$D,$B4,'評価入力'!$K:$K,"はい"))</f>
        <v>0</v>
      </c>
      <c r="N4" s="110" t="str">
        <f>IF($B4="","",IF(OR($L4="注意はい正",$L4="上限付き利用・重点追跡"),TODAY()+180,""))</f>
      </c>
      <c r="O4" s="99" t="str">
        <f>IF($B4="","",IF($L4="優先招待","入札招待・包括契約で優先",IF($L4="通常利用","継続利用可",IF($L4="上限付き利用・重点追跡","高リスク工区を制限し月次で見直す",IF($L4="注意はい正","新規作業を停止し、はい正検収後に再評価","3年間は入札候補に入れない")))))</f>
        <v>継続利用可</v>
      </c>
      <c r="P4" s="99"/>
      <c r="Q4" s="98"/>
      <c r="R4" s="98"/>
      <c r="S4" s="98"/>
      <c r="T4" s="98"/>
      <c r="U4" s="98"/>
      <c r="V4" s="98"/>
      <c r="W4" s="98"/>
      <c r="X4" s="98"/>
      <c r="Y4" s="98"/>
      <c r="Z4" s="98"/>
    </row>
    <row r="5">
      <c r="A5" s="99" t="str">
        <v>SUB002</v>
      </c>
      <c r="B5" s="99" t="s">
        <v>282</v>
      </c>
      <c r="C5" s="99" t="s">
        <v>273</v>
      </c>
      <c r="D5" s="99" t="s">
        <v>303</v>
      </c>
      <c r="E5" s="99" t="s">
        <v>302</v>
      </c>
      <c r="F5" s="110" t="n">
        <v>45143</v>
      </c>
      <c r="G5" s="110" t="n">
        <v>46295</v>
      </c>
      <c r="H5" s="110" t="n">
        <v>46295</v>
      </c>
      <c r="I5" s="99" t="n">
        <v>2</v>
      </c>
      <c r="J5" s="100" t="n">
        <f>IF($B5="","",IFERROR(SUMIF('評価入力'!$D:$D,$B5,'評価入力'!$O:$O)/SUMIF('評価入力'!$D:$D,$B5,'評価入力'!$I:$I)*100,0))</f>
        <v>78.25500000000001</v>
      </c>
      <c r="K5" s="99" t="str">
        <f>IF($B5="","",IF($M5&gt;0,"重大事項",IF($J5&gt;=90,"A 優良",IF($J5&gt;=80,"B 合格・優先",IF($J5&gt;=70,"C 合格・観察",IF($J5&gt;=60,"D 注意・はい正","E 退出"))))))</f>
        <v>C 合格・観察</v>
      </c>
      <c r="L5" s="99" t="str">
        <f>IF($B5="","",IF($M5&gt;0,"ネガティブリスト・使用停止",IF(LEFT($K5,1)="A","優先招待",IF(LEFT($K5,1)="B","通常利用",IF(LEFT($K5,1)="C","上限付き利用・重点追跡",IF(LEFT($K5,1)="D","注意はい正","ネガティブリスト・使用停止"))))))</f>
        <v>上限付き利用・重点追跡</v>
      </c>
      <c r="M5" s="99" t="n">
        <f>IF($B5="","",COUNTIFS('評価入力'!$D:$D,$B5,'評価入力'!$K:$K,"はい"))</f>
        <v>0</v>
      </c>
      <c r="N5" s="110" t="n">
        <f>IF($B5="","",IF(OR($L5="注意はい正",$L5="上限付き利用・重点追跡"),TODAY()+180,""))</f>
        <v>46336</v>
      </c>
      <c r="O5" s="99" t="str">
        <f>IF($B5="","",IF($L5="優先招待","入札招待・包括契約で優先",IF($L5="通常利用","継続利用可",IF($L5="上限付き利用・重点追跡","高リスク工区を制限し月次で見直す",IF($L5="注意はい正","新規作業を停止し、はい正検収後に再評価","3年間は入札候補に入れない")))))</f>
        <v>高リスク工区を制限し月次で見直す</v>
      </c>
      <c r="P5" s="99"/>
      <c r="Q5" s="98"/>
      <c r="R5" s="98"/>
      <c r="S5" s="98"/>
      <c r="T5" s="98"/>
      <c r="U5" s="98"/>
      <c r="V5" s="98"/>
      <c r="W5" s="98"/>
      <c r="X5" s="98"/>
      <c r="Y5" s="98"/>
      <c r="Z5" s="98"/>
    </row>
    <row r="6">
      <c r="A6" s="99" t="str">
        <v>SUB003</v>
      </c>
      <c r="B6" s="99" t="s">
        <v>285</v>
      </c>
      <c r="C6" s="99" t="s">
        <v>286</v>
      </c>
      <c r="D6" s="99" t="s">
        <v>304</v>
      </c>
      <c r="E6" s="99" t="s">
        <v>305</v>
      </c>
      <c r="F6" s="110" t="n">
        <v>44885</v>
      </c>
      <c r="G6" s="110" t="n">
        <v>45961</v>
      </c>
      <c r="H6" s="110" t="n">
        <v>45991</v>
      </c>
      <c r="I6" s="99" t="n">
        <v>1</v>
      </c>
      <c r="J6" s="100" t="n">
        <f>IF($B6="","",IFERROR(SUMIF('評価入力'!$D:$D,$B6,'評価入力'!$O:$O)/SUMIF('評価入力'!$D:$D,$B6,'評価入力'!$I:$I)*100,0))</f>
        <v>62.205000000000034</v>
      </c>
      <c r="K6" s="99" t="str">
        <f>IF($B6="","",IF($M6&gt;0,"重大事項",IF($J6&gt;=90,"A 優良",IF($J6&gt;=80,"B 合格・優先",IF($J6&gt;=70,"C 合格・観察",IF($J6&gt;=60,"D 注意・はい正","E 退出"))))))</f>
        <v>重大事項</v>
      </c>
      <c r="L6" s="99" t="str">
        <f>IF($B6="","",IF($M6&gt;0,"ネガティブリスト・使用停止",IF(LEFT($K6,1)="A","優先招待",IF(LEFT($K6,1)="B","通常利用",IF(LEFT($K6,1)="C","上限付き利用・重点追跡",IF(LEFT($K6,1)="D","注意はい正","ネガティブリスト・使用停止"))))))</f>
        <v>ネガティブリスト・使用停止</v>
      </c>
      <c r="M6" s="99" t="n">
        <f>IF($B6="","",COUNTIFS('評価入力'!$D:$D,$B6,'評価入力'!$K:$K,"はい"))</f>
        <v>2</v>
      </c>
      <c r="N6" s="110" t="str">
        <f>IF($B6="","",IF(OR($L6="注意はい正",$L6="上限付き利用・重点追跡"),TODAY()+180,""))</f>
      </c>
      <c r="O6" s="99" t="str">
        <f>IF($B6="","",IF($L6="優先招待","入札招待・包括契約で優先",IF($L6="通常利用","継続利用可",IF($L6="上限付き利用・重点追跡","高リスク工区を制限し月次で見直す",IF($L6="注意はい正","新規作業を停止し、はい正検収後に再評価","3年間は入札候補に入れない")))))</f>
        <v>3年間は入札候補に入れない</v>
      </c>
      <c r="P6" s="99"/>
      <c r="Q6" s="98"/>
      <c r="R6" s="98"/>
      <c r="S6" s="98"/>
      <c r="T6" s="98"/>
      <c r="U6" s="98"/>
      <c r="V6" s="98"/>
      <c r="W6" s="98"/>
      <c r="X6" s="98"/>
      <c r="Y6" s="98"/>
      <c r="Z6" s="98"/>
    </row>
    <row r="7">
      <c r="A7" s="99" t="str">
        <v>SUB004</v>
      </c>
      <c r="B7" s="99" t="s">
        <v>306</v>
      </c>
      <c r="C7" s="99" t="s">
        <v>273</v>
      </c>
      <c r="D7" s="99" t="s">
        <v>307</v>
      </c>
      <c r="E7" s="99" t="s">
        <v>308</v>
      </c>
      <c r="F7" s="110" t="n">
        <v>45536</v>
      </c>
      <c r="G7" s="110" t="n">
        <v>46112</v>
      </c>
      <c r="H7" s="110" t="n">
        <v>46173</v>
      </c>
      <c r="I7" s="99" t="n">
        <v>0</v>
      </c>
      <c r="J7" s="100" t="n">
        <f>IF($B7="","",IFERROR(SUMIF('評価入力'!$D:$D,$B7,'評価入力'!$O:$O)/SUMIF('評価入力'!$D:$D,$B7,'評価入力'!$I:$I)*100,0))</f>
        <v>0</v>
      </c>
      <c r="K7" s="99" t="str">
        <f>IF($B7="","",IF($M7&gt;0,"重大事項",IF($J7&gt;=90,"A 優良",IF($J7&gt;=80,"B 合格・優先",IF($J7&gt;=70,"C 合格・観察",IF($J7&gt;=60,"D 注意・はい正","E 退出"))))))</f>
        <v>E 退出</v>
      </c>
      <c r="L7" s="99" t="str">
        <f>IF($B7="","",IF($M7&gt;0,"ネガティブリスト・使用停止",IF(LEFT($K7,1)="A","優先招待",IF(LEFT($K7,1)="B","通常利用",IF(LEFT($K7,1)="C","上限付き利用・重点追跡",IF(LEFT($K7,1)="D","注意はい正","ネガティブリスト・使用停止"))))))</f>
        <v>ネガティブリスト・使用停止</v>
      </c>
      <c r="M7" s="99" t="n">
        <f>IF($B7="","",COUNTIFS('評価入力'!$D:$D,$B7,'評価入力'!$K:$K,"はい"))</f>
        <v>0</v>
      </c>
      <c r="N7" s="110" t="str">
        <f>IF($B7="","",IF(OR($L7="注意はい正",$L7="上限付き利用・重点追跡"),TODAY()+180,""))</f>
      </c>
      <c r="O7" s="99" t="str">
        <f>IF($B7="","",IF($L7="優先招待","入札招待・包括契約で優先",IF($L7="通常利用","継続利用可",IF($L7="上限付き利用・重点追跡","高リスク工区を制限し月次で見直す",IF($L7="注意はい正","新規作業を停止し、はい正検収後に再評価","3年間は入札候補に入れない")))))</f>
        <v>3年間は入札候補に入れない</v>
      </c>
      <c r="P7" s="99"/>
      <c r="Q7" s="98"/>
      <c r="R7" s="98"/>
      <c r="S7" s="98"/>
      <c r="T7" s="98"/>
      <c r="U7" s="98"/>
      <c r="V7" s="98"/>
      <c r="W7" s="98"/>
      <c r="X7" s="98"/>
      <c r="Y7" s="98"/>
      <c r="Z7" s="98"/>
    </row>
    <row r="8">
      <c r="A8" s="99"/>
      <c r="B8" s="99"/>
      <c r="C8" s="99"/>
      <c r="D8" s="99"/>
      <c r="E8" s="99"/>
      <c r="F8" s="110"/>
      <c r="G8" s="110"/>
      <c r="H8" s="110"/>
      <c r="I8" s="99"/>
      <c r="J8" s="100" t="str">
        <f>IF($B8="","",IFERROR(SUMIF('評価入力'!$D:$D,$B8,'評価入力'!$O:$O)/SUMIF('評価入力'!$D:$D,$B8,'評価入力'!$I:$I)*100,0))</f>
      </c>
      <c r="K8" s="99" t="str">
        <f>IF($B8="","",IF($M8&gt;0,"重大事項",IF($J8&gt;=90,"A 優良",IF($J8&gt;=80,"B 合格・優先",IF($J8&gt;=70,"C 合格・観察",IF($J8&gt;=60,"D 注意・はい正","E 退出"))))))</f>
      </c>
      <c r="L8" s="99" t="str">
        <f>IF($B8="","",IF($M8&gt;0,"ネガティブリスト・使用停止",IF(LEFT($K8,1)="A","優先招待",IF(LEFT($K8,1)="B","通常利用",IF(LEFT($K8,1)="C","上限付き利用・重点追跡",IF(LEFT($K8,1)="D","注意はい正","ネガティブリスト・使用停止"))))))</f>
      </c>
      <c r="M8" s="99" t="str">
        <f>IF($B8="","",COUNTIFS('評価入力'!$D:$D,$B8,'評価入力'!$K:$K,"はい"))</f>
      </c>
      <c r="N8" s="110" t="str">
        <f>IF($B8="","",IF(OR($L8="注意はい正",$L8="上限付き利用・重点追跡"),TODAY()+180,""))</f>
      </c>
      <c r="O8" s="99" t="str">
        <f>IF($B8="","",IF($L8="優先招待","入札招待・包括契約で優先",IF($L8="通常利用","継続利用可",IF($L8="上限付き利用・重点追跡","高リスク工区を制限し月次で見直す",IF($L8="注意はい正","新規作業を停止し、はい正検収後に再評価","3年間は入札候補に入れない")))))</f>
      </c>
      <c r="P8" s="99"/>
      <c r="Q8" s="98"/>
      <c r="R8" s="98"/>
      <c r="S8" s="98"/>
      <c r="T8" s="98"/>
      <c r="U8" s="98"/>
      <c r="V8" s="98"/>
      <c r="W8" s="98"/>
      <c r="X8" s="98"/>
      <c r="Y8" s="98"/>
      <c r="Z8" s="98"/>
    </row>
    <row r="9">
      <c r="A9" s="99"/>
      <c r="B9" s="99"/>
      <c r="C9" s="99"/>
      <c r="D9" s="99"/>
      <c r="E9" s="99"/>
      <c r="F9" s="110"/>
      <c r="G9" s="110"/>
      <c r="H9" s="110"/>
      <c r="I9" s="99"/>
      <c r="J9" s="100" t="str">
        <f>IF($B9="","",IFERROR(SUMIF('評価入力'!$D:$D,$B9,'評価入力'!$O:$O)/SUMIF('評価入力'!$D:$D,$B9,'評価入力'!$I:$I)*100,0))</f>
      </c>
      <c r="K9" s="99" t="str">
        <f>IF($B9="","",IF($M9&gt;0,"重大事項",IF($J9&gt;=90,"A 優良",IF($J9&gt;=80,"B 合格・優先",IF($J9&gt;=70,"C 合格・観察",IF($J9&gt;=60,"D 注意・はい正","E 退出"))))))</f>
      </c>
      <c r="L9" s="99" t="str">
        <f>IF($B9="","",IF($M9&gt;0,"ネガティブリスト・使用停止",IF(LEFT($K9,1)="A","優先招待",IF(LEFT($K9,1)="B","通常利用",IF(LEFT($K9,1)="C","上限付き利用・重点追跡",IF(LEFT($K9,1)="D","注意はい正","ネガティブリスト・使用停止"))))))</f>
      </c>
      <c r="M9" s="99" t="str">
        <f>IF($B9="","",COUNTIFS('評価入力'!$D:$D,$B9,'評価入力'!$K:$K,"はい"))</f>
      </c>
      <c r="N9" s="110" t="str">
        <f>IF($B9="","",IF(OR($L9="注意はい正",$L9="上限付き利用・重点追跡"),TODAY()+180,""))</f>
      </c>
      <c r="O9" s="99" t="str">
        <f>IF($B9="","",IF($L9="優先招待","入札招待・包括契約で優先",IF($L9="通常利用","継続利用可",IF($L9="上限付き利用・重点追跡","高リスク工区を制限し月次で見直す",IF($L9="注意はい正","新規作業を停止し、はい正検収後に再評価","3年間は入札候補に入れない")))))</f>
      </c>
      <c r="P9" s="99"/>
      <c r="Q9" s="98"/>
      <c r="R9" s="98"/>
      <c r="S9" s="98"/>
      <c r="T9" s="98"/>
      <c r="U9" s="98"/>
      <c r="V9" s="98"/>
      <c r="W9" s="98"/>
      <c r="X9" s="98"/>
      <c r="Y9" s="98"/>
      <c r="Z9" s="98"/>
    </row>
    <row r="10">
      <c r="A10" s="99"/>
      <c r="B10" s="99"/>
      <c r="C10" s="99"/>
      <c r="D10" s="99"/>
      <c r="E10" s="99"/>
      <c r="F10" s="110"/>
      <c r="G10" s="110"/>
      <c r="H10" s="110"/>
      <c r="I10" s="99"/>
      <c r="J10" s="100" t="str">
        <f>IF($B10="","",IFERROR(SUMIF('評価入力'!$D:$D,$B10,'評価入力'!$O:$O)/SUMIF('評価入力'!$D:$D,$B10,'評価入力'!$I:$I)*100,0))</f>
      </c>
      <c r="K10" s="99" t="str">
        <f>IF($B10="","",IF($M10&gt;0,"重大事項",IF($J10&gt;=90,"A 優良",IF($J10&gt;=80,"B 合格・優先",IF($J10&gt;=70,"C 合格・観察",IF($J10&gt;=60,"D 注意・はい正","E 退出"))))))</f>
      </c>
      <c r="L10" s="99" t="str">
        <f>IF($B10="","",IF($M10&gt;0,"ネガティブリスト・使用停止",IF(LEFT($K10,1)="A","優先招待",IF(LEFT($K10,1)="B","通常利用",IF(LEFT($K10,1)="C","上限付き利用・重点追跡",IF(LEFT($K10,1)="D","注意はい正","ネガティブリスト・使用停止"))))))</f>
      </c>
      <c r="M10" s="99" t="str">
        <f>IF($B10="","",COUNTIFS('評価入力'!$D:$D,$B10,'評価入力'!$K:$K,"はい"))</f>
      </c>
      <c r="N10" s="110" t="str">
        <f>IF($B10="","",IF(OR($L10="注意はい正",$L10="上限付き利用・重点追跡"),TODAY()+180,""))</f>
      </c>
      <c r="O10" s="99" t="str">
        <f>IF($B10="","",IF($L10="優先招待","入札招待・包括契約で優先",IF($L10="通常利用","継続利用可",IF($L10="上限付き利用・重点追跡","高リスク工区を制限し月次で見直す",IF($L10="注意はい正","新規作業を停止し、はい正検収後に再評価","3年間は入札候補に入れない")))))</f>
      </c>
      <c r="P10" s="99"/>
      <c r="Q10" s="98"/>
      <c r="R10" s="98"/>
      <c r="S10" s="98"/>
      <c r="T10" s="98"/>
      <c r="U10" s="98"/>
      <c r="V10" s="98"/>
      <c r="W10" s="98"/>
      <c r="X10" s="98"/>
      <c r="Y10" s="98"/>
      <c r="Z10" s="98"/>
    </row>
    <row r="11">
      <c r="A11" s="99"/>
      <c r="B11" s="99"/>
      <c r="C11" s="99"/>
      <c r="D11" s="99"/>
      <c r="E11" s="99"/>
      <c r="F11" s="110"/>
      <c r="G11" s="110"/>
      <c r="H11" s="110"/>
      <c r="I11" s="99"/>
      <c r="J11" s="100" t="str">
        <f>IF($B11="","",IFERROR(SUMIF('評価入力'!$D:$D,$B11,'評価入力'!$O:$O)/SUMIF('評価入力'!$D:$D,$B11,'評価入力'!$I:$I)*100,0))</f>
      </c>
      <c r="K11" s="99" t="str">
        <f>IF($B11="","",IF($M11&gt;0,"重大事項",IF($J11&gt;=90,"A 優良",IF($J11&gt;=80,"B 合格・優先",IF($J11&gt;=70,"C 合格・観察",IF($J11&gt;=60,"D 注意・はい正","E 退出"))))))</f>
      </c>
      <c r="L11" s="99" t="str">
        <f>IF($B11="","",IF($M11&gt;0,"ネガティブリスト・使用停止",IF(LEFT($K11,1)="A","優先招待",IF(LEFT($K11,1)="B","通常利用",IF(LEFT($K11,1)="C","上限付き利用・重点追跡",IF(LEFT($K11,1)="D","注意はい正","ネガティブリスト・使用停止"))))))</f>
      </c>
      <c r="M11" s="99" t="str">
        <f>IF($B11="","",COUNTIFS('評価入力'!$D:$D,$B11,'評価入力'!$K:$K,"はい"))</f>
      </c>
      <c r="N11" s="110" t="str">
        <f>IF($B11="","",IF(OR($L11="注意はい正",$L11="上限付き利用・重点追跡"),TODAY()+180,""))</f>
      </c>
      <c r="O11" s="99" t="str">
        <f>IF($B11="","",IF($L11="優先招待","入札招待・包括契約で優先",IF($L11="通常利用","継続利用可",IF($L11="上限付き利用・重点追跡","高リスク工区を制限し月次で見直す",IF($L11="注意はい正","新規作業を停止し、はい正検収後に再評価","3年間は入札候補に入れない")))))</f>
      </c>
      <c r="P11" s="99"/>
      <c r="Q11" s="98"/>
      <c r="R11" s="98"/>
      <c r="S11" s="98"/>
      <c r="T11" s="98"/>
      <c r="U11" s="98"/>
      <c r="V11" s="98"/>
      <c r="W11" s="98"/>
      <c r="X11" s="98"/>
      <c r="Y11" s="98"/>
      <c r="Z11" s="98"/>
    </row>
    <row r="12">
      <c r="A12" s="99"/>
      <c r="B12" s="99"/>
      <c r="C12" s="99"/>
      <c r="D12" s="99"/>
      <c r="E12" s="99"/>
      <c r="F12" s="110"/>
      <c r="G12" s="110"/>
      <c r="H12" s="110"/>
      <c r="I12" s="99"/>
      <c r="J12" s="100" t="str">
        <f>IF($B12="","",IFERROR(SUMIF('評価入力'!$D:$D,$B12,'評価入力'!$O:$O)/SUMIF('評価入力'!$D:$D,$B12,'評価入力'!$I:$I)*100,0))</f>
      </c>
      <c r="K12" s="99" t="str">
        <f>IF($B12="","",IF($M12&gt;0,"重大事項",IF($J12&gt;=90,"A 優良",IF($J12&gt;=80,"B 合格・優先",IF($J12&gt;=70,"C 合格・観察",IF($J12&gt;=60,"D 注意・はい正","E 退出"))))))</f>
      </c>
      <c r="L12" s="99" t="str">
        <f>IF($B12="","",IF($M12&gt;0,"ネガティブリスト・使用停止",IF(LEFT($K12,1)="A","優先招待",IF(LEFT($K12,1)="B","通常利用",IF(LEFT($K12,1)="C","上限付き利用・重点追跡",IF(LEFT($K12,1)="D","注意はい正","ネガティブリスト・使用停止"))))))</f>
      </c>
      <c r="M12" s="99" t="str">
        <f>IF($B12="","",COUNTIFS('評価入力'!$D:$D,$B12,'評価入力'!$K:$K,"はい"))</f>
      </c>
      <c r="N12" s="110" t="str">
        <f>IF($B12="","",IF(OR($L12="注意はい正",$L12="上限付き利用・重点追跡"),TODAY()+180,""))</f>
      </c>
      <c r="O12" s="99" t="str">
        <f>IF($B12="","",IF($L12="優先招待","入札招待・包括契約で優先",IF($L12="通常利用","継続利用可",IF($L12="上限付き利用・重点追跡","高リスク工区を制限し月次で見直す",IF($L12="注意はい正","新規作業を停止し、はい正検収後に再評価","3年間は入札候補に入れない")))))</f>
      </c>
      <c r="P12" s="99"/>
      <c r="Q12" s="98"/>
      <c r="R12" s="98"/>
      <c r="S12" s="98"/>
      <c r="T12" s="98"/>
      <c r="U12" s="98"/>
      <c r="V12" s="98"/>
      <c r="W12" s="98"/>
      <c r="X12" s="98"/>
      <c r="Y12" s="98"/>
      <c r="Z12" s="98"/>
    </row>
    <row r="13">
      <c r="A13" s="99"/>
      <c r="B13" s="99"/>
      <c r="C13" s="99"/>
      <c r="D13" s="99"/>
      <c r="E13" s="99"/>
      <c r="F13" s="110"/>
      <c r="G13" s="110"/>
      <c r="H13" s="110"/>
      <c r="I13" s="99"/>
      <c r="J13" s="100" t="str">
        <f>IF($B13="","",IFERROR(SUMIF('評価入力'!$D:$D,$B13,'評価入力'!$O:$O)/SUMIF('評価入力'!$D:$D,$B13,'評価入力'!$I:$I)*100,0))</f>
      </c>
      <c r="K13" s="99" t="str">
        <f>IF($B13="","",IF($M13&gt;0,"重大事項",IF($J13&gt;=90,"A 優良",IF($J13&gt;=80,"B 合格・優先",IF($J13&gt;=70,"C 合格・観察",IF($J13&gt;=60,"D 注意・はい正","E 退出"))))))</f>
      </c>
      <c r="L13" s="99" t="str">
        <f>IF($B13="","",IF($M13&gt;0,"ネガティブリスト・使用停止",IF(LEFT($K13,1)="A","優先招待",IF(LEFT($K13,1)="B","通常利用",IF(LEFT($K13,1)="C","上限付き利用・重点追跡",IF(LEFT($K13,1)="D","注意はい正","ネガティブリスト・使用停止"))))))</f>
      </c>
      <c r="M13" s="99" t="str">
        <f>IF($B13="","",COUNTIFS('評価入力'!$D:$D,$B13,'評価入力'!$K:$K,"はい"))</f>
      </c>
      <c r="N13" s="110" t="str">
        <f>IF($B13="","",IF(OR($L13="注意はい正",$L13="上限付き利用・重点追跡"),TODAY()+180,""))</f>
      </c>
      <c r="O13" s="99" t="str">
        <f>IF($B13="","",IF($L13="優先招待","入札招待・包括契約で優先",IF($L13="通常利用","継続利用可",IF($L13="上限付き利用・重点追跡","高リスク工区を制限し月次で見直す",IF($L13="注意はい正","新規作業を停止し、はい正検収後に再評価","3年間は入札候補に入れない")))))</f>
      </c>
      <c r="P13" s="99"/>
      <c r="Q13" s="98"/>
      <c r="R13" s="98"/>
      <c r="S13" s="98"/>
      <c r="T13" s="98"/>
      <c r="U13" s="98"/>
      <c r="V13" s="98"/>
      <c r="W13" s="98"/>
      <c r="X13" s="98"/>
      <c r="Y13" s="98"/>
      <c r="Z13" s="98"/>
    </row>
    <row r="14">
      <c r="A14" s="99"/>
      <c r="B14" s="99"/>
      <c r="C14" s="99"/>
      <c r="D14" s="99"/>
      <c r="E14" s="99"/>
      <c r="F14" s="110"/>
      <c r="G14" s="110"/>
      <c r="H14" s="110"/>
      <c r="I14" s="99"/>
      <c r="J14" s="100" t="str">
        <f>IF($B14="","",IFERROR(SUMIF('評価入力'!$D:$D,$B14,'評価入力'!$O:$O)/SUMIF('評価入力'!$D:$D,$B14,'評価入力'!$I:$I)*100,0))</f>
      </c>
      <c r="K14" s="99" t="str">
        <f>IF($B14="","",IF($M14&gt;0,"重大事項",IF($J14&gt;=90,"A 優良",IF($J14&gt;=80,"B 合格・優先",IF($J14&gt;=70,"C 合格・観察",IF($J14&gt;=60,"D 注意・はい正","E 退出"))))))</f>
      </c>
      <c r="L14" s="99" t="str">
        <f>IF($B14="","",IF($M14&gt;0,"ネガティブリスト・使用停止",IF(LEFT($K14,1)="A","優先招待",IF(LEFT($K14,1)="B","通常利用",IF(LEFT($K14,1)="C","上限付き利用・重点追跡",IF(LEFT($K14,1)="D","注意はい正","ネガティブリスト・使用停止"))))))</f>
      </c>
      <c r="M14" s="99" t="str">
        <f>IF($B14="","",COUNTIFS('評価入力'!$D:$D,$B14,'評価入力'!$K:$K,"はい"))</f>
      </c>
      <c r="N14" s="110" t="str">
        <f>IF($B14="","",IF(OR($L14="注意はい正",$L14="上限付き利用・重点追跡"),TODAY()+180,""))</f>
      </c>
      <c r="O14" s="99" t="str">
        <f>IF($B14="","",IF($L14="優先招待","入札招待・包括契約で優先",IF($L14="通常利用","継続利用可",IF($L14="上限付き利用・重点追跡","高リスク工区を制限し月次で見直す",IF($L14="注意はい正","新規作業を停止し、はい正検収後に再評価","3年間は入札候補に入れない")))))</f>
      </c>
      <c r="P14" s="99"/>
      <c r="Q14" s="98"/>
      <c r="R14" s="98"/>
      <c r="S14" s="98"/>
      <c r="T14" s="98"/>
      <c r="U14" s="98"/>
      <c r="V14" s="98"/>
      <c r="W14" s="98"/>
      <c r="X14" s="98"/>
      <c r="Y14" s="98"/>
      <c r="Z14" s="98"/>
    </row>
    <row r="15">
      <c r="A15" s="99"/>
      <c r="B15" s="99"/>
      <c r="C15" s="99"/>
      <c r="D15" s="99"/>
      <c r="E15" s="99"/>
      <c r="F15" s="110"/>
      <c r="G15" s="110"/>
      <c r="H15" s="110"/>
      <c r="I15" s="99"/>
      <c r="J15" s="100" t="str">
        <f>IF($B15="","",IFERROR(SUMIF('評価入力'!$D:$D,$B15,'評価入力'!$O:$O)/SUMIF('評価入力'!$D:$D,$B15,'評価入力'!$I:$I)*100,0))</f>
      </c>
      <c r="K15" s="99" t="str">
        <f>IF($B15="","",IF($M15&gt;0,"重大事項",IF($J15&gt;=90,"A 優良",IF($J15&gt;=80,"B 合格・優先",IF($J15&gt;=70,"C 合格・観察",IF($J15&gt;=60,"D 注意・はい正","E 退出"))))))</f>
      </c>
      <c r="L15" s="99" t="str">
        <f>IF($B15="","",IF($M15&gt;0,"ネガティブリスト・使用停止",IF(LEFT($K15,1)="A","優先招待",IF(LEFT($K15,1)="B","通常利用",IF(LEFT($K15,1)="C","上限付き利用・重点追跡",IF(LEFT($K15,1)="D","注意はい正","ネガティブリスト・使用停止"))))))</f>
      </c>
      <c r="M15" s="99" t="str">
        <f>IF($B15="","",COUNTIFS('評価入力'!$D:$D,$B15,'評価入力'!$K:$K,"はい"))</f>
      </c>
      <c r="N15" s="110" t="str">
        <f>IF($B15="","",IF(OR($L15="注意はい正",$L15="上限付き利用・重点追跡"),TODAY()+180,""))</f>
      </c>
      <c r="O15" s="99" t="str">
        <f>IF($B15="","",IF($L15="優先招待","入札招待・包括契約で優先",IF($L15="通常利用","継続利用可",IF($L15="上限付き利用・重点追跡","高リスク工区を制限し月次で見直す",IF($L15="注意はい正","新規作業を停止し、はい正検収後に再評価","3年間は入札候補に入れない")))))</f>
      </c>
      <c r="P15" s="99"/>
      <c r="Q15" s="98"/>
      <c r="R15" s="98"/>
      <c r="S15" s="98"/>
      <c r="T15" s="98"/>
      <c r="U15" s="98"/>
      <c r="V15" s="98"/>
      <c r="W15" s="98"/>
      <c r="X15" s="98"/>
      <c r="Y15" s="98"/>
      <c r="Z15" s="98"/>
    </row>
    <row r="16">
      <c r="A16" s="99"/>
      <c r="B16" s="99"/>
      <c r="C16" s="99"/>
      <c r="D16" s="99"/>
      <c r="E16" s="99"/>
      <c r="F16" s="110"/>
      <c r="G16" s="110"/>
      <c r="H16" s="110"/>
      <c r="I16" s="99"/>
      <c r="J16" s="100" t="str">
        <f>IF($B16="","",IFERROR(SUMIF('評価入力'!$D:$D,$B16,'評価入力'!$O:$O)/SUMIF('評価入力'!$D:$D,$B16,'評価入力'!$I:$I)*100,0))</f>
      </c>
      <c r="K16" s="99" t="str">
        <f>IF($B16="","",IF($M16&gt;0,"重大事項",IF($J16&gt;=90,"A 優良",IF($J16&gt;=80,"B 合格・優先",IF($J16&gt;=70,"C 合格・観察",IF($J16&gt;=60,"D 注意・はい正","E 退出"))))))</f>
      </c>
      <c r="L16" s="99" t="str">
        <f>IF($B16="","",IF($M16&gt;0,"ネガティブリスト・使用停止",IF(LEFT($K16,1)="A","優先招待",IF(LEFT($K16,1)="B","通常利用",IF(LEFT($K16,1)="C","上限付き利用・重点追跡",IF(LEFT($K16,1)="D","注意はい正","ネガティブリスト・使用停止"))))))</f>
      </c>
      <c r="M16" s="99" t="str">
        <f>IF($B16="","",COUNTIFS('評価入力'!$D:$D,$B16,'評価入力'!$K:$K,"はい"))</f>
      </c>
      <c r="N16" s="110" t="str">
        <f>IF($B16="","",IF(OR($L16="注意はい正",$L16="上限付き利用・重点追跡"),TODAY()+180,""))</f>
      </c>
      <c r="O16" s="99" t="str">
        <f>IF($B16="","",IF($L16="優先招待","入札招待・包括契約で優先",IF($L16="通常利用","継続利用可",IF($L16="上限付き利用・重点追跡","高リスク工区を制限し月次で見直す",IF($L16="注意はい正","新規作業を停止し、はい正検収後に再評価","3年間は入札候補に入れない")))))</f>
      </c>
      <c r="P16" s="99"/>
      <c r="Q16" s="98"/>
      <c r="R16" s="98"/>
      <c r="S16" s="98"/>
      <c r="T16" s="98"/>
      <c r="U16" s="98"/>
      <c r="V16" s="98"/>
      <c r="W16" s="98"/>
      <c r="X16" s="98"/>
      <c r="Y16" s="98"/>
      <c r="Z16" s="98"/>
    </row>
    <row r="17">
      <c r="A17" s="99"/>
      <c r="B17" s="99"/>
      <c r="C17" s="99"/>
      <c r="D17" s="99"/>
      <c r="E17" s="99"/>
      <c r="F17" s="110"/>
      <c r="G17" s="110"/>
      <c r="H17" s="110"/>
      <c r="I17" s="99"/>
      <c r="J17" s="100" t="str">
        <f>IF($B17="","",IFERROR(SUMIF('評価入力'!$D:$D,$B17,'評価入力'!$O:$O)/SUMIF('評価入力'!$D:$D,$B17,'評価入力'!$I:$I)*100,0))</f>
      </c>
      <c r="K17" s="99" t="str">
        <f>IF($B17="","",IF($M17&gt;0,"重大事項",IF($J17&gt;=90,"A 優良",IF($J17&gt;=80,"B 合格・優先",IF($J17&gt;=70,"C 合格・観察",IF($J17&gt;=60,"D 注意・はい正","E 退出"))))))</f>
      </c>
      <c r="L17" s="99" t="str">
        <f>IF($B17="","",IF($M17&gt;0,"ネガティブリスト・使用停止",IF(LEFT($K17,1)="A","優先招待",IF(LEFT($K17,1)="B","通常利用",IF(LEFT($K17,1)="C","上限付き利用・重点追跡",IF(LEFT($K17,1)="D","注意はい正","ネガティブリスト・使用停止"))))))</f>
      </c>
      <c r="M17" s="99" t="str">
        <f>IF($B17="","",COUNTIFS('評価入力'!$D:$D,$B17,'評価入力'!$K:$K,"はい"))</f>
      </c>
      <c r="N17" s="110" t="str">
        <f>IF($B17="","",IF(OR($L17="注意はい正",$L17="上限付き利用・重点追跡"),TODAY()+180,""))</f>
      </c>
      <c r="O17" s="99" t="str">
        <f>IF($B17="","",IF($L17="優先招待","入札招待・包括契約で優先",IF($L17="通常利用","継続利用可",IF($L17="上限付き利用・重点追跡","高リスク工区を制限し月次で見直す",IF($L17="注意はい正","新規作業を停止し、はい正検収後に再評価","3年間は入札候補に入れない")))))</f>
      </c>
      <c r="P17" s="99"/>
      <c r="Q17" s="98"/>
      <c r="R17" s="98"/>
      <c r="S17" s="98"/>
      <c r="T17" s="98"/>
      <c r="U17" s="98"/>
      <c r="V17" s="98"/>
      <c r="W17" s="98"/>
      <c r="X17" s="98"/>
      <c r="Y17" s="98"/>
      <c r="Z17" s="98"/>
    </row>
    <row r="18">
      <c r="A18" s="99"/>
      <c r="B18" s="99"/>
      <c r="C18" s="99"/>
      <c r="D18" s="99"/>
      <c r="E18" s="99"/>
      <c r="F18" s="110"/>
      <c r="G18" s="110"/>
      <c r="H18" s="110"/>
      <c r="I18" s="99"/>
      <c r="J18" s="100" t="str">
        <f>IF($B18="","",IFERROR(SUMIF('評価入力'!$D:$D,$B18,'評価入力'!$O:$O)/SUMIF('評価入力'!$D:$D,$B18,'評価入力'!$I:$I)*100,0))</f>
      </c>
      <c r="K18" s="99" t="str">
        <f>IF($B18="","",IF($M18&gt;0,"重大事項",IF($J18&gt;=90,"A 優良",IF($J18&gt;=80,"B 合格・優先",IF($J18&gt;=70,"C 合格・観察",IF($J18&gt;=60,"D 注意・はい正","E 退出"))))))</f>
      </c>
      <c r="L18" s="99" t="str">
        <f>IF($B18="","",IF($M18&gt;0,"ネガティブリスト・使用停止",IF(LEFT($K18,1)="A","優先招待",IF(LEFT($K18,1)="B","通常利用",IF(LEFT($K18,1)="C","上限付き利用・重点追跡",IF(LEFT($K18,1)="D","注意はい正","ネガティブリスト・使用停止"))))))</f>
      </c>
      <c r="M18" s="99" t="str">
        <f>IF($B18="","",COUNTIFS('評価入力'!$D:$D,$B18,'評価入力'!$K:$K,"はい"))</f>
      </c>
      <c r="N18" s="110" t="str">
        <f>IF($B18="","",IF(OR($L18="注意はい正",$L18="上限付き利用・重点追跡"),TODAY()+180,""))</f>
      </c>
      <c r="O18" s="99" t="str">
        <f>IF($B18="","",IF($L18="優先招待","入札招待・包括契約で優先",IF($L18="通常利用","継続利用可",IF($L18="上限付き利用・重点追跡","高リスク工区を制限し月次で見直す",IF($L18="注意はい正","新規作業を停止し、はい正検収後に再評価","3年間は入札候補に入れない")))))</f>
      </c>
      <c r="P18" s="99"/>
      <c r="Q18" s="98"/>
      <c r="R18" s="98"/>
      <c r="S18" s="98"/>
      <c r="T18" s="98"/>
      <c r="U18" s="98"/>
      <c r="V18" s="98"/>
      <c r="W18" s="98"/>
      <c r="X18" s="98"/>
      <c r="Y18" s="98"/>
      <c r="Z18" s="98"/>
    </row>
    <row r="19">
      <c r="A19" s="99"/>
      <c r="B19" s="99"/>
      <c r="C19" s="99"/>
      <c r="D19" s="99"/>
      <c r="E19" s="99"/>
      <c r="F19" s="110"/>
      <c r="G19" s="110"/>
      <c r="H19" s="110"/>
      <c r="I19" s="99"/>
      <c r="J19" s="100" t="str">
        <f>IF($B19="","",IFERROR(SUMIF('評価入力'!$D:$D,$B19,'評価入力'!$O:$O)/SUMIF('評価入力'!$D:$D,$B19,'評価入力'!$I:$I)*100,0))</f>
      </c>
      <c r="K19" s="99" t="str">
        <f>IF($B19="","",IF($M19&gt;0,"重大事項",IF($J19&gt;=90,"A 優良",IF($J19&gt;=80,"B 合格・優先",IF($J19&gt;=70,"C 合格・観察",IF($J19&gt;=60,"D 注意・はい正","E 退出"))))))</f>
      </c>
      <c r="L19" s="99" t="str">
        <f>IF($B19="","",IF($M19&gt;0,"ネガティブリスト・使用停止",IF(LEFT($K19,1)="A","優先招待",IF(LEFT($K19,1)="B","通常利用",IF(LEFT($K19,1)="C","上限付き利用・重点追跡",IF(LEFT($K19,1)="D","注意はい正","ネガティブリスト・使用停止"))))))</f>
      </c>
      <c r="M19" s="99" t="str">
        <f>IF($B19="","",COUNTIFS('評価入力'!$D:$D,$B19,'評価入力'!$K:$K,"はい"))</f>
      </c>
      <c r="N19" s="110" t="str">
        <f>IF($B19="","",IF(OR($L19="注意はい正",$L19="上限付き利用・重点追跡"),TODAY()+180,""))</f>
      </c>
      <c r="O19" s="99" t="str">
        <f>IF($B19="","",IF($L19="優先招待","入札招待・包括契約で優先",IF($L19="通常利用","継続利用可",IF($L19="上限付き利用・重点追跡","高リスク工区を制限し月次で見直す",IF($L19="注意はい正","新規作業を停止し、はい正検収後に再評価","3年間は入札候補に入れない")))))</f>
      </c>
      <c r="P19" s="99"/>
      <c r="Q19" s="98"/>
      <c r="R19" s="98"/>
      <c r="S19" s="98"/>
      <c r="T19" s="98"/>
      <c r="U19" s="98"/>
      <c r="V19" s="98"/>
      <c r="W19" s="98"/>
      <c r="X19" s="98"/>
      <c r="Y19" s="98"/>
      <c r="Z19" s="98"/>
    </row>
    <row r="20">
      <c r="A20" s="99"/>
      <c r="B20" s="99"/>
      <c r="C20" s="99"/>
      <c r="D20" s="99"/>
      <c r="E20" s="99"/>
      <c r="F20" s="110"/>
      <c r="G20" s="110"/>
      <c r="H20" s="110"/>
      <c r="I20" s="99"/>
      <c r="J20" s="100" t="str">
        <f>IF($B20="","",IFERROR(SUMIF('評価入力'!$D:$D,$B20,'評価入力'!$O:$O)/SUMIF('評価入力'!$D:$D,$B20,'評価入力'!$I:$I)*100,0))</f>
      </c>
      <c r="K20" s="99" t="str">
        <f>IF($B20="","",IF($M20&gt;0,"重大事項",IF($J20&gt;=90,"A 優良",IF($J20&gt;=80,"B 合格・優先",IF($J20&gt;=70,"C 合格・観察",IF($J20&gt;=60,"D 注意・はい正","E 退出"))))))</f>
      </c>
      <c r="L20" s="99" t="str">
        <f>IF($B20="","",IF($M20&gt;0,"ネガティブリスト・使用停止",IF(LEFT($K20,1)="A","優先招待",IF(LEFT($K20,1)="B","通常利用",IF(LEFT($K20,1)="C","上限付き利用・重点追跡",IF(LEFT($K20,1)="D","注意はい正","ネガティブリスト・使用停止"))))))</f>
      </c>
      <c r="M20" s="99" t="str">
        <f>IF($B20="","",COUNTIFS('評価入力'!$D:$D,$B20,'評価入力'!$K:$K,"はい"))</f>
      </c>
      <c r="N20" s="110" t="str">
        <f>IF($B20="","",IF(OR($L20="注意はい正",$L20="上限付き利用・重点追跡"),TODAY()+180,""))</f>
      </c>
      <c r="O20" s="99" t="str">
        <f>IF($B20="","",IF($L20="優先招待","入札招待・包括契約で優先",IF($L20="通常利用","継続利用可",IF($L20="上限付き利用・重点追跡","高リスク工区を制限し月次で見直す",IF($L20="注意はい正","新規作業を停止し、はい正検収後に再評価","3年間は入札候補に入れない")))))</f>
      </c>
      <c r="P20" s="99"/>
      <c r="Q20" s="98"/>
      <c r="R20" s="98"/>
      <c r="S20" s="98"/>
      <c r="T20" s="98"/>
      <c r="U20" s="98"/>
      <c r="V20" s="98"/>
      <c r="W20" s="98"/>
      <c r="X20" s="98"/>
      <c r="Y20" s="98"/>
      <c r="Z20" s="98"/>
    </row>
    <row r="21">
      <c r="A21" s="99"/>
      <c r="B21" s="99"/>
      <c r="C21" s="99"/>
      <c r="D21" s="99"/>
      <c r="E21" s="99"/>
      <c r="F21" s="110"/>
      <c r="G21" s="110"/>
      <c r="H21" s="110"/>
      <c r="I21" s="99"/>
      <c r="J21" s="100" t="str">
        <f>IF($B21="","",IFERROR(SUMIF('評価入力'!$D:$D,$B21,'評価入力'!$O:$O)/SUMIF('評価入力'!$D:$D,$B21,'評価入力'!$I:$I)*100,0))</f>
      </c>
      <c r="K21" s="99" t="str">
        <f>IF($B21="","",IF($M21&gt;0,"重大事項",IF($J21&gt;=90,"A 優良",IF($J21&gt;=80,"B 合格・優先",IF($J21&gt;=70,"C 合格・観察",IF($J21&gt;=60,"D 注意・はい正","E 退出"))))))</f>
      </c>
      <c r="L21" s="99" t="str">
        <f>IF($B21="","",IF($M21&gt;0,"ネガティブリスト・使用停止",IF(LEFT($K21,1)="A","優先招待",IF(LEFT($K21,1)="B","通常利用",IF(LEFT($K21,1)="C","上限付き利用・重点追跡",IF(LEFT($K21,1)="D","注意はい正","ネガティブリスト・使用停止"))))))</f>
      </c>
      <c r="M21" s="99" t="str">
        <f>IF($B21="","",COUNTIFS('評価入力'!$D:$D,$B21,'評価入力'!$K:$K,"はい"))</f>
      </c>
      <c r="N21" s="110" t="str">
        <f>IF($B21="","",IF(OR($L21="注意はい正",$L21="上限付き利用・重点追跡"),TODAY()+180,""))</f>
      </c>
      <c r="O21" s="99" t="str">
        <f>IF($B21="","",IF($L21="優先招待","入札招待・包括契約で優先",IF($L21="通常利用","継続利用可",IF($L21="上限付き利用・重点追跡","高リスク工区を制限し月次で見直す",IF($L21="注意はい正","新規作業を停止し、はい正検収後に再評価","3年間は入札候補に入れない")))))</f>
      </c>
      <c r="P21" s="99"/>
      <c r="Q21" s="98"/>
      <c r="R21" s="98"/>
      <c r="S21" s="98"/>
      <c r="T21" s="98"/>
      <c r="U21" s="98"/>
      <c r="V21" s="98"/>
      <c r="W21" s="98"/>
      <c r="X21" s="98"/>
      <c r="Y21" s="98"/>
      <c r="Z21" s="98"/>
    </row>
    <row r="22">
      <c r="A22" s="99"/>
      <c r="B22" s="99"/>
      <c r="C22" s="99"/>
      <c r="D22" s="99"/>
      <c r="E22" s="99"/>
      <c r="F22" s="110"/>
      <c r="G22" s="110"/>
      <c r="H22" s="110"/>
      <c r="I22" s="99"/>
      <c r="J22" s="100" t="str">
        <f>IF($B22="","",IFERROR(SUMIF('評価入力'!$D:$D,$B22,'評価入力'!$O:$O)/SUMIF('評価入力'!$D:$D,$B22,'評価入力'!$I:$I)*100,0))</f>
      </c>
      <c r="K22" s="99" t="str">
        <f>IF($B22="","",IF($M22&gt;0,"重大事項",IF($J22&gt;=90,"A 優良",IF($J22&gt;=80,"B 合格・優先",IF($J22&gt;=70,"C 合格・観察",IF($J22&gt;=60,"D 注意・はい正","E 退出"))))))</f>
      </c>
      <c r="L22" s="99" t="str">
        <f>IF($B22="","",IF($M22&gt;0,"ネガティブリスト・使用停止",IF(LEFT($K22,1)="A","優先招待",IF(LEFT($K22,1)="B","通常利用",IF(LEFT($K22,1)="C","上限付き利用・重点追跡",IF(LEFT($K22,1)="D","注意はい正","ネガティブリスト・使用停止"))))))</f>
      </c>
      <c r="M22" s="99" t="str">
        <f>IF($B22="","",COUNTIFS('評価入力'!$D:$D,$B22,'評価入力'!$K:$K,"はい"))</f>
      </c>
      <c r="N22" s="110" t="str">
        <f>IF($B22="","",IF(OR($L22="注意はい正",$L22="上限付き利用・重点追跡"),TODAY()+180,""))</f>
      </c>
      <c r="O22" s="99" t="str">
        <f>IF($B22="","",IF($L22="優先招待","入札招待・包括契約で優先",IF($L22="通常利用","継続利用可",IF($L22="上限付き利用・重点追跡","高リスク工区を制限し月次で見直す",IF($L22="注意はい正","新規作業を停止し、はい正検収後に再評価","3年間は入札候補に入れない")))))</f>
      </c>
      <c r="P22" s="99"/>
      <c r="Q22" s="98"/>
      <c r="R22" s="98"/>
      <c r="S22" s="98"/>
      <c r="T22" s="98"/>
      <c r="U22" s="98"/>
      <c r="V22" s="98"/>
      <c r="W22" s="98"/>
      <c r="X22" s="98"/>
      <c r="Y22" s="98"/>
      <c r="Z22" s="98"/>
    </row>
    <row r="23">
      <c r="A23" s="99"/>
      <c r="B23" s="99"/>
      <c r="C23" s="99"/>
      <c r="D23" s="99"/>
      <c r="E23" s="99"/>
      <c r="F23" s="110"/>
      <c r="G23" s="110"/>
      <c r="H23" s="110"/>
      <c r="I23" s="99"/>
      <c r="J23" s="100" t="str">
        <f>IF($B23="","",IFERROR(SUMIF('評価入力'!$D:$D,$B23,'評価入力'!$O:$O)/SUMIF('評価入力'!$D:$D,$B23,'評価入力'!$I:$I)*100,0))</f>
      </c>
      <c r="K23" s="99" t="str">
        <f>IF($B23="","",IF($M23&gt;0,"重大事項",IF($J23&gt;=90,"A 優良",IF($J23&gt;=80,"B 合格・優先",IF($J23&gt;=70,"C 合格・観察",IF($J23&gt;=60,"D 注意・はい正","E 退出"))))))</f>
      </c>
      <c r="L23" s="99" t="str">
        <f>IF($B23="","",IF($M23&gt;0,"ネガティブリスト・使用停止",IF(LEFT($K23,1)="A","優先招待",IF(LEFT($K23,1)="B","通常利用",IF(LEFT($K23,1)="C","上限付き利用・重点追跡",IF(LEFT($K23,1)="D","注意はい正","ネガティブリスト・使用停止"))))))</f>
      </c>
      <c r="M23" s="99" t="str">
        <f>IF($B23="","",COUNTIFS('評価入力'!$D:$D,$B23,'評価入力'!$K:$K,"はい"))</f>
      </c>
      <c r="N23" s="110" t="str">
        <f>IF($B23="","",IF(OR($L23="注意はい正",$L23="上限付き利用・重点追跡"),TODAY()+180,""))</f>
      </c>
      <c r="O23" s="99" t="str">
        <f>IF($B23="","",IF($L23="優先招待","入札招待・包括契約で優先",IF($L23="通常利用","継続利用可",IF($L23="上限付き利用・重点追跡","高リスク工区を制限し月次で見直す",IF($L23="注意はい正","新規作業を停止し、はい正検収後に再評価","3年間は入札候補に入れない")))))</f>
      </c>
      <c r="P23" s="99"/>
      <c r="Q23" s="98"/>
      <c r="R23" s="98"/>
      <c r="S23" s="98"/>
      <c r="T23" s="98"/>
      <c r="U23" s="98"/>
      <c r="V23" s="98"/>
      <c r="W23" s="98"/>
      <c r="X23" s="98"/>
      <c r="Y23" s="98"/>
      <c r="Z23" s="98"/>
    </row>
    <row r="24">
      <c r="A24" s="99"/>
      <c r="B24" s="99"/>
      <c r="C24" s="99"/>
      <c r="D24" s="99"/>
      <c r="E24" s="99"/>
      <c r="F24" s="110"/>
      <c r="G24" s="110"/>
      <c r="H24" s="110"/>
      <c r="I24" s="99"/>
      <c r="J24" s="100" t="str">
        <f>IF($B24="","",IFERROR(SUMIF('評価入力'!$D:$D,$B24,'評価入力'!$O:$O)/SUMIF('評価入力'!$D:$D,$B24,'評価入力'!$I:$I)*100,0))</f>
      </c>
      <c r="K24" s="99" t="str">
        <f>IF($B24="","",IF($M24&gt;0,"重大事項",IF($J24&gt;=90,"A 優良",IF($J24&gt;=80,"B 合格・優先",IF($J24&gt;=70,"C 合格・観察",IF($J24&gt;=60,"D 注意・はい正","E 退出"))))))</f>
      </c>
      <c r="L24" s="99" t="str">
        <f>IF($B24="","",IF($M24&gt;0,"ネガティブリスト・使用停止",IF(LEFT($K24,1)="A","優先招待",IF(LEFT($K24,1)="B","通常利用",IF(LEFT($K24,1)="C","上限付き利用・重点追跡",IF(LEFT($K24,1)="D","注意はい正","ネガティブリスト・使用停止"))))))</f>
      </c>
      <c r="M24" s="99" t="str">
        <f>IF($B24="","",COUNTIFS('評価入力'!$D:$D,$B24,'評価入力'!$K:$K,"はい"))</f>
      </c>
      <c r="N24" s="110" t="str">
        <f>IF($B24="","",IF(OR($L24="注意はい正",$L24="上限付き利用・重点追跡"),TODAY()+180,""))</f>
      </c>
      <c r="O24" s="99" t="str">
        <f>IF($B24="","",IF($L24="優先招待","入札招待・包括契約で優先",IF($L24="通常利用","継続利用可",IF($L24="上限付き利用・重点追跡","高リスク工区を制限し月次で見直す",IF($L24="注意はい正","新規作業を停止し、はい正検収後に再評価","3年間は入札候補に入れない")))))</f>
      </c>
      <c r="P24" s="99"/>
      <c r="Q24" s="98"/>
      <c r="R24" s="98"/>
      <c r="S24" s="98"/>
      <c r="T24" s="98"/>
      <c r="U24" s="98"/>
      <c r="V24" s="98"/>
      <c r="W24" s="98"/>
      <c r="X24" s="98"/>
      <c r="Y24" s="98"/>
      <c r="Z24" s="98"/>
    </row>
    <row r="25">
      <c r="A25" s="99"/>
      <c r="B25" s="99"/>
      <c r="C25" s="99"/>
      <c r="D25" s="99"/>
      <c r="E25" s="99"/>
      <c r="F25" s="110"/>
      <c r="G25" s="110"/>
      <c r="H25" s="110"/>
      <c r="I25" s="99"/>
      <c r="J25" s="100" t="str">
        <f>IF($B25="","",IFERROR(SUMIF('評価入力'!$D:$D,$B25,'評価入力'!$O:$O)/SUMIF('評価入力'!$D:$D,$B25,'評価入力'!$I:$I)*100,0))</f>
      </c>
      <c r="K25" s="99" t="str">
        <f>IF($B25="","",IF($M25&gt;0,"重大事項",IF($J25&gt;=90,"A 優良",IF($J25&gt;=80,"B 合格・優先",IF($J25&gt;=70,"C 合格・観察",IF($J25&gt;=60,"D 注意・はい正","E 退出"))))))</f>
      </c>
      <c r="L25" s="99" t="str">
        <f>IF($B25="","",IF($M25&gt;0,"ネガティブリスト・使用停止",IF(LEFT($K25,1)="A","優先招待",IF(LEFT($K25,1)="B","通常利用",IF(LEFT($K25,1)="C","上限付き利用・重点追跡",IF(LEFT($K25,1)="D","注意はい正","ネガティブリスト・使用停止"))))))</f>
      </c>
      <c r="M25" s="99" t="str">
        <f>IF($B25="","",COUNTIFS('評価入力'!$D:$D,$B25,'評価入力'!$K:$K,"はい"))</f>
      </c>
      <c r="N25" s="110" t="str">
        <f>IF($B25="","",IF(OR($L25="注意はい正",$L25="上限付き利用・重点追跡"),TODAY()+180,""))</f>
      </c>
      <c r="O25" s="99" t="str">
        <f>IF($B25="","",IF($L25="優先招待","入札招待・包括契約で優先",IF($L25="通常利用","継続利用可",IF($L25="上限付き利用・重点追跡","高リスク工区を制限し月次で見直す",IF($L25="注意はい正","新規作業を停止し、はい正検収後に再評価","3年間は入札候補に入れない")))))</f>
      </c>
      <c r="P25" s="99"/>
      <c r="Q25" s="98"/>
      <c r="R25" s="98"/>
      <c r="S25" s="98"/>
      <c r="T25" s="98"/>
      <c r="U25" s="98"/>
      <c r="V25" s="98"/>
      <c r="W25" s="98"/>
      <c r="X25" s="98"/>
      <c r="Y25" s="98"/>
      <c r="Z25" s="98"/>
    </row>
    <row r="26">
      <c r="A26" s="99"/>
      <c r="B26" s="99"/>
      <c r="C26" s="99"/>
      <c r="D26" s="99"/>
      <c r="E26" s="99"/>
      <c r="F26" s="110"/>
      <c r="G26" s="110"/>
      <c r="H26" s="110"/>
      <c r="I26" s="99"/>
      <c r="J26" s="100" t="str">
        <f>IF($B26="","",IFERROR(SUMIF('評価入力'!$D:$D,$B26,'評価入力'!$O:$O)/SUMIF('評価入力'!$D:$D,$B26,'評価入力'!$I:$I)*100,0))</f>
      </c>
      <c r="K26" s="99" t="str">
        <f>IF($B26="","",IF($M26&gt;0,"重大事項",IF($J26&gt;=90,"A 優良",IF($J26&gt;=80,"B 合格・優先",IF($J26&gt;=70,"C 合格・観察",IF($J26&gt;=60,"D 注意・はい正","E 退出"))))))</f>
      </c>
      <c r="L26" s="99" t="str">
        <f>IF($B26="","",IF($M26&gt;0,"ネガティブリスト・使用停止",IF(LEFT($K26,1)="A","優先招待",IF(LEFT($K26,1)="B","通常利用",IF(LEFT($K26,1)="C","上限付き利用・重点追跡",IF(LEFT($K26,1)="D","注意はい正","ネガティブリスト・使用停止"))))))</f>
      </c>
      <c r="M26" s="99" t="str">
        <f>IF($B26="","",COUNTIFS('評価入力'!$D:$D,$B26,'評価入力'!$K:$K,"はい"))</f>
      </c>
      <c r="N26" s="110" t="str">
        <f>IF($B26="","",IF(OR($L26="注意はい正",$L26="上限付き利用・重点追跡"),TODAY()+180,""))</f>
      </c>
      <c r="O26" s="99" t="str">
        <f>IF($B26="","",IF($L26="優先招待","入札招待・包括契約で優先",IF($L26="通常利用","継続利用可",IF($L26="上限付き利用・重点追跡","高リスク工区を制限し月次で見直す",IF($L26="注意はい正","新規作業を停止し、はい正検収後に再評価","3年間は入札候補に入れない")))))</f>
      </c>
      <c r="P26" s="99"/>
      <c r="Q26" s="98"/>
      <c r="R26" s="98"/>
      <c r="S26" s="98"/>
      <c r="T26" s="98"/>
      <c r="U26" s="98"/>
      <c r="V26" s="98"/>
      <c r="W26" s="98"/>
      <c r="X26" s="98"/>
      <c r="Y26" s="98"/>
      <c r="Z26" s="98"/>
    </row>
    <row r="27">
      <c r="A27" s="99"/>
      <c r="B27" s="99"/>
      <c r="C27" s="99"/>
      <c r="D27" s="99"/>
      <c r="E27" s="99"/>
      <c r="F27" s="110"/>
      <c r="G27" s="110"/>
      <c r="H27" s="110"/>
      <c r="I27" s="99"/>
      <c r="J27" s="100" t="str">
        <f>IF($B27="","",IFERROR(SUMIF('評価入力'!$D:$D,$B27,'評価入力'!$O:$O)/SUMIF('評価入力'!$D:$D,$B27,'評価入力'!$I:$I)*100,0))</f>
      </c>
      <c r="K27" s="99" t="str">
        <f>IF($B27="","",IF($M27&gt;0,"重大事項",IF($J27&gt;=90,"A 優良",IF($J27&gt;=80,"B 合格・優先",IF($J27&gt;=70,"C 合格・観察",IF($J27&gt;=60,"D 注意・はい正","E 退出"))))))</f>
      </c>
      <c r="L27" s="99" t="str">
        <f>IF($B27="","",IF($M27&gt;0,"ネガティブリスト・使用停止",IF(LEFT($K27,1)="A","優先招待",IF(LEFT($K27,1)="B","通常利用",IF(LEFT($K27,1)="C","上限付き利用・重点追跡",IF(LEFT($K27,1)="D","注意はい正","ネガティブリスト・使用停止"))))))</f>
      </c>
      <c r="M27" s="99" t="str">
        <f>IF($B27="","",COUNTIFS('評価入力'!$D:$D,$B27,'評価入力'!$K:$K,"はい"))</f>
      </c>
      <c r="N27" s="110" t="str">
        <f>IF($B27="","",IF(OR($L27="注意はい正",$L27="上限付き利用・重点追跡"),TODAY()+180,""))</f>
      </c>
      <c r="O27" s="99" t="str">
        <f>IF($B27="","",IF($L27="優先招待","入札招待・包括契約で優先",IF($L27="通常利用","継続利用可",IF($L27="上限付き利用・重点追跡","高リスク工区を制限し月次で見直す",IF($L27="注意はい正","新規作業を停止し、はい正検収後に再評価","3年間は入札候補に入れない")))))</f>
      </c>
      <c r="P27" s="99"/>
      <c r="Q27" s="98"/>
      <c r="R27" s="98"/>
      <c r="S27" s="98"/>
      <c r="T27" s="98"/>
      <c r="U27" s="98"/>
      <c r="V27" s="98"/>
      <c r="W27" s="98"/>
      <c r="X27" s="98"/>
      <c r="Y27" s="98"/>
      <c r="Z27" s="98"/>
    </row>
    <row r="28">
      <c r="A28" s="99"/>
      <c r="B28" s="99"/>
      <c r="C28" s="99"/>
      <c r="D28" s="99"/>
      <c r="E28" s="99"/>
      <c r="F28" s="110"/>
      <c r="G28" s="110"/>
      <c r="H28" s="110"/>
      <c r="I28" s="99"/>
      <c r="J28" s="100" t="str">
        <f>IF($B28="","",IFERROR(SUMIF('評価入力'!$D:$D,$B28,'評価入力'!$O:$O)/SUMIF('評価入力'!$D:$D,$B28,'評価入力'!$I:$I)*100,0))</f>
      </c>
      <c r="K28" s="99" t="str">
        <f>IF($B28="","",IF($M28&gt;0,"重大事項",IF($J28&gt;=90,"A 優良",IF($J28&gt;=80,"B 合格・優先",IF($J28&gt;=70,"C 合格・観察",IF($J28&gt;=60,"D 注意・はい正","E 退出"))))))</f>
      </c>
      <c r="L28" s="99" t="str">
        <f>IF($B28="","",IF($M28&gt;0,"ネガティブリスト・使用停止",IF(LEFT($K28,1)="A","優先招待",IF(LEFT($K28,1)="B","通常利用",IF(LEFT($K28,1)="C","上限付き利用・重点追跡",IF(LEFT($K28,1)="D","注意はい正","ネガティブリスト・使用停止"))))))</f>
      </c>
      <c r="M28" s="99" t="str">
        <f>IF($B28="","",COUNTIFS('評価入力'!$D:$D,$B28,'評価入力'!$K:$K,"はい"))</f>
      </c>
      <c r="N28" s="110" t="str">
        <f>IF($B28="","",IF(OR($L28="注意はい正",$L28="上限付き利用・重点追跡"),TODAY()+180,""))</f>
      </c>
      <c r="O28" s="99" t="str">
        <f>IF($B28="","",IF($L28="優先招待","入札招待・包括契約で優先",IF($L28="通常利用","継続利用可",IF($L28="上限付き利用・重点追跡","高リスク工区を制限し月次で見直す",IF($L28="注意はい正","新規作業を停止し、はい正検収後に再評価","3年間は入札候補に入れない")))))</f>
      </c>
      <c r="P28" s="99"/>
      <c r="Q28" s="98"/>
      <c r="R28" s="98"/>
      <c r="S28" s="98"/>
      <c r="T28" s="98"/>
      <c r="U28" s="98"/>
      <c r="V28" s="98"/>
      <c r="W28" s="98"/>
      <c r="X28" s="98"/>
      <c r="Y28" s="98"/>
      <c r="Z28" s="98"/>
    </row>
    <row r="29">
      <c r="A29" s="99"/>
      <c r="B29" s="99"/>
      <c r="C29" s="99"/>
      <c r="D29" s="99"/>
      <c r="E29" s="99"/>
      <c r="F29" s="110"/>
      <c r="G29" s="110"/>
      <c r="H29" s="110"/>
      <c r="I29" s="99"/>
      <c r="J29" s="100" t="str">
        <f>IF($B29="","",IFERROR(SUMIF('評価入力'!$D:$D,$B29,'評価入力'!$O:$O)/SUMIF('評価入力'!$D:$D,$B29,'評価入力'!$I:$I)*100,0))</f>
      </c>
      <c r="K29" s="99" t="str">
        <f>IF($B29="","",IF($M29&gt;0,"重大事項",IF($J29&gt;=90,"A 優良",IF($J29&gt;=80,"B 合格・優先",IF($J29&gt;=70,"C 合格・観察",IF($J29&gt;=60,"D 注意・はい正","E 退出"))))))</f>
      </c>
      <c r="L29" s="99" t="str">
        <f>IF($B29="","",IF($M29&gt;0,"ネガティブリスト・使用停止",IF(LEFT($K29,1)="A","優先招待",IF(LEFT($K29,1)="B","通常利用",IF(LEFT($K29,1)="C","上限付き利用・重点追跡",IF(LEFT($K29,1)="D","注意はい正","ネガティブリスト・使用停止"))))))</f>
      </c>
      <c r="M29" s="99" t="str">
        <f>IF($B29="","",COUNTIFS('評価入力'!$D:$D,$B29,'評価入力'!$K:$K,"はい"))</f>
      </c>
      <c r="N29" s="110" t="str">
        <f>IF($B29="","",IF(OR($L29="注意はい正",$L29="上限付き利用・重点追跡"),TODAY()+180,""))</f>
      </c>
      <c r="O29" s="99" t="str">
        <f>IF($B29="","",IF($L29="優先招待","入札招待・包括契約で優先",IF($L29="通常利用","継続利用可",IF($L29="上限付き利用・重点追跡","高リスク工区を制限し月次で見直す",IF($L29="注意はい正","新規作業を停止し、はい正検収後に再評価","3年間は入札候補に入れない")))))</f>
      </c>
      <c r="P29" s="99"/>
      <c r="Q29" s="98"/>
      <c r="R29" s="98"/>
      <c r="S29" s="98"/>
      <c r="T29" s="98"/>
      <c r="U29" s="98"/>
      <c r="V29" s="98"/>
      <c r="W29" s="98"/>
      <c r="X29" s="98"/>
      <c r="Y29" s="98"/>
      <c r="Z29" s="98"/>
    </row>
    <row r="30">
      <c r="A30" s="99"/>
      <c r="B30" s="99"/>
      <c r="C30" s="99"/>
      <c r="D30" s="99"/>
      <c r="E30" s="99"/>
      <c r="F30" s="110"/>
      <c r="G30" s="110"/>
      <c r="H30" s="110"/>
      <c r="I30" s="99"/>
      <c r="J30" s="100" t="str">
        <f>IF($B30="","",IFERROR(SUMIF('評価入力'!$D:$D,$B30,'評価入力'!$O:$O)/SUMIF('評価入力'!$D:$D,$B30,'評価入力'!$I:$I)*100,0))</f>
      </c>
      <c r="K30" s="99" t="str">
        <f>IF($B30="","",IF($M30&gt;0,"重大事項",IF($J30&gt;=90,"A 優良",IF($J30&gt;=80,"B 合格・優先",IF($J30&gt;=70,"C 合格・観察",IF($J30&gt;=60,"D 注意・はい正","E 退出"))))))</f>
      </c>
      <c r="L30" s="99" t="str">
        <f>IF($B30="","",IF($M30&gt;0,"ネガティブリスト・使用停止",IF(LEFT($K30,1)="A","優先招待",IF(LEFT($K30,1)="B","通常利用",IF(LEFT($K30,1)="C","上限付き利用・重点追跡",IF(LEFT($K30,1)="D","注意はい正","ネガティブリスト・使用停止"))))))</f>
      </c>
      <c r="M30" s="99" t="str">
        <f>IF($B30="","",COUNTIFS('評価入力'!$D:$D,$B30,'評価入力'!$K:$K,"はい"))</f>
      </c>
      <c r="N30" s="110" t="str">
        <f>IF($B30="","",IF(OR($L30="注意はい正",$L30="上限付き利用・重点追跡"),TODAY()+180,""))</f>
      </c>
      <c r="O30" s="99" t="str">
        <f>IF($B30="","",IF($L30="優先招待","入札招待・包括契約で優先",IF($L30="通常利用","継続利用可",IF($L30="上限付き利用・重点追跡","高リスク工区を制限し月次で見直す",IF($L30="注意はい正","新規作業を停止し、はい正検収後に再評価","3年間は入札候補に入れない")))))</f>
      </c>
      <c r="P30" s="99"/>
      <c r="Q30" s="98"/>
      <c r="R30" s="98"/>
      <c r="S30" s="98"/>
      <c r="T30" s="98"/>
      <c r="U30" s="98"/>
      <c r="V30" s="98"/>
      <c r="W30" s="98"/>
      <c r="X30" s="98"/>
      <c r="Y30" s="98"/>
      <c r="Z30" s="98"/>
    </row>
    <row r="31">
      <c r="A31" s="99"/>
      <c r="B31" s="99"/>
      <c r="C31" s="99"/>
      <c r="D31" s="99"/>
      <c r="E31" s="99"/>
      <c r="F31" s="110"/>
      <c r="G31" s="110"/>
      <c r="H31" s="110"/>
      <c r="I31" s="99"/>
      <c r="J31" s="100" t="str">
        <f>IF($B31="","",IFERROR(SUMIF('評価入力'!$D:$D,$B31,'評価入力'!$O:$O)/SUMIF('評価入力'!$D:$D,$B31,'評価入力'!$I:$I)*100,0))</f>
      </c>
      <c r="K31" s="99" t="str">
        <f>IF($B31="","",IF($M31&gt;0,"重大事項",IF($J31&gt;=90,"A 優良",IF($J31&gt;=80,"B 合格・優先",IF($J31&gt;=70,"C 合格・観察",IF($J31&gt;=60,"D 注意・はい正","E 退出"))))))</f>
      </c>
      <c r="L31" s="99" t="str">
        <f>IF($B31="","",IF($M31&gt;0,"ネガティブリスト・使用停止",IF(LEFT($K31,1)="A","優先招待",IF(LEFT($K31,1)="B","通常利用",IF(LEFT($K31,1)="C","上限付き利用・重点追跡",IF(LEFT($K31,1)="D","注意はい正","ネガティブリスト・使用停止"))))))</f>
      </c>
      <c r="M31" s="99" t="str">
        <f>IF($B31="","",COUNTIFS('評価入力'!$D:$D,$B31,'評価入力'!$K:$K,"はい"))</f>
      </c>
      <c r="N31" s="110" t="str">
        <f>IF($B31="","",IF(OR($L31="注意はい正",$L31="上限付き利用・重点追跡"),TODAY()+180,""))</f>
      </c>
      <c r="O31" s="99" t="str">
        <f>IF($B31="","",IF($L31="優先招待","入札招待・包括契約で優先",IF($L31="通常利用","継続利用可",IF($L31="上限付き利用・重点追跡","高リスク工区を制限し月次で見直す",IF($L31="注意はい正","新規作業を停止し、はい正検収後に再評価","3年間は入札候補に入れない")))))</f>
      </c>
      <c r="P31" s="99"/>
      <c r="Q31" s="98"/>
      <c r="R31" s="98"/>
      <c r="S31" s="98"/>
      <c r="T31" s="98"/>
      <c r="U31" s="98"/>
      <c r="V31" s="98"/>
      <c r="W31" s="98"/>
      <c r="X31" s="98"/>
      <c r="Y31" s="98"/>
      <c r="Z31" s="98"/>
    </row>
    <row r="32">
      <c r="A32" s="99"/>
      <c r="B32" s="99"/>
      <c r="C32" s="99"/>
      <c r="D32" s="99"/>
      <c r="E32" s="99"/>
      <c r="F32" s="110"/>
      <c r="G32" s="110"/>
      <c r="H32" s="110"/>
      <c r="I32" s="99"/>
      <c r="J32" s="100" t="str">
        <f>IF($B32="","",IFERROR(SUMIF('評価入力'!$D:$D,$B32,'評価入力'!$O:$O)/SUMIF('評価入力'!$D:$D,$B32,'評価入力'!$I:$I)*100,0))</f>
      </c>
      <c r="K32" s="99" t="str">
        <f>IF($B32="","",IF($M32&gt;0,"重大事項",IF($J32&gt;=90,"A 優良",IF($J32&gt;=80,"B 合格・優先",IF($J32&gt;=70,"C 合格・観察",IF($J32&gt;=60,"D 注意・はい正","E 退出"))))))</f>
      </c>
      <c r="L32" s="99" t="str">
        <f>IF($B32="","",IF($M32&gt;0,"ネガティブリスト・使用停止",IF(LEFT($K32,1)="A","優先招待",IF(LEFT($K32,1)="B","通常利用",IF(LEFT($K32,1)="C","上限付き利用・重点追跡",IF(LEFT($K32,1)="D","注意はい正","ネガティブリスト・使用停止"))))))</f>
      </c>
      <c r="M32" s="99" t="str">
        <f>IF($B32="","",COUNTIFS('評価入力'!$D:$D,$B32,'評価入力'!$K:$K,"はい"))</f>
      </c>
      <c r="N32" s="110" t="str">
        <f>IF($B32="","",IF(OR($L32="注意はい正",$L32="上限付き利用・重点追跡"),TODAY()+180,""))</f>
      </c>
      <c r="O32" s="99" t="str">
        <f>IF($B32="","",IF($L32="優先招待","入札招待・包括契約で優先",IF($L32="通常利用","継続利用可",IF($L32="上限付き利用・重点追跡","高リスク工区を制限し月次で見直す",IF($L32="注意はい正","新規作業を停止し、はい正検収後に再評価","3年間は入札候補に入れない")))))</f>
      </c>
      <c r="P32" s="99"/>
      <c r="Q32" s="98"/>
      <c r="R32" s="98"/>
      <c r="S32" s="98"/>
      <c r="T32" s="98"/>
      <c r="U32" s="98"/>
      <c r="V32" s="98"/>
      <c r="W32" s="98"/>
      <c r="X32" s="98"/>
      <c r="Y32" s="98"/>
      <c r="Z32" s="98"/>
    </row>
    <row r="33">
      <c r="A33" s="99"/>
      <c r="B33" s="99"/>
      <c r="C33" s="99"/>
      <c r="D33" s="99"/>
      <c r="E33" s="99"/>
      <c r="F33" s="110"/>
      <c r="G33" s="110"/>
      <c r="H33" s="110"/>
      <c r="I33" s="99"/>
      <c r="J33" s="100" t="str">
        <f>IF($B33="","",IFERROR(SUMIF('評価入力'!$D:$D,$B33,'評価入力'!$O:$O)/SUMIF('評価入力'!$D:$D,$B33,'評価入力'!$I:$I)*100,0))</f>
      </c>
      <c r="K33" s="99" t="str">
        <f>IF($B33="","",IF($M33&gt;0,"重大事項",IF($J33&gt;=90,"A 優良",IF($J33&gt;=80,"B 合格・優先",IF($J33&gt;=70,"C 合格・観察",IF($J33&gt;=60,"D 注意・はい正","E 退出"))))))</f>
      </c>
      <c r="L33" s="99" t="str">
        <f>IF($B33="","",IF($M33&gt;0,"ネガティブリスト・使用停止",IF(LEFT($K33,1)="A","優先招待",IF(LEFT($K33,1)="B","通常利用",IF(LEFT($K33,1)="C","上限付き利用・重点追跡",IF(LEFT($K33,1)="D","注意はい正","ネガティブリスト・使用停止"))))))</f>
      </c>
      <c r="M33" s="99" t="str">
        <f>IF($B33="","",COUNTIFS('評価入力'!$D:$D,$B33,'評価入力'!$K:$K,"はい"))</f>
      </c>
      <c r="N33" s="110" t="str">
        <f>IF($B33="","",IF(OR($L33="注意はい正",$L33="上限付き利用・重点追跡"),TODAY()+180,""))</f>
      </c>
      <c r="O33" s="99" t="str">
        <f>IF($B33="","",IF($L33="優先招待","入札招待・包括契約で優先",IF($L33="通常利用","継続利用可",IF($L33="上限付き利用・重点追跡","高リスク工区を制限し月次で見直す",IF($L33="注意はい正","新規作業を停止し、はい正検収後に再評価","3年間は入札候補に入れない")))))</f>
      </c>
      <c r="P33" s="99"/>
      <c r="Q33" s="98"/>
      <c r="R33" s="98"/>
      <c r="S33" s="98"/>
      <c r="T33" s="98"/>
      <c r="U33" s="98"/>
      <c r="V33" s="98"/>
      <c r="W33" s="98"/>
      <c r="X33" s="98"/>
      <c r="Y33" s="98"/>
      <c r="Z33" s="98"/>
    </row>
    <row r="34">
      <c r="A34" s="99"/>
      <c r="B34" s="99"/>
      <c r="C34" s="99"/>
      <c r="D34" s="99"/>
      <c r="E34" s="99"/>
      <c r="F34" s="110"/>
      <c r="G34" s="110"/>
      <c r="H34" s="110"/>
      <c r="I34" s="99"/>
      <c r="J34" s="100" t="str">
        <f>IF($B34="","",IFERROR(SUMIF('評価入力'!$D:$D,$B34,'評価入力'!$O:$O)/SUMIF('評価入力'!$D:$D,$B34,'評価入力'!$I:$I)*100,0))</f>
      </c>
      <c r="K34" s="99" t="str">
        <f>IF($B34="","",IF($M34&gt;0,"重大事項",IF($J34&gt;=90,"A 優良",IF($J34&gt;=80,"B 合格・優先",IF($J34&gt;=70,"C 合格・観察",IF($J34&gt;=60,"D 注意・はい正","E 退出"))))))</f>
      </c>
      <c r="L34" s="99" t="str">
        <f>IF($B34="","",IF($M34&gt;0,"ネガティブリスト・使用停止",IF(LEFT($K34,1)="A","優先招待",IF(LEFT($K34,1)="B","通常利用",IF(LEFT($K34,1)="C","上限付き利用・重点追跡",IF(LEFT($K34,1)="D","注意はい正","ネガティブリスト・使用停止"))))))</f>
      </c>
      <c r="M34" s="99" t="str">
        <f>IF($B34="","",COUNTIFS('評価入力'!$D:$D,$B34,'評価入力'!$K:$K,"はい"))</f>
      </c>
      <c r="N34" s="110" t="str">
        <f>IF($B34="","",IF(OR($L34="注意はい正",$L34="上限付き利用・重点追跡"),TODAY()+180,""))</f>
      </c>
      <c r="O34" s="99" t="str">
        <f>IF($B34="","",IF($L34="優先招待","入札招待・包括契約で優先",IF($L34="通常利用","継続利用可",IF($L34="上限付き利用・重点追跡","高リスク工区を制限し月次で見直す",IF($L34="注意はい正","新規作業を停止し、はい正検収後に再評価","3年間は入札候補に入れない")))))</f>
      </c>
      <c r="P34" s="99"/>
      <c r="Q34" s="98"/>
      <c r="R34" s="98"/>
      <c r="S34" s="98"/>
      <c r="T34" s="98"/>
      <c r="U34" s="98"/>
      <c r="V34" s="98"/>
      <c r="W34" s="98"/>
      <c r="X34" s="98"/>
      <c r="Y34" s="98"/>
      <c r="Z34" s="98"/>
    </row>
    <row r="35">
      <c r="A35" s="99"/>
      <c r="B35" s="99"/>
      <c r="C35" s="99"/>
      <c r="D35" s="99"/>
      <c r="E35" s="99"/>
      <c r="F35" s="110"/>
      <c r="G35" s="110"/>
      <c r="H35" s="110"/>
      <c r="I35" s="99"/>
      <c r="J35" s="100" t="str">
        <f>IF($B35="","",IFERROR(SUMIF('評価入力'!$D:$D,$B35,'評価入力'!$O:$O)/SUMIF('評価入力'!$D:$D,$B35,'評価入力'!$I:$I)*100,0))</f>
      </c>
      <c r="K35" s="99" t="str">
        <f>IF($B35="","",IF($M35&gt;0,"重大事項",IF($J35&gt;=90,"A 優良",IF($J35&gt;=80,"B 合格・優先",IF($J35&gt;=70,"C 合格・観察",IF($J35&gt;=60,"D 注意・はい正","E 退出"))))))</f>
      </c>
      <c r="L35" s="99" t="str">
        <f>IF($B35="","",IF($M35&gt;0,"ネガティブリスト・使用停止",IF(LEFT($K35,1)="A","優先招待",IF(LEFT($K35,1)="B","通常利用",IF(LEFT($K35,1)="C","上限付き利用・重点追跡",IF(LEFT($K35,1)="D","注意はい正","ネガティブリスト・使用停止"))))))</f>
      </c>
      <c r="M35" s="99" t="str">
        <f>IF($B35="","",COUNTIFS('評価入力'!$D:$D,$B35,'評価入力'!$K:$K,"はい"))</f>
      </c>
      <c r="N35" s="110" t="str">
        <f>IF($B35="","",IF(OR($L35="注意はい正",$L35="上限付き利用・重点追跡"),TODAY()+180,""))</f>
      </c>
      <c r="O35" s="99" t="str">
        <f>IF($B35="","",IF($L35="優先招待","入札招待・包括契約で優先",IF($L35="通常利用","継続利用可",IF($L35="上限付き利用・重点追跡","高リスク工区を制限し月次で見直す",IF($L35="注意はい正","新規作業を停止し、はい正検収後に再評価","3年間は入札候補に入れない")))))</f>
      </c>
      <c r="P35" s="99"/>
      <c r="Q35" s="98"/>
      <c r="R35" s="98"/>
      <c r="S35" s="98"/>
      <c r="T35" s="98"/>
      <c r="U35" s="98"/>
      <c r="V35" s="98"/>
      <c r="W35" s="98"/>
      <c r="X35" s="98"/>
      <c r="Y35" s="98"/>
      <c r="Z35" s="98"/>
    </row>
    <row r="36">
      <c r="A36" s="99"/>
      <c r="B36" s="99"/>
      <c r="C36" s="99"/>
      <c r="D36" s="99"/>
      <c r="E36" s="99"/>
      <c r="F36" s="110"/>
      <c r="G36" s="110"/>
      <c r="H36" s="110"/>
      <c r="I36" s="99"/>
      <c r="J36" s="100" t="str">
        <f>IF($B36="","",IFERROR(SUMIF('評価入力'!$D:$D,$B36,'評価入力'!$O:$O)/SUMIF('評価入力'!$D:$D,$B36,'評価入力'!$I:$I)*100,0))</f>
      </c>
      <c r="K36" s="99" t="str">
        <f>IF($B36="","",IF($M36&gt;0,"重大事項",IF($J36&gt;=90,"A 優良",IF($J36&gt;=80,"B 合格・優先",IF($J36&gt;=70,"C 合格・観察",IF($J36&gt;=60,"D 注意・はい正","E 退出"))))))</f>
      </c>
      <c r="L36" s="99" t="str">
        <f>IF($B36="","",IF($M36&gt;0,"ネガティブリスト・使用停止",IF(LEFT($K36,1)="A","優先招待",IF(LEFT($K36,1)="B","通常利用",IF(LEFT($K36,1)="C","上限付き利用・重点追跡",IF(LEFT($K36,1)="D","注意はい正","ネガティブリスト・使用停止"))))))</f>
      </c>
      <c r="M36" s="99" t="str">
        <f>IF($B36="","",COUNTIFS('評価入力'!$D:$D,$B36,'評価入力'!$K:$K,"はい"))</f>
      </c>
      <c r="N36" s="110" t="str">
        <f>IF($B36="","",IF(OR($L36="注意はい正",$L36="上限付き利用・重点追跡"),TODAY()+180,""))</f>
      </c>
      <c r="O36" s="99" t="str">
        <f>IF($B36="","",IF($L36="優先招待","入札招待・包括契約で優先",IF($L36="通常利用","継続利用可",IF($L36="上限付き利用・重点追跡","高リスク工区を制限し月次で見直す",IF($L36="注意はい正","新規作業を停止し、はい正検収後に再評価","3年間は入札候補に入れない")))))</f>
      </c>
      <c r="P36" s="99"/>
      <c r="Q36" s="98"/>
      <c r="R36" s="98"/>
      <c r="S36" s="98"/>
      <c r="T36" s="98"/>
      <c r="U36" s="98"/>
      <c r="V36" s="98"/>
      <c r="W36" s="98"/>
      <c r="X36" s="98"/>
      <c r="Y36" s="98"/>
      <c r="Z36" s="98"/>
    </row>
    <row r="37">
      <c r="A37" s="99"/>
      <c r="B37" s="99"/>
      <c r="C37" s="99"/>
      <c r="D37" s="99"/>
      <c r="E37" s="99"/>
      <c r="F37" s="110"/>
      <c r="G37" s="110"/>
      <c r="H37" s="110"/>
      <c r="I37" s="99"/>
      <c r="J37" s="100" t="str">
        <f>IF($B37="","",IFERROR(SUMIF('評価入力'!$D:$D,$B37,'評価入力'!$O:$O)/SUMIF('評価入力'!$D:$D,$B37,'評価入力'!$I:$I)*100,0))</f>
      </c>
      <c r="K37" s="99" t="str">
        <f>IF($B37="","",IF($M37&gt;0,"重大事項",IF($J37&gt;=90,"A 優良",IF($J37&gt;=80,"B 合格・優先",IF($J37&gt;=70,"C 合格・観察",IF($J37&gt;=60,"D 注意・はい正","E 退出"))))))</f>
      </c>
      <c r="L37" s="99" t="str">
        <f>IF($B37="","",IF($M37&gt;0,"ネガティブリスト・使用停止",IF(LEFT($K37,1)="A","優先招待",IF(LEFT($K37,1)="B","通常利用",IF(LEFT($K37,1)="C","上限付き利用・重点追跡",IF(LEFT($K37,1)="D","注意はい正","ネガティブリスト・使用停止"))))))</f>
      </c>
      <c r="M37" s="99" t="str">
        <f>IF($B37="","",COUNTIFS('評価入力'!$D:$D,$B37,'評価入力'!$K:$K,"はい"))</f>
      </c>
      <c r="N37" s="110" t="str">
        <f>IF($B37="","",IF(OR($L37="注意はい正",$L37="上限付き利用・重点追跡"),TODAY()+180,""))</f>
      </c>
      <c r="O37" s="99" t="str">
        <f>IF($B37="","",IF($L37="優先招待","入札招待・包括契約で優先",IF($L37="通常利用","継続利用可",IF($L37="上限付き利用・重点追跡","高リスク工区を制限し月次で見直す",IF($L37="注意はい正","新規作業を停止し、はい正検収後に再評価","3年間は入札候補に入れない")))))</f>
      </c>
      <c r="P37" s="99"/>
      <c r="Q37" s="98"/>
      <c r="R37" s="98"/>
      <c r="S37" s="98"/>
      <c r="T37" s="98"/>
      <c r="U37" s="98"/>
      <c r="V37" s="98"/>
      <c r="W37" s="98"/>
      <c r="X37" s="98"/>
      <c r="Y37" s="98"/>
      <c r="Z37" s="98"/>
    </row>
    <row r="38">
      <c r="A38" s="99"/>
      <c r="B38" s="99"/>
      <c r="C38" s="99"/>
      <c r="D38" s="99"/>
      <c r="E38" s="99"/>
      <c r="F38" s="110"/>
      <c r="G38" s="110"/>
      <c r="H38" s="110"/>
      <c r="I38" s="99"/>
      <c r="J38" s="100" t="str">
        <f>IF($B38="","",IFERROR(SUMIF('評価入力'!$D:$D,$B38,'評価入力'!$O:$O)/SUMIF('評価入力'!$D:$D,$B38,'評価入力'!$I:$I)*100,0))</f>
      </c>
      <c r="K38" s="99" t="str">
        <f>IF($B38="","",IF($M38&gt;0,"重大事項",IF($J38&gt;=90,"A 優良",IF($J38&gt;=80,"B 合格・優先",IF($J38&gt;=70,"C 合格・観察",IF($J38&gt;=60,"D 注意・はい正","E 退出"))))))</f>
      </c>
      <c r="L38" s="99" t="str">
        <f>IF($B38="","",IF($M38&gt;0,"ネガティブリスト・使用停止",IF(LEFT($K38,1)="A","優先招待",IF(LEFT($K38,1)="B","通常利用",IF(LEFT($K38,1)="C","上限付き利用・重点追跡",IF(LEFT($K38,1)="D","注意はい正","ネガティブリスト・使用停止"))))))</f>
      </c>
      <c r="M38" s="99" t="str">
        <f>IF($B38="","",COUNTIFS('評価入力'!$D:$D,$B38,'評価入力'!$K:$K,"はい"))</f>
      </c>
      <c r="N38" s="110" t="str">
        <f>IF($B38="","",IF(OR($L38="注意はい正",$L38="上限付き利用・重点追跡"),TODAY()+180,""))</f>
      </c>
      <c r="O38" s="99" t="str">
        <f>IF($B38="","",IF($L38="優先招待","入札招待・包括契約で優先",IF($L38="通常利用","継続利用可",IF($L38="上限付き利用・重点追跡","高リスク工区を制限し月次で見直す",IF($L38="注意はい正","新規作業を停止し、はい正検収後に再評価","3年間は入札候補に入れない")))))</f>
      </c>
      <c r="P38" s="99"/>
      <c r="Q38" s="98"/>
      <c r="R38" s="98"/>
      <c r="S38" s="98"/>
      <c r="T38" s="98"/>
      <c r="U38" s="98"/>
      <c r="V38" s="98"/>
      <c r="W38" s="98"/>
      <c r="X38" s="98"/>
      <c r="Y38" s="98"/>
      <c r="Z38" s="98"/>
    </row>
    <row r="39">
      <c r="A39" s="99"/>
      <c r="B39" s="99"/>
      <c r="C39" s="99"/>
      <c r="D39" s="99"/>
      <c r="E39" s="99"/>
      <c r="F39" s="110"/>
      <c r="G39" s="110"/>
      <c r="H39" s="110"/>
      <c r="I39" s="99"/>
      <c r="J39" s="100" t="str">
        <f>IF($B39="","",IFERROR(SUMIF('評価入力'!$D:$D,$B39,'評価入力'!$O:$O)/SUMIF('評価入力'!$D:$D,$B39,'評価入力'!$I:$I)*100,0))</f>
      </c>
      <c r="K39" s="99" t="str">
        <f>IF($B39="","",IF($M39&gt;0,"重大事項",IF($J39&gt;=90,"A 優良",IF($J39&gt;=80,"B 合格・優先",IF($J39&gt;=70,"C 合格・観察",IF($J39&gt;=60,"D 注意・はい正","E 退出"))))))</f>
      </c>
      <c r="L39" s="99" t="str">
        <f>IF($B39="","",IF($M39&gt;0,"ネガティブリスト・使用停止",IF(LEFT($K39,1)="A","優先招待",IF(LEFT($K39,1)="B","通常利用",IF(LEFT($K39,1)="C","上限付き利用・重点追跡",IF(LEFT($K39,1)="D","注意はい正","ネガティブリスト・使用停止"))))))</f>
      </c>
      <c r="M39" s="99" t="str">
        <f>IF($B39="","",COUNTIFS('評価入力'!$D:$D,$B39,'評価入力'!$K:$K,"はい"))</f>
      </c>
      <c r="N39" s="110" t="str">
        <f>IF($B39="","",IF(OR($L39="注意はい正",$L39="上限付き利用・重点追跡"),TODAY()+180,""))</f>
      </c>
      <c r="O39" s="99" t="str">
        <f>IF($B39="","",IF($L39="優先招待","入札招待・包括契約で優先",IF($L39="通常利用","継続利用可",IF($L39="上限付き利用・重点追跡","高リスク工区を制限し月次で見直す",IF($L39="注意はい正","新規作業を停止し、はい正検収後に再評価","3年間は入札候補に入れない")))))</f>
      </c>
      <c r="P39" s="99"/>
      <c r="Q39" s="98"/>
      <c r="R39" s="98"/>
      <c r="S39" s="98"/>
      <c r="T39" s="98"/>
      <c r="U39" s="98"/>
      <c r="V39" s="98"/>
      <c r="W39" s="98"/>
      <c r="X39" s="98"/>
      <c r="Y39" s="98"/>
      <c r="Z39" s="98"/>
    </row>
    <row r="40">
      <c r="A40" s="99"/>
      <c r="B40" s="99"/>
      <c r="C40" s="99"/>
      <c r="D40" s="99"/>
      <c r="E40" s="99"/>
      <c r="F40" s="110"/>
      <c r="G40" s="110"/>
      <c r="H40" s="110"/>
      <c r="I40" s="99"/>
      <c r="J40" s="100" t="str">
        <f>IF($B40="","",IFERROR(SUMIF('評価入力'!$D:$D,$B40,'評価入力'!$O:$O)/SUMIF('評価入力'!$D:$D,$B40,'評価入力'!$I:$I)*100,0))</f>
      </c>
      <c r="K40" s="99" t="str">
        <f>IF($B40="","",IF($M40&gt;0,"重大事項",IF($J40&gt;=90,"A 優良",IF($J40&gt;=80,"B 合格・優先",IF($J40&gt;=70,"C 合格・観察",IF($J40&gt;=60,"D 注意・はい正","E 退出"))))))</f>
      </c>
      <c r="L40" s="99" t="str">
        <f>IF($B40="","",IF($M40&gt;0,"ネガティブリスト・使用停止",IF(LEFT($K40,1)="A","優先招待",IF(LEFT($K40,1)="B","通常利用",IF(LEFT($K40,1)="C","上限付き利用・重点追跡",IF(LEFT($K40,1)="D","注意はい正","ネガティブリスト・使用停止"))))))</f>
      </c>
      <c r="M40" s="99" t="str">
        <f>IF($B40="","",COUNTIFS('評価入力'!$D:$D,$B40,'評価入力'!$K:$K,"はい"))</f>
      </c>
      <c r="N40" s="110" t="str">
        <f>IF($B40="","",IF(OR($L40="注意はい正",$L40="上限付き利用・重点追跡"),TODAY()+180,""))</f>
      </c>
      <c r="O40" s="99" t="str">
        <f>IF($B40="","",IF($L40="優先招待","入札招待・包括契約で優先",IF($L40="通常利用","継続利用可",IF($L40="上限付き利用・重点追跡","高リスク工区を制限し月次で見直す",IF($L40="注意はい正","新規作業を停止し、はい正検収後に再評価","3年間は入札候補に入れない")))))</f>
      </c>
      <c r="P40" s="99"/>
      <c r="Q40" s="98"/>
      <c r="R40" s="98"/>
      <c r="S40" s="98"/>
      <c r="T40" s="98"/>
      <c r="U40" s="98"/>
      <c r="V40" s="98"/>
      <c r="W40" s="98"/>
      <c r="X40" s="98"/>
      <c r="Y40" s="98"/>
      <c r="Z40" s="98"/>
    </row>
    <row r="41">
      <c r="A41" s="99"/>
      <c r="B41" s="99"/>
      <c r="C41" s="99"/>
      <c r="D41" s="99"/>
      <c r="E41" s="99"/>
      <c r="F41" s="110"/>
      <c r="G41" s="110"/>
      <c r="H41" s="110"/>
      <c r="I41" s="99"/>
      <c r="J41" s="100" t="str">
        <f>IF($B41="","",IFERROR(SUMIF('評価入力'!$D:$D,$B41,'評価入力'!$O:$O)/SUMIF('評価入力'!$D:$D,$B41,'評価入力'!$I:$I)*100,0))</f>
      </c>
      <c r="K41" s="99" t="str">
        <f>IF($B41="","",IF($M41&gt;0,"重大事項",IF($J41&gt;=90,"A 優良",IF($J41&gt;=80,"B 合格・優先",IF($J41&gt;=70,"C 合格・観察",IF($J41&gt;=60,"D 注意・はい正","E 退出"))))))</f>
      </c>
      <c r="L41" s="99" t="str">
        <f>IF($B41="","",IF($M41&gt;0,"ネガティブリスト・使用停止",IF(LEFT($K41,1)="A","優先招待",IF(LEFT($K41,1)="B","通常利用",IF(LEFT($K41,1)="C","上限付き利用・重点追跡",IF(LEFT($K41,1)="D","注意はい正","ネガティブリスト・使用停止"))))))</f>
      </c>
      <c r="M41" s="99" t="str">
        <f>IF($B41="","",COUNTIFS('評価入力'!$D:$D,$B41,'評価入力'!$K:$K,"はい"))</f>
      </c>
      <c r="N41" s="110" t="str">
        <f>IF($B41="","",IF(OR($L41="注意はい正",$L41="上限付き利用・重点追跡"),TODAY()+180,""))</f>
      </c>
      <c r="O41" s="99" t="str">
        <f>IF($B41="","",IF($L41="優先招待","入札招待・包括契約で優先",IF($L41="通常利用","継続利用可",IF($L41="上限付き利用・重点追跡","高リスク工区を制限し月次で見直す",IF($L41="注意はい正","新規作業を停止し、はい正検収後に再評価","3年間は入札候補に入れない")))))</f>
      </c>
      <c r="P41" s="99"/>
      <c r="Q41" s="98"/>
      <c r="R41" s="98"/>
      <c r="S41" s="98"/>
      <c r="T41" s="98"/>
      <c r="U41" s="98"/>
      <c r="V41" s="98"/>
      <c r="W41" s="98"/>
      <c r="X41" s="98"/>
      <c r="Y41" s="98"/>
      <c r="Z41" s="98"/>
    </row>
    <row r="42">
      <c r="A42" s="99"/>
      <c r="B42" s="99"/>
      <c r="C42" s="99"/>
      <c r="D42" s="99"/>
      <c r="E42" s="99"/>
      <c r="F42" s="110"/>
      <c r="G42" s="110"/>
      <c r="H42" s="110"/>
      <c r="I42" s="99"/>
      <c r="J42" s="100" t="str">
        <f>IF($B42="","",IFERROR(SUMIF('評価入力'!$D:$D,$B42,'評価入力'!$O:$O)/SUMIF('評価入力'!$D:$D,$B42,'評価入力'!$I:$I)*100,0))</f>
      </c>
      <c r="K42" s="99" t="str">
        <f>IF($B42="","",IF($M42&gt;0,"重大事項",IF($J42&gt;=90,"A 優良",IF($J42&gt;=80,"B 合格・優先",IF($J42&gt;=70,"C 合格・観察",IF($J42&gt;=60,"D 注意・はい正","E 退出"))))))</f>
      </c>
      <c r="L42" s="99" t="str">
        <f>IF($B42="","",IF($M42&gt;0,"ネガティブリスト・使用停止",IF(LEFT($K42,1)="A","優先招待",IF(LEFT($K42,1)="B","通常利用",IF(LEFT($K42,1)="C","上限付き利用・重点追跡",IF(LEFT($K42,1)="D","注意はい正","ネガティブリスト・使用停止"))))))</f>
      </c>
      <c r="M42" s="99" t="str">
        <f>IF($B42="","",COUNTIFS('評価入力'!$D:$D,$B42,'評価入力'!$K:$K,"はい"))</f>
      </c>
      <c r="N42" s="110" t="str">
        <f>IF($B42="","",IF(OR($L42="注意はい正",$L42="上限付き利用・重点追跡"),TODAY()+180,""))</f>
      </c>
      <c r="O42" s="99" t="str">
        <f>IF($B42="","",IF($L42="優先招待","入札招待・包括契約で優先",IF($L42="通常利用","継続利用可",IF($L42="上限付き利用・重点追跡","高リスク工区を制限し月次で見直す",IF($L42="注意はい正","新規作業を停止し、はい正検収後に再評価","3年間は入札候補に入れない")))))</f>
      </c>
      <c r="P42" s="99"/>
      <c r="Q42" s="98"/>
      <c r="R42" s="98"/>
      <c r="S42" s="98"/>
      <c r="T42" s="98"/>
      <c r="U42" s="98"/>
      <c r="V42" s="98"/>
      <c r="W42" s="98"/>
      <c r="X42" s="98"/>
      <c r="Y42" s="98"/>
      <c r="Z42" s="98"/>
    </row>
    <row r="43">
      <c r="A43" s="99"/>
      <c r="B43" s="99"/>
      <c r="C43" s="99"/>
      <c r="D43" s="99"/>
      <c r="E43" s="99"/>
      <c r="F43" s="110"/>
      <c r="G43" s="110"/>
      <c r="H43" s="110"/>
      <c r="I43" s="99"/>
      <c r="J43" s="100" t="str">
        <f>IF($B43="","",IFERROR(SUMIF('評価入力'!$D:$D,$B43,'評価入力'!$O:$O)/SUMIF('評価入力'!$D:$D,$B43,'評価入力'!$I:$I)*100,0))</f>
      </c>
      <c r="K43" s="99" t="str">
        <f>IF($B43="","",IF($M43&gt;0,"重大事項",IF($J43&gt;=90,"A 優良",IF($J43&gt;=80,"B 合格・優先",IF($J43&gt;=70,"C 合格・観察",IF($J43&gt;=60,"D 注意・はい正","E 退出"))))))</f>
      </c>
      <c r="L43" s="99" t="str">
        <f>IF($B43="","",IF($M43&gt;0,"ネガティブリスト・使用停止",IF(LEFT($K43,1)="A","優先招待",IF(LEFT($K43,1)="B","通常利用",IF(LEFT($K43,1)="C","上限付き利用・重点追跡",IF(LEFT($K43,1)="D","注意はい正","ネガティブリスト・使用停止"))))))</f>
      </c>
      <c r="M43" s="99" t="str">
        <f>IF($B43="","",COUNTIFS('評価入力'!$D:$D,$B43,'評価入力'!$K:$K,"はい"))</f>
      </c>
      <c r="N43" s="110" t="str">
        <f>IF($B43="","",IF(OR($L43="注意はい正",$L43="上限付き利用・重点追跡"),TODAY()+180,""))</f>
      </c>
      <c r="O43" s="99" t="str">
        <f>IF($B43="","",IF($L43="優先招待","入札招待・包括契約で優先",IF($L43="通常利用","継続利用可",IF($L43="上限付き利用・重点追跡","高リスク工区を制限し月次で見直す",IF($L43="注意はい正","新規作業を停止し、はい正検収後に再評価","3年間は入札候補に入れない")))))</f>
      </c>
      <c r="P43" s="99"/>
      <c r="Q43" s="98"/>
      <c r="R43" s="98"/>
      <c r="S43" s="98"/>
      <c r="T43" s="98"/>
      <c r="U43" s="98"/>
      <c r="V43" s="98"/>
      <c r="W43" s="98"/>
      <c r="X43" s="98"/>
      <c r="Y43" s="98"/>
      <c r="Z43" s="98"/>
    </row>
    <row r="44">
      <c r="A44" s="99"/>
      <c r="B44" s="99"/>
      <c r="C44" s="99"/>
      <c r="D44" s="99"/>
      <c r="E44" s="99"/>
      <c r="F44" s="110"/>
      <c r="G44" s="110"/>
      <c r="H44" s="110"/>
      <c r="I44" s="99"/>
      <c r="J44" s="100" t="str">
        <f>IF($B44="","",IFERROR(SUMIF('評価入力'!$D:$D,$B44,'評価入力'!$O:$O)/SUMIF('評価入力'!$D:$D,$B44,'評価入力'!$I:$I)*100,0))</f>
      </c>
      <c r="K44" s="99" t="str">
        <f>IF($B44="","",IF($M44&gt;0,"重大事項",IF($J44&gt;=90,"A 優良",IF($J44&gt;=80,"B 合格・優先",IF($J44&gt;=70,"C 合格・観察",IF($J44&gt;=60,"D 注意・はい正","E 退出"))))))</f>
      </c>
      <c r="L44" s="99" t="str">
        <f>IF($B44="","",IF($M44&gt;0,"ネガティブリスト・使用停止",IF(LEFT($K44,1)="A","優先招待",IF(LEFT($K44,1)="B","通常利用",IF(LEFT($K44,1)="C","上限付き利用・重点追跡",IF(LEFT($K44,1)="D","注意はい正","ネガティブリスト・使用停止"))))))</f>
      </c>
      <c r="M44" s="99" t="str">
        <f>IF($B44="","",COUNTIFS('評価入力'!$D:$D,$B44,'評価入力'!$K:$K,"はい"))</f>
      </c>
      <c r="N44" s="110" t="str">
        <f>IF($B44="","",IF(OR($L44="注意はい正",$L44="上限付き利用・重点追跡"),TODAY()+180,""))</f>
      </c>
      <c r="O44" s="99" t="str">
        <f>IF($B44="","",IF($L44="優先招待","入札招待・包括契約で優先",IF($L44="通常利用","継続利用可",IF($L44="上限付き利用・重点追跡","高リスク工区を制限し月次で見直す",IF($L44="注意はい正","新規作業を停止し、はい正検収後に再評価","3年間は入札候補に入れない")))))</f>
      </c>
      <c r="P44" s="99"/>
      <c r="Q44" s="98"/>
      <c r="R44" s="98"/>
      <c r="S44" s="98"/>
      <c r="T44" s="98"/>
      <c r="U44" s="98"/>
      <c r="V44" s="98"/>
      <c r="W44" s="98"/>
      <c r="X44" s="98"/>
      <c r="Y44" s="98"/>
      <c r="Z44" s="98"/>
    </row>
    <row r="45">
      <c r="A45" s="99"/>
      <c r="B45" s="99"/>
      <c r="C45" s="99"/>
      <c r="D45" s="99"/>
      <c r="E45" s="99"/>
      <c r="F45" s="110"/>
      <c r="G45" s="110"/>
      <c r="H45" s="110"/>
      <c r="I45" s="99"/>
      <c r="J45" s="100" t="str">
        <f>IF($B45="","",IFERROR(SUMIF('評価入力'!$D:$D,$B45,'評価入力'!$O:$O)/SUMIF('評価入力'!$D:$D,$B45,'評価入力'!$I:$I)*100,0))</f>
      </c>
      <c r="K45" s="99" t="str">
        <f>IF($B45="","",IF($M45&gt;0,"重大事項",IF($J45&gt;=90,"A 優良",IF($J45&gt;=80,"B 合格・優先",IF($J45&gt;=70,"C 合格・観察",IF($J45&gt;=60,"D 注意・はい正","E 退出"))))))</f>
      </c>
      <c r="L45" s="99" t="str">
        <f>IF($B45="","",IF($M45&gt;0,"ネガティブリスト・使用停止",IF(LEFT($K45,1)="A","優先招待",IF(LEFT($K45,1)="B","通常利用",IF(LEFT($K45,1)="C","上限付き利用・重点追跡",IF(LEFT($K45,1)="D","注意はい正","ネガティブリスト・使用停止"))))))</f>
      </c>
      <c r="M45" s="99" t="str">
        <f>IF($B45="","",COUNTIFS('評価入力'!$D:$D,$B45,'評価入力'!$K:$K,"はい"))</f>
      </c>
      <c r="N45" s="110" t="str">
        <f>IF($B45="","",IF(OR($L45="注意はい正",$L45="上限付き利用・重点追跡"),TODAY()+180,""))</f>
      </c>
      <c r="O45" s="99" t="str">
        <f>IF($B45="","",IF($L45="優先招待","入札招待・包括契約で優先",IF($L45="通常利用","継続利用可",IF($L45="上限付き利用・重点追跡","高リスク工区を制限し月次で見直す",IF($L45="注意はい正","新規作業を停止し、はい正検収後に再評価","3年間は入札候補に入れない")))))</f>
      </c>
      <c r="P45" s="99"/>
      <c r="Q45" s="98"/>
      <c r="R45" s="98"/>
      <c r="S45" s="98"/>
      <c r="T45" s="98"/>
      <c r="U45" s="98"/>
      <c r="V45" s="98"/>
      <c r="W45" s="98"/>
      <c r="X45" s="98"/>
      <c r="Y45" s="98"/>
      <c r="Z45" s="98"/>
    </row>
    <row r="46">
      <c r="A46" s="99"/>
      <c r="B46" s="99"/>
      <c r="C46" s="99"/>
      <c r="D46" s="99"/>
      <c r="E46" s="99"/>
      <c r="F46" s="110"/>
      <c r="G46" s="110"/>
      <c r="H46" s="110"/>
      <c r="I46" s="99"/>
      <c r="J46" s="100" t="str">
        <f>IF($B46="","",IFERROR(SUMIF('評価入力'!$D:$D,$B46,'評価入力'!$O:$O)/SUMIF('評価入力'!$D:$D,$B46,'評価入力'!$I:$I)*100,0))</f>
      </c>
      <c r="K46" s="99" t="str">
        <f>IF($B46="","",IF($M46&gt;0,"重大事項",IF($J46&gt;=90,"A 優良",IF($J46&gt;=80,"B 合格・優先",IF($J46&gt;=70,"C 合格・観察",IF($J46&gt;=60,"D 注意・はい正","E 退出"))))))</f>
      </c>
      <c r="L46" s="99" t="str">
        <f>IF($B46="","",IF($M46&gt;0,"ネガティブリスト・使用停止",IF(LEFT($K46,1)="A","優先招待",IF(LEFT($K46,1)="B","通常利用",IF(LEFT($K46,1)="C","上限付き利用・重点追跡",IF(LEFT($K46,1)="D","注意はい正","ネガティブリスト・使用停止"))))))</f>
      </c>
      <c r="M46" s="99" t="str">
        <f>IF($B46="","",COUNTIFS('評価入力'!$D:$D,$B46,'評価入力'!$K:$K,"はい"))</f>
      </c>
      <c r="N46" s="110" t="str">
        <f>IF($B46="","",IF(OR($L46="注意はい正",$L46="上限付き利用・重点追跡"),TODAY()+180,""))</f>
      </c>
      <c r="O46" s="99" t="str">
        <f>IF($B46="","",IF($L46="優先招待","入札招待・包括契約で優先",IF($L46="通常利用","継続利用可",IF($L46="上限付き利用・重点追跡","高リスク工区を制限し月次で見直す",IF($L46="注意はい正","新規作業を停止し、はい正検収後に再評価","3年間は入札候補に入れない")))))</f>
      </c>
      <c r="P46" s="99"/>
      <c r="Q46" s="98"/>
      <c r="R46" s="98"/>
      <c r="S46" s="98"/>
      <c r="T46" s="98"/>
      <c r="U46" s="98"/>
      <c r="V46" s="98"/>
      <c r="W46" s="98"/>
      <c r="X46" s="98"/>
      <c r="Y46" s="98"/>
      <c r="Z46" s="98"/>
    </row>
    <row r="47">
      <c r="A47" s="99"/>
      <c r="B47" s="99"/>
      <c r="C47" s="99"/>
      <c r="D47" s="99"/>
      <c r="E47" s="99"/>
      <c r="F47" s="110"/>
      <c r="G47" s="110"/>
      <c r="H47" s="110"/>
      <c r="I47" s="99"/>
      <c r="J47" s="100" t="str">
        <f>IF($B47="","",IFERROR(SUMIF('評価入力'!$D:$D,$B47,'評価入力'!$O:$O)/SUMIF('評価入力'!$D:$D,$B47,'評価入力'!$I:$I)*100,0))</f>
      </c>
      <c r="K47" s="99" t="str">
        <f>IF($B47="","",IF($M47&gt;0,"重大事項",IF($J47&gt;=90,"A 優良",IF($J47&gt;=80,"B 合格・優先",IF($J47&gt;=70,"C 合格・観察",IF($J47&gt;=60,"D 注意・はい正","E 退出"))))))</f>
      </c>
      <c r="L47" s="99" t="str">
        <f>IF($B47="","",IF($M47&gt;0,"ネガティブリスト・使用停止",IF(LEFT($K47,1)="A","優先招待",IF(LEFT($K47,1)="B","通常利用",IF(LEFT($K47,1)="C","上限付き利用・重点追跡",IF(LEFT($K47,1)="D","注意はい正","ネガティブリスト・使用停止"))))))</f>
      </c>
      <c r="M47" s="99" t="str">
        <f>IF($B47="","",COUNTIFS('評価入力'!$D:$D,$B47,'評価入力'!$K:$K,"はい"))</f>
      </c>
      <c r="N47" s="110" t="str">
        <f>IF($B47="","",IF(OR($L47="注意はい正",$L47="上限付き利用・重点追跡"),TODAY()+180,""))</f>
      </c>
      <c r="O47" s="99" t="str">
        <f>IF($B47="","",IF($L47="優先招待","入札招待・包括契約で優先",IF($L47="通常利用","継続利用可",IF($L47="上限付き利用・重点追跡","高リスク工区を制限し月次で見直す",IF($L47="注意はい正","新規作業を停止し、はい正検収後に再評価","3年間は入札候補に入れない")))))</f>
      </c>
      <c r="P47" s="99"/>
      <c r="Q47" s="98"/>
      <c r="R47" s="98"/>
      <c r="S47" s="98"/>
      <c r="T47" s="98"/>
      <c r="U47" s="98"/>
      <c r="V47" s="98"/>
      <c r="W47" s="98"/>
      <c r="X47" s="98"/>
      <c r="Y47" s="98"/>
      <c r="Z47" s="98"/>
    </row>
    <row r="48">
      <c r="A48" s="99"/>
      <c r="B48" s="99"/>
      <c r="C48" s="99"/>
      <c r="D48" s="99"/>
      <c r="E48" s="99"/>
      <c r="F48" s="110"/>
      <c r="G48" s="110"/>
      <c r="H48" s="110"/>
      <c r="I48" s="99"/>
      <c r="J48" s="100" t="str">
        <f>IF($B48="","",IFERROR(SUMIF('評価入力'!$D:$D,$B48,'評価入力'!$O:$O)/SUMIF('評価入力'!$D:$D,$B48,'評価入力'!$I:$I)*100,0))</f>
      </c>
      <c r="K48" s="99" t="str">
        <f>IF($B48="","",IF($M48&gt;0,"重大事項",IF($J48&gt;=90,"A 優良",IF($J48&gt;=80,"B 合格・優先",IF($J48&gt;=70,"C 合格・観察",IF($J48&gt;=60,"D 注意・はい正","E 退出"))))))</f>
      </c>
      <c r="L48" s="99" t="str">
        <f>IF($B48="","",IF($M48&gt;0,"ネガティブリスト・使用停止",IF(LEFT($K48,1)="A","優先招待",IF(LEFT($K48,1)="B","通常利用",IF(LEFT($K48,1)="C","上限付き利用・重点追跡",IF(LEFT($K48,1)="D","注意はい正","ネガティブリスト・使用停止"))))))</f>
      </c>
      <c r="M48" s="99" t="str">
        <f>IF($B48="","",COUNTIFS('評価入力'!$D:$D,$B48,'評価入力'!$K:$K,"はい"))</f>
      </c>
      <c r="N48" s="110" t="str">
        <f>IF($B48="","",IF(OR($L48="注意はい正",$L48="上限付き利用・重点追跡"),TODAY()+180,""))</f>
      </c>
      <c r="O48" s="99" t="str">
        <f>IF($B48="","",IF($L48="優先招待","入札招待・包括契約で優先",IF($L48="通常利用","継続利用可",IF($L48="上限付き利用・重点追跡","高リスク工区を制限し月次で見直す",IF($L48="注意はい正","新規作業を停止し、はい正検収後に再評価","3年間は入札候補に入れない")))))</f>
      </c>
      <c r="P48" s="99"/>
      <c r="Q48" s="98"/>
      <c r="R48" s="98"/>
      <c r="S48" s="98"/>
      <c r="T48" s="98"/>
      <c r="U48" s="98"/>
      <c r="V48" s="98"/>
      <c r="W48" s="98"/>
      <c r="X48" s="98"/>
      <c r="Y48" s="98"/>
      <c r="Z48" s="98"/>
    </row>
    <row r="49">
      <c r="A49" s="99"/>
      <c r="B49" s="99"/>
      <c r="C49" s="99"/>
      <c r="D49" s="99"/>
      <c r="E49" s="99"/>
      <c r="F49" s="110"/>
      <c r="G49" s="110"/>
      <c r="H49" s="110"/>
      <c r="I49" s="99"/>
      <c r="J49" s="100" t="str">
        <f>IF($B49="","",IFERROR(SUMIF('評価入力'!$D:$D,$B49,'評価入力'!$O:$O)/SUMIF('評価入力'!$D:$D,$B49,'評価入力'!$I:$I)*100,0))</f>
      </c>
      <c r="K49" s="99" t="str">
        <f>IF($B49="","",IF($M49&gt;0,"重大事項",IF($J49&gt;=90,"A 優良",IF($J49&gt;=80,"B 合格・優先",IF($J49&gt;=70,"C 合格・観察",IF($J49&gt;=60,"D 注意・はい正","E 退出"))))))</f>
      </c>
      <c r="L49" s="99" t="str">
        <f>IF($B49="","",IF($M49&gt;0,"ネガティブリスト・使用停止",IF(LEFT($K49,1)="A","優先招待",IF(LEFT($K49,1)="B","通常利用",IF(LEFT($K49,1)="C","上限付き利用・重点追跡",IF(LEFT($K49,1)="D","注意はい正","ネガティブリスト・使用停止"))))))</f>
      </c>
      <c r="M49" s="99" t="str">
        <f>IF($B49="","",COUNTIFS('評価入力'!$D:$D,$B49,'評価入力'!$K:$K,"はい"))</f>
      </c>
      <c r="N49" s="110" t="str">
        <f>IF($B49="","",IF(OR($L49="注意はい正",$L49="上限付き利用・重点追跡"),TODAY()+180,""))</f>
      </c>
      <c r="O49" s="99" t="str">
        <f>IF($B49="","",IF($L49="優先招待","入札招待・包括契約で優先",IF($L49="通常利用","継続利用可",IF($L49="上限付き利用・重点追跡","高リスク工区を制限し月次で見直す",IF($L49="注意はい正","新規作業を停止し、はい正検収後に再評価","3年間は入札候補に入れない")))))</f>
      </c>
      <c r="P49" s="99"/>
      <c r="Q49" s="98"/>
      <c r="R49" s="98"/>
      <c r="S49" s="98"/>
      <c r="T49" s="98"/>
      <c r="U49" s="98"/>
      <c r="V49" s="98"/>
      <c r="W49" s="98"/>
      <c r="X49" s="98"/>
      <c r="Y49" s="98"/>
      <c r="Z49" s="98"/>
    </row>
    <row r="50">
      <c r="A50" s="99"/>
      <c r="B50" s="99"/>
      <c r="C50" s="99"/>
      <c r="D50" s="99"/>
      <c r="E50" s="99"/>
      <c r="F50" s="110"/>
      <c r="G50" s="110"/>
      <c r="H50" s="110"/>
      <c r="I50" s="99"/>
      <c r="J50" s="100" t="str">
        <f>IF($B50="","",IFERROR(SUMIF('評価入力'!$D:$D,$B50,'評価入力'!$O:$O)/SUMIF('評価入力'!$D:$D,$B50,'評価入力'!$I:$I)*100,0))</f>
      </c>
      <c r="K50" s="99" t="str">
        <f>IF($B50="","",IF($M50&gt;0,"重大事項",IF($J50&gt;=90,"A 優良",IF($J50&gt;=80,"B 合格・優先",IF($J50&gt;=70,"C 合格・観察",IF($J50&gt;=60,"D 注意・はい正","E 退出"))))))</f>
      </c>
      <c r="L50" s="99" t="str">
        <f>IF($B50="","",IF($M50&gt;0,"ネガティブリスト・使用停止",IF(LEFT($K50,1)="A","優先招待",IF(LEFT($K50,1)="B","通常利用",IF(LEFT($K50,1)="C","上限付き利用・重点追跡",IF(LEFT($K50,1)="D","注意はい正","ネガティブリスト・使用停止"))))))</f>
      </c>
      <c r="M50" s="99" t="str">
        <f>IF($B50="","",COUNTIFS('評価入力'!$D:$D,$B50,'評価入力'!$K:$K,"はい"))</f>
      </c>
      <c r="N50" s="110" t="str">
        <f>IF($B50="","",IF(OR($L50="注意はい正",$L50="上限付き利用・重点追跡"),TODAY()+180,""))</f>
      </c>
      <c r="O50" s="99" t="str">
        <f>IF($B50="","",IF($L50="優先招待","入札招待・包括契約で優先",IF($L50="通常利用","継続利用可",IF($L50="上限付き利用・重点追跡","高リスク工区を制限し月次で見直す",IF($L50="注意はい正","新規作業を停止し、はい正検収後に再評価","3年間は入札候補に入れない")))))</f>
      </c>
      <c r="P50" s="99"/>
      <c r="Q50" s="98"/>
      <c r="R50" s="98"/>
      <c r="S50" s="98"/>
      <c r="T50" s="98"/>
      <c r="U50" s="98"/>
      <c r="V50" s="98"/>
      <c r="W50" s="98"/>
      <c r="X50" s="98"/>
      <c r="Y50" s="98"/>
      <c r="Z50" s="98"/>
    </row>
    <row r="51">
      <c r="A51" s="99"/>
      <c r="B51" s="99"/>
      <c r="C51" s="99"/>
      <c r="D51" s="99"/>
      <c r="E51" s="99"/>
      <c r="F51" s="110"/>
      <c r="G51" s="110"/>
      <c r="H51" s="110"/>
      <c r="I51" s="99"/>
      <c r="J51" s="100" t="str">
        <f>IF($B51="","",IFERROR(SUMIF('評価入力'!$D:$D,$B51,'評価入力'!$O:$O)/SUMIF('評価入力'!$D:$D,$B51,'評価入力'!$I:$I)*100,0))</f>
      </c>
      <c r="K51" s="99" t="str">
        <f>IF($B51="","",IF($M51&gt;0,"重大事項",IF($J51&gt;=90,"A 優良",IF($J51&gt;=80,"B 合格・優先",IF($J51&gt;=70,"C 合格・観察",IF($J51&gt;=60,"D 注意・はい正","E 退出"))))))</f>
      </c>
      <c r="L51" s="99" t="str">
        <f>IF($B51="","",IF($M51&gt;0,"ネガティブリスト・使用停止",IF(LEFT($K51,1)="A","優先招待",IF(LEFT($K51,1)="B","通常利用",IF(LEFT($K51,1)="C","上限付き利用・重点追跡",IF(LEFT($K51,1)="D","注意はい正","ネガティブリスト・使用停止"))))))</f>
      </c>
      <c r="M51" s="99" t="str">
        <f>IF($B51="","",COUNTIFS('評価入力'!$D:$D,$B51,'評価入力'!$K:$K,"はい"))</f>
      </c>
      <c r="N51" s="110" t="str">
        <f>IF($B51="","",IF(OR($L51="注意はい正",$L51="上限付き利用・重点追跡"),TODAY()+180,""))</f>
      </c>
      <c r="O51" s="99" t="str">
        <f>IF($B51="","",IF($L51="優先招待","入札招待・包括契約で優先",IF($L51="通常利用","継続利用可",IF($L51="上限付き利用・重点追跡","高リスク工区を制限し月次で見直す",IF($L51="注意はい正","新規作業を停止し、はい正検収後に再評価","3年間は入札候補に入れない")))))</f>
      </c>
      <c r="P51" s="99"/>
      <c r="Q51" s="98"/>
      <c r="R51" s="98"/>
      <c r="S51" s="98"/>
      <c r="T51" s="98"/>
      <c r="U51" s="98"/>
      <c r="V51" s="98"/>
      <c r="W51" s="98"/>
      <c r="X51" s="98"/>
      <c r="Y51" s="98"/>
      <c r="Z51" s="98"/>
    </row>
    <row r="52">
      <c r="A52" s="99"/>
      <c r="B52" s="99"/>
      <c r="C52" s="99"/>
      <c r="D52" s="99"/>
      <c r="E52" s="99"/>
      <c r="F52" s="110"/>
      <c r="G52" s="110"/>
      <c r="H52" s="110"/>
      <c r="I52" s="99"/>
      <c r="J52" s="100" t="str">
        <f>IF($B52="","",IFERROR(SUMIF('評価入力'!$D:$D,$B52,'評価入力'!$O:$O)/SUMIF('評価入力'!$D:$D,$B52,'評価入力'!$I:$I)*100,0))</f>
      </c>
      <c r="K52" s="99" t="str">
        <f>IF($B52="","",IF($M52&gt;0,"重大事項",IF($J52&gt;=90,"A 優良",IF($J52&gt;=80,"B 合格・優先",IF($J52&gt;=70,"C 合格・観察",IF($J52&gt;=60,"D 注意・はい正","E 退出"))))))</f>
      </c>
      <c r="L52" s="99" t="str">
        <f>IF($B52="","",IF($M52&gt;0,"ネガティブリスト・使用停止",IF(LEFT($K52,1)="A","優先招待",IF(LEFT($K52,1)="B","通常利用",IF(LEFT($K52,1)="C","上限付き利用・重点追跡",IF(LEFT($K52,1)="D","注意はい正","ネガティブリスト・使用停止"))))))</f>
      </c>
      <c r="M52" s="99" t="str">
        <f>IF($B52="","",COUNTIFS('評価入力'!$D:$D,$B52,'評価入力'!$K:$K,"はい"))</f>
      </c>
      <c r="N52" s="110" t="str">
        <f>IF($B52="","",IF(OR($L52="注意はい正",$L52="上限付き利用・重点追跡"),TODAY()+180,""))</f>
      </c>
      <c r="O52" s="99" t="str">
        <f>IF($B52="","",IF($L52="優先招待","入札招待・包括契約で優先",IF($L52="通常利用","継続利用可",IF($L52="上限付き利用・重点追跡","高リスク工区を制限し月次で見直す",IF($L52="注意はい正","新規作業を停止し、はい正検収後に再評価","3年間は入札候補に入れない")))))</f>
      </c>
      <c r="P52" s="99"/>
      <c r="Q52" s="98"/>
      <c r="R52" s="98"/>
      <c r="S52" s="98"/>
      <c r="T52" s="98"/>
      <c r="U52" s="98"/>
      <c r="V52" s="98"/>
      <c r="W52" s="98"/>
      <c r="X52" s="98"/>
      <c r="Y52" s="98"/>
      <c r="Z52" s="98"/>
    </row>
    <row r="53">
      <c r="A53" s="99"/>
      <c r="B53" s="99"/>
      <c r="C53" s="99"/>
      <c r="D53" s="99"/>
      <c r="E53" s="99"/>
      <c r="F53" s="110"/>
      <c r="G53" s="110"/>
      <c r="H53" s="110"/>
      <c r="I53" s="99"/>
      <c r="J53" s="100" t="str">
        <f>IF($B53="","",IFERROR(SUMIF('評価入力'!$D:$D,$B53,'評価入力'!$O:$O)/SUMIF('評価入力'!$D:$D,$B53,'評価入力'!$I:$I)*100,0))</f>
      </c>
      <c r="K53" s="99" t="str">
        <f>IF($B53="","",IF($M53&gt;0,"重大事項",IF($J53&gt;=90,"A 優良",IF($J53&gt;=80,"B 合格・優先",IF($J53&gt;=70,"C 合格・観察",IF($J53&gt;=60,"D 注意・はい正","E 退出"))))))</f>
      </c>
      <c r="L53" s="99" t="str">
        <f>IF($B53="","",IF($M53&gt;0,"ネガティブリスト・使用停止",IF(LEFT($K53,1)="A","優先招待",IF(LEFT($K53,1)="B","通常利用",IF(LEFT($K53,1)="C","上限付き利用・重点追跡",IF(LEFT($K53,1)="D","注意はい正","ネガティブリスト・使用停止"))))))</f>
      </c>
      <c r="M53" s="99" t="str">
        <f>IF($B53="","",COUNTIFS('評価入力'!$D:$D,$B53,'評価入力'!$K:$K,"はい"))</f>
      </c>
      <c r="N53" s="110" t="str">
        <f>IF($B53="","",IF(OR($L53="注意はい正",$L53="上限付き利用・重点追跡"),TODAY()+180,""))</f>
      </c>
      <c r="O53" s="99" t="str">
        <f>IF($B53="","",IF($L53="優先招待","入札招待・包括契約で優先",IF($L53="通常利用","継続利用可",IF($L53="上限付き利用・重点追跡","高リスク工区を制限し月次で見直す",IF($L53="注意はい正","新規作業を停止し、はい正検収後に再評価","3年間は入札候補に入れない")))))</f>
      </c>
      <c r="P53" s="99"/>
      <c r="Q53" s="98"/>
      <c r="R53" s="98"/>
      <c r="S53" s="98"/>
      <c r="T53" s="98"/>
      <c r="U53" s="98"/>
      <c r="V53" s="98"/>
      <c r="W53" s="98"/>
      <c r="X53" s="98"/>
      <c r="Y53" s="98"/>
      <c r="Z53" s="98"/>
    </row>
    <row r="54">
      <c r="A54" s="99"/>
      <c r="B54" s="99"/>
      <c r="C54" s="99"/>
      <c r="D54" s="99"/>
      <c r="E54" s="99"/>
      <c r="F54" s="110"/>
      <c r="G54" s="110"/>
      <c r="H54" s="110"/>
      <c r="I54" s="99"/>
      <c r="J54" s="100" t="str">
        <f>IF($B54="","",IFERROR(SUMIF('評価入力'!$D:$D,$B54,'評価入力'!$O:$O)/SUMIF('評価入力'!$D:$D,$B54,'評価入力'!$I:$I)*100,0))</f>
      </c>
      <c r="K54" s="99" t="str">
        <f>IF($B54="","",IF($M54&gt;0,"重大事項",IF($J54&gt;=90,"A 優良",IF($J54&gt;=80,"B 合格・優先",IF($J54&gt;=70,"C 合格・観察",IF($J54&gt;=60,"D 注意・はい正","E 退出"))))))</f>
      </c>
      <c r="L54" s="99" t="str">
        <f>IF($B54="","",IF($M54&gt;0,"ネガティブリスト・使用停止",IF(LEFT($K54,1)="A","優先招待",IF(LEFT($K54,1)="B","通常利用",IF(LEFT($K54,1)="C","上限付き利用・重点追跡",IF(LEFT($K54,1)="D","注意はい正","ネガティブリスト・使用停止"))))))</f>
      </c>
      <c r="M54" s="99" t="str">
        <f>IF($B54="","",COUNTIFS('評価入力'!$D:$D,$B54,'評価入力'!$K:$K,"はい"))</f>
      </c>
      <c r="N54" s="110" t="str">
        <f>IF($B54="","",IF(OR($L54="注意はい正",$L54="上限付き利用・重点追跡"),TODAY()+180,""))</f>
      </c>
      <c r="O54" s="99" t="str">
        <f>IF($B54="","",IF($L54="優先招待","入札招待・包括契約で優先",IF($L54="通常利用","継続利用可",IF($L54="上限付き利用・重点追跡","高リスク工区を制限し月次で見直す",IF($L54="注意はい正","新規作業を停止し、はい正検収後に再評価","3年間は入札候補に入れない")))))</f>
      </c>
      <c r="P54" s="99"/>
      <c r="Q54" s="98"/>
      <c r="R54" s="98"/>
      <c r="S54" s="98"/>
      <c r="T54" s="98"/>
      <c r="U54" s="98"/>
      <c r="V54" s="98"/>
      <c r="W54" s="98"/>
      <c r="X54" s="98"/>
      <c r="Y54" s="98"/>
      <c r="Z54" s="98"/>
    </row>
    <row r="55">
      <c r="A55" s="99"/>
      <c r="B55" s="99"/>
      <c r="C55" s="99"/>
      <c r="D55" s="99"/>
      <c r="E55" s="99"/>
      <c r="F55" s="110"/>
      <c r="G55" s="110"/>
      <c r="H55" s="110"/>
      <c r="I55" s="99"/>
      <c r="J55" s="100" t="str">
        <f>IF($B55="","",IFERROR(SUMIF('評価入力'!$D:$D,$B55,'評価入力'!$O:$O)/SUMIF('評価入力'!$D:$D,$B55,'評価入力'!$I:$I)*100,0))</f>
      </c>
      <c r="K55" s="99" t="str">
        <f>IF($B55="","",IF($M55&gt;0,"重大事項",IF($J55&gt;=90,"A 優良",IF($J55&gt;=80,"B 合格・優先",IF($J55&gt;=70,"C 合格・観察",IF($J55&gt;=60,"D 注意・はい正","E 退出"))))))</f>
      </c>
      <c r="L55" s="99" t="str">
        <f>IF($B55="","",IF($M55&gt;0,"ネガティブリスト・使用停止",IF(LEFT($K55,1)="A","優先招待",IF(LEFT($K55,1)="B","通常利用",IF(LEFT($K55,1)="C","上限付き利用・重点追跡",IF(LEFT($K55,1)="D","注意はい正","ネガティブリスト・使用停止"))))))</f>
      </c>
      <c r="M55" s="99" t="str">
        <f>IF($B55="","",COUNTIFS('評価入力'!$D:$D,$B55,'評価入力'!$K:$K,"はい"))</f>
      </c>
      <c r="N55" s="110" t="str">
        <f>IF($B55="","",IF(OR($L55="注意はい正",$L55="上限付き利用・重点追跡"),TODAY()+180,""))</f>
      </c>
      <c r="O55" s="99" t="str">
        <f>IF($B55="","",IF($L55="優先招待","入札招待・包括契約で優先",IF($L55="通常利用","継続利用可",IF($L55="上限付き利用・重点追跡","高リスク工区を制限し月次で見直す",IF($L55="注意はい正","新規作業を停止し、はい正検収後に再評価","3年間は入札候補に入れない")))))</f>
      </c>
      <c r="P55" s="99"/>
      <c r="Q55" s="98"/>
      <c r="R55" s="98"/>
      <c r="S55" s="98"/>
      <c r="T55" s="98"/>
      <c r="U55" s="98"/>
      <c r="V55" s="98"/>
      <c r="W55" s="98"/>
      <c r="X55" s="98"/>
      <c r="Y55" s="98"/>
      <c r="Z55" s="98"/>
    </row>
    <row r="56">
      <c r="A56" s="99"/>
      <c r="B56" s="99"/>
      <c r="C56" s="99"/>
      <c r="D56" s="99"/>
      <c r="E56" s="99"/>
      <c r="F56" s="110"/>
      <c r="G56" s="110"/>
      <c r="H56" s="110"/>
      <c r="I56" s="99"/>
      <c r="J56" s="100" t="str">
        <f>IF($B56="","",IFERROR(SUMIF('評価入力'!$D:$D,$B56,'評価入力'!$O:$O)/SUMIF('評価入力'!$D:$D,$B56,'評価入力'!$I:$I)*100,0))</f>
      </c>
      <c r="K56" s="99" t="str">
        <f>IF($B56="","",IF($M56&gt;0,"重大事項",IF($J56&gt;=90,"A 優良",IF($J56&gt;=80,"B 合格・優先",IF($J56&gt;=70,"C 合格・観察",IF($J56&gt;=60,"D 注意・はい正","E 退出"))))))</f>
      </c>
      <c r="L56" s="99" t="str">
        <f>IF($B56="","",IF($M56&gt;0,"ネガティブリスト・使用停止",IF(LEFT($K56,1)="A","優先招待",IF(LEFT($K56,1)="B","通常利用",IF(LEFT($K56,1)="C","上限付き利用・重点追跡",IF(LEFT($K56,1)="D","注意はい正","ネガティブリスト・使用停止"))))))</f>
      </c>
      <c r="M56" s="99" t="str">
        <f>IF($B56="","",COUNTIFS('評価入力'!$D:$D,$B56,'評価入力'!$K:$K,"はい"))</f>
      </c>
      <c r="N56" s="110" t="str">
        <f>IF($B56="","",IF(OR($L56="注意はい正",$L56="上限付き利用・重点追跡"),TODAY()+180,""))</f>
      </c>
      <c r="O56" s="99" t="str">
        <f>IF($B56="","",IF($L56="優先招待","入札招待・包括契約で優先",IF($L56="通常利用","継続利用可",IF($L56="上限付き利用・重点追跡","高リスク工区を制限し月次で見直す",IF($L56="注意はい正","新規作業を停止し、はい正検収後に再評価","3年間は入札候補に入れない")))))</f>
      </c>
      <c r="P56" s="99"/>
      <c r="Q56" s="98"/>
      <c r="R56" s="98"/>
      <c r="S56" s="98"/>
      <c r="T56" s="98"/>
      <c r="U56" s="98"/>
      <c r="V56" s="98"/>
      <c r="W56" s="98"/>
      <c r="X56" s="98"/>
      <c r="Y56" s="98"/>
      <c r="Z56" s="98"/>
    </row>
    <row r="57">
      <c r="A57" s="99"/>
      <c r="B57" s="99"/>
      <c r="C57" s="99"/>
      <c r="D57" s="99"/>
      <c r="E57" s="99"/>
      <c r="F57" s="110"/>
      <c r="G57" s="110"/>
      <c r="H57" s="110"/>
      <c r="I57" s="99"/>
      <c r="J57" s="100" t="str">
        <f>IF($B57="","",IFERROR(SUMIF('評価入力'!$D:$D,$B57,'評価入力'!$O:$O)/SUMIF('評価入力'!$D:$D,$B57,'評価入力'!$I:$I)*100,0))</f>
      </c>
      <c r="K57" s="99" t="str">
        <f>IF($B57="","",IF($M57&gt;0,"重大事項",IF($J57&gt;=90,"A 優良",IF($J57&gt;=80,"B 合格・優先",IF($J57&gt;=70,"C 合格・観察",IF($J57&gt;=60,"D 注意・はい正","E 退出"))))))</f>
      </c>
      <c r="L57" s="99" t="str">
        <f>IF($B57="","",IF($M57&gt;0,"ネガティブリスト・使用停止",IF(LEFT($K57,1)="A","優先招待",IF(LEFT($K57,1)="B","通常利用",IF(LEFT($K57,1)="C","上限付き利用・重点追跡",IF(LEFT($K57,1)="D","注意はい正","ネガティブリスト・使用停止"))))))</f>
      </c>
      <c r="M57" s="99" t="str">
        <f>IF($B57="","",COUNTIFS('評価入力'!$D:$D,$B57,'評価入力'!$K:$K,"はい"))</f>
      </c>
      <c r="N57" s="110" t="str">
        <f>IF($B57="","",IF(OR($L57="注意はい正",$L57="上限付き利用・重点追跡"),TODAY()+180,""))</f>
      </c>
      <c r="O57" s="99" t="str">
        <f>IF($B57="","",IF($L57="優先招待","入札招待・包括契約で優先",IF($L57="通常利用","継続利用可",IF($L57="上限付き利用・重点追跡","高リスク工区を制限し月次で見直す",IF($L57="注意はい正","新規作業を停止し、はい正検収後に再評価","3年間は入札候補に入れない")))))</f>
      </c>
      <c r="P57" s="99"/>
      <c r="Q57" s="98"/>
      <c r="R57" s="98"/>
      <c r="S57" s="98"/>
      <c r="T57" s="98"/>
      <c r="U57" s="98"/>
      <c r="V57" s="98"/>
      <c r="W57" s="98"/>
      <c r="X57" s="98"/>
      <c r="Y57" s="98"/>
      <c r="Z57" s="98"/>
    </row>
    <row r="58">
      <c r="A58" s="99"/>
      <c r="B58" s="99"/>
      <c r="C58" s="99"/>
      <c r="D58" s="99"/>
      <c r="E58" s="99"/>
      <c r="F58" s="110"/>
      <c r="G58" s="110"/>
      <c r="H58" s="110"/>
      <c r="I58" s="99"/>
      <c r="J58" s="100" t="str">
        <f>IF($B58="","",IFERROR(SUMIF('評価入力'!$D:$D,$B58,'評価入力'!$O:$O)/SUMIF('評価入力'!$D:$D,$B58,'評価入力'!$I:$I)*100,0))</f>
      </c>
      <c r="K58" s="99" t="str">
        <f>IF($B58="","",IF($M58&gt;0,"重大事項",IF($J58&gt;=90,"A 優良",IF($J58&gt;=80,"B 合格・優先",IF($J58&gt;=70,"C 合格・観察",IF($J58&gt;=60,"D 注意・はい正","E 退出"))))))</f>
      </c>
      <c r="L58" s="99" t="str">
        <f>IF($B58="","",IF($M58&gt;0,"ネガティブリスト・使用停止",IF(LEFT($K58,1)="A","優先招待",IF(LEFT($K58,1)="B","通常利用",IF(LEFT($K58,1)="C","上限付き利用・重点追跡",IF(LEFT($K58,1)="D","注意はい正","ネガティブリスト・使用停止"))))))</f>
      </c>
      <c r="M58" s="99" t="str">
        <f>IF($B58="","",COUNTIFS('評価入力'!$D:$D,$B58,'評価入力'!$K:$K,"はい"))</f>
      </c>
      <c r="N58" s="110" t="str">
        <f>IF($B58="","",IF(OR($L58="注意はい正",$L58="上限付き利用・重点追跡"),TODAY()+180,""))</f>
      </c>
      <c r="O58" s="99" t="str">
        <f>IF($B58="","",IF($L58="優先招待","入札招待・包括契約で優先",IF($L58="通常利用","継続利用可",IF($L58="上限付き利用・重点追跡","高リスク工区を制限し月次で見直す",IF($L58="注意はい正","新規作業を停止し、はい正検収後に再評価","3年間は入札候補に入れない")))))</f>
      </c>
      <c r="P58" s="99"/>
      <c r="Q58" s="98"/>
      <c r="R58" s="98"/>
      <c r="S58" s="98"/>
      <c r="T58" s="98"/>
      <c r="U58" s="98"/>
      <c r="V58" s="98"/>
      <c r="W58" s="98"/>
      <c r="X58" s="98"/>
      <c r="Y58" s="98"/>
      <c r="Z58" s="98"/>
    </row>
    <row r="59">
      <c r="A59" s="99"/>
      <c r="B59" s="99"/>
      <c r="C59" s="99"/>
      <c r="D59" s="99"/>
      <c r="E59" s="99"/>
      <c r="F59" s="110"/>
      <c r="G59" s="110"/>
      <c r="H59" s="110"/>
      <c r="I59" s="99"/>
      <c r="J59" s="100" t="str">
        <f>IF($B59="","",IFERROR(SUMIF('評価入力'!$D:$D,$B59,'評価入力'!$O:$O)/SUMIF('評価入力'!$D:$D,$B59,'評価入力'!$I:$I)*100,0))</f>
      </c>
      <c r="K59" s="99" t="str">
        <f>IF($B59="","",IF($M59&gt;0,"重大事項",IF($J59&gt;=90,"A 優良",IF($J59&gt;=80,"B 合格・優先",IF($J59&gt;=70,"C 合格・観察",IF($J59&gt;=60,"D 注意・はい正","E 退出"))))))</f>
      </c>
      <c r="L59" s="99" t="str">
        <f>IF($B59="","",IF($M59&gt;0,"ネガティブリスト・使用停止",IF(LEFT($K59,1)="A","優先招待",IF(LEFT($K59,1)="B","通常利用",IF(LEFT($K59,1)="C","上限付き利用・重点追跡",IF(LEFT($K59,1)="D","注意はい正","ネガティブリスト・使用停止"))))))</f>
      </c>
      <c r="M59" s="99" t="str">
        <f>IF($B59="","",COUNTIFS('評価入力'!$D:$D,$B59,'評価入力'!$K:$K,"はい"))</f>
      </c>
      <c r="N59" s="110" t="str">
        <f>IF($B59="","",IF(OR($L59="注意はい正",$L59="上限付き利用・重点追跡"),TODAY()+180,""))</f>
      </c>
      <c r="O59" s="99" t="str">
        <f>IF($B59="","",IF($L59="優先招待","入札招待・包括契約で優先",IF($L59="通常利用","継続利用可",IF($L59="上限付き利用・重点追跡","高リスク工区を制限し月次で見直す",IF($L59="注意はい正","新規作業を停止し、はい正検収後に再評価","3年間は入札候補に入れない")))))</f>
      </c>
      <c r="P59" s="99"/>
      <c r="Q59" s="98"/>
      <c r="R59" s="98"/>
      <c r="S59" s="98"/>
      <c r="T59" s="98"/>
      <c r="U59" s="98"/>
      <c r="V59" s="98"/>
      <c r="W59" s="98"/>
      <c r="X59" s="98"/>
      <c r="Y59" s="98"/>
      <c r="Z59" s="98"/>
    </row>
    <row r="60">
      <c r="A60" s="99"/>
      <c r="B60" s="99"/>
      <c r="C60" s="99"/>
      <c r="D60" s="99"/>
      <c r="E60" s="99"/>
      <c r="F60" s="110"/>
      <c r="G60" s="110"/>
      <c r="H60" s="110"/>
      <c r="I60" s="99"/>
      <c r="J60" s="100" t="str">
        <f>IF($B60="","",IFERROR(SUMIF('評価入力'!$D:$D,$B60,'評価入力'!$O:$O)/SUMIF('評価入力'!$D:$D,$B60,'評価入力'!$I:$I)*100,0))</f>
      </c>
      <c r="K60" s="99" t="str">
        <f>IF($B60="","",IF($M60&gt;0,"重大事項",IF($J60&gt;=90,"A 優良",IF($J60&gt;=80,"B 合格・優先",IF($J60&gt;=70,"C 合格・観察",IF($J60&gt;=60,"D 注意・はい正","E 退出"))))))</f>
      </c>
      <c r="L60" s="99" t="str">
        <f>IF($B60="","",IF($M60&gt;0,"ネガティブリスト・使用停止",IF(LEFT($K60,1)="A","優先招待",IF(LEFT($K60,1)="B","通常利用",IF(LEFT($K60,1)="C","上限付き利用・重点追跡",IF(LEFT($K60,1)="D","注意はい正","ネガティブリスト・使用停止"))))))</f>
      </c>
      <c r="M60" s="99" t="str">
        <f>IF($B60="","",COUNTIFS('評価入力'!$D:$D,$B60,'評価入力'!$K:$K,"はい"))</f>
      </c>
      <c r="N60" s="110" t="str">
        <f>IF($B60="","",IF(OR($L60="注意はい正",$L60="上限付き利用・重点追跡"),TODAY()+180,""))</f>
      </c>
      <c r="O60" s="99" t="str">
        <f>IF($B60="","",IF($L60="優先招待","入札招待・包括契約で優先",IF($L60="通常利用","継続利用可",IF($L60="上限付き利用・重点追跡","高リスク工区を制限し月次で見直す",IF($L60="注意はい正","新規作業を停止し、はい正検収後に再評価","3年間は入札候補に入れない")))))</f>
      </c>
      <c r="P60" s="99"/>
      <c r="Q60" s="98"/>
      <c r="R60" s="98"/>
      <c r="S60" s="98"/>
      <c r="T60" s="98"/>
      <c r="U60" s="98"/>
      <c r="V60" s="98"/>
      <c r="W60" s="98"/>
      <c r="X60" s="98"/>
      <c r="Y60" s="98"/>
      <c r="Z60" s="98"/>
    </row>
    <row r="61">
      <c r="A61" s="98"/>
      <c r="B61" s="98"/>
      <c r="C61" s="98"/>
      <c r="D61" s="98"/>
      <c r="E61" s="98"/>
      <c r="F61" s="98"/>
      <c r="G61" s="98"/>
      <c r="H61" s="98"/>
      <c r="I61" s="98"/>
      <c r="J61" s="98"/>
      <c r="K61" s="98"/>
      <c r="L61" s="98"/>
      <c r="M61" s="98"/>
      <c r="N61" s="98"/>
      <c r="O61" s="98"/>
      <c r="P61" s="98"/>
      <c r="Q61" s="98"/>
      <c r="R61" s="98"/>
      <c r="S61" s="98"/>
      <c r="T61" s="98"/>
      <c r="U61" s="98"/>
      <c r="V61" s="98"/>
      <c r="W61" s="98"/>
      <c r="X61" s="98"/>
      <c r="Y61" s="98"/>
      <c r="Z61" s="98"/>
    </row>
    <row r="62">
      <c r="A62" s="98"/>
      <c r="B62" s="98"/>
      <c r="C62" s="98"/>
      <c r="D62" s="98"/>
      <c r="E62" s="98"/>
      <c r="F62" s="98"/>
      <c r="G62" s="98"/>
      <c r="H62" s="98"/>
      <c r="I62" s="98"/>
      <c r="J62" s="98"/>
      <c r="K62" s="98"/>
      <c r="L62" s="98"/>
      <c r="M62" s="98"/>
      <c r="N62" s="98"/>
      <c r="O62" s="98"/>
      <c r="P62" s="98"/>
      <c r="Q62" s="98"/>
      <c r="R62" s="98"/>
      <c r="S62" s="98"/>
      <c r="T62" s="98"/>
      <c r="U62" s="98"/>
      <c r="V62" s="98"/>
      <c r="W62" s="98"/>
      <c r="X62" s="98"/>
      <c r="Y62" s="98"/>
      <c r="Z62" s="98"/>
    </row>
    <row r="63">
      <c r="A63" s="98"/>
      <c r="B63" s="98"/>
      <c r="C63" s="98"/>
      <c r="D63" s="98"/>
      <c r="E63" s="98"/>
      <c r="F63" s="98"/>
      <c r="G63" s="98"/>
      <c r="H63" s="98"/>
      <c r="I63" s="98"/>
      <c r="J63" s="98"/>
      <c r="K63" s="98"/>
      <c r="L63" s="98"/>
      <c r="M63" s="98"/>
      <c r="N63" s="98"/>
      <c r="O63" s="98"/>
      <c r="P63" s="98"/>
      <c r="Q63" s="98"/>
      <c r="R63" s="98"/>
      <c r="S63" s="98"/>
      <c r="T63" s="98"/>
      <c r="U63" s="98"/>
      <c r="V63" s="98"/>
      <c r="W63" s="98"/>
      <c r="X63" s="98"/>
      <c r="Y63" s="98"/>
      <c r="Z63" s="98"/>
    </row>
    <row r="64">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row>
    <row r="65">
      <c r="A65" s="98"/>
      <c r="B65" s="98"/>
      <c r="C65" s="98"/>
      <c r="D65" s="98"/>
      <c r="E65" s="98"/>
      <c r="F65" s="98"/>
      <c r="G65" s="98"/>
      <c r="H65" s="98"/>
      <c r="I65" s="98"/>
      <c r="J65" s="98"/>
      <c r="K65" s="98"/>
      <c r="L65" s="98"/>
      <c r="M65" s="98"/>
      <c r="N65" s="98"/>
      <c r="O65" s="98"/>
      <c r="P65" s="98"/>
      <c r="Q65" s="98"/>
      <c r="R65" s="98"/>
      <c r="S65" s="98"/>
      <c r="T65" s="98"/>
      <c r="U65" s="98"/>
      <c r="V65" s="98"/>
      <c r="W65" s="98"/>
      <c r="X65" s="98"/>
      <c r="Y65" s="98"/>
      <c r="Z65" s="98"/>
    </row>
    <row r="66">
      <c r="A66" s="98"/>
      <c r="B66" s="98"/>
      <c r="C66" s="98"/>
      <c r="D66" s="98"/>
      <c r="E66" s="98"/>
      <c r="F66" s="98"/>
      <c r="G66" s="98"/>
      <c r="H66" s="98"/>
      <c r="I66" s="98"/>
      <c r="J66" s="98"/>
      <c r="K66" s="98"/>
      <c r="L66" s="98"/>
      <c r="M66" s="98"/>
      <c r="N66" s="98"/>
      <c r="O66" s="98"/>
      <c r="P66" s="98"/>
      <c r="Q66" s="98"/>
      <c r="R66" s="98"/>
      <c r="S66" s="98"/>
      <c r="T66" s="98"/>
      <c r="U66" s="98"/>
      <c r="V66" s="98"/>
      <c r="W66" s="98"/>
      <c r="X66" s="98"/>
      <c r="Y66" s="98"/>
      <c r="Z66" s="98"/>
    </row>
    <row r="67">
      <c r="A67" s="98"/>
      <c r="B67" s="98"/>
      <c r="C67" s="98"/>
      <c r="D67" s="98"/>
      <c r="E67" s="98"/>
      <c r="F67" s="98"/>
      <c r="G67" s="98"/>
      <c r="H67" s="98"/>
      <c r="I67" s="98"/>
      <c r="J67" s="98"/>
      <c r="K67" s="98"/>
      <c r="L67" s="98"/>
      <c r="M67" s="98"/>
      <c r="N67" s="98"/>
      <c r="O67" s="98"/>
      <c r="P67" s="98"/>
      <c r="Q67" s="98"/>
      <c r="R67" s="98"/>
      <c r="S67" s="98"/>
      <c r="T67" s="98"/>
      <c r="U67" s="98"/>
      <c r="V67" s="98"/>
      <c r="W67" s="98"/>
      <c r="X67" s="98"/>
      <c r="Y67" s="98"/>
      <c r="Z67" s="98"/>
    </row>
    <row r="68">
      <c r="A68" s="98"/>
      <c r="B68" s="98"/>
      <c r="C68" s="98"/>
      <c r="D68" s="98"/>
      <c r="E68" s="98"/>
      <c r="F68" s="98"/>
      <c r="G68" s="98"/>
      <c r="H68" s="98"/>
      <c r="I68" s="98"/>
      <c r="J68" s="98"/>
      <c r="K68" s="98"/>
      <c r="L68" s="98"/>
      <c r="M68" s="98"/>
      <c r="N68" s="98"/>
      <c r="O68" s="98"/>
      <c r="P68" s="98"/>
      <c r="Q68" s="98"/>
      <c r="R68" s="98"/>
      <c r="S68" s="98"/>
      <c r="T68" s="98"/>
      <c r="U68" s="98"/>
      <c r="V68" s="98"/>
      <c r="W68" s="98"/>
      <c r="X68" s="98"/>
      <c r="Y68" s="98"/>
      <c r="Z68" s="98"/>
    </row>
    <row r="69">
      <c r="A69" s="98"/>
      <c r="B69" s="98"/>
      <c r="C69" s="98"/>
      <c r="D69" s="98"/>
      <c r="E69" s="98"/>
      <c r="F69" s="98"/>
      <c r="G69" s="98"/>
      <c r="H69" s="98"/>
      <c r="I69" s="98"/>
      <c r="J69" s="98"/>
      <c r="K69" s="98"/>
      <c r="L69" s="98"/>
      <c r="M69" s="98"/>
      <c r="N69" s="98"/>
      <c r="O69" s="98"/>
      <c r="P69" s="98"/>
      <c r="Q69" s="98"/>
      <c r="R69" s="98"/>
      <c r="S69" s="98"/>
      <c r="T69" s="98"/>
      <c r="U69" s="98"/>
      <c r="V69" s="98"/>
      <c r="W69" s="98"/>
      <c r="X69" s="98"/>
      <c r="Y69" s="98"/>
      <c r="Z69" s="98"/>
    </row>
    <row r="70">
      <c r="A70" s="98"/>
      <c r="B70" s="98"/>
      <c r="C70" s="98"/>
      <c r="D70" s="98"/>
      <c r="E70" s="98"/>
      <c r="F70" s="98"/>
      <c r="G70" s="98"/>
      <c r="H70" s="98"/>
      <c r="I70" s="98"/>
      <c r="J70" s="98"/>
      <c r="K70" s="98"/>
      <c r="L70" s="98"/>
      <c r="M70" s="98"/>
      <c r="N70" s="98"/>
      <c r="O70" s="98"/>
      <c r="P70" s="98"/>
      <c r="Q70" s="98"/>
      <c r="R70" s="98"/>
      <c r="S70" s="98"/>
      <c r="T70" s="98"/>
      <c r="U70" s="98"/>
      <c r="V70" s="98"/>
      <c r="W70" s="98"/>
      <c r="X70" s="98"/>
      <c r="Y70" s="98"/>
      <c r="Z70" s="98"/>
    </row>
    <row r="71">
      <c r="A71" s="98"/>
      <c r="B71" s="98"/>
      <c r="C71" s="98"/>
      <c r="D71" s="98"/>
      <c r="E71" s="98"/>
      <c r="F71" s="98"/>
      <c r="G71" s="98"/>
      <c r="H71" s="98"/>
      <c r="I71" s="98"/>
      <c r="J71" s="98"/>
      <c r="K71" s="98"/>
      <c r="L71" s="98"/>
      <c r="M71" s="98"/>
      <c r="N71" s="98"/>
      <c r="O71" s="98"/>
      <c r="P71" s="98"/>
      <c r="Q71" s="98"/>
      <c r="R71" s="98"/>
      <c r="S71" s="98"/>
      <c r="T71" s="98"/>
      <c r="U71" s="98"/>
      <c r="V71" s="98"/>
      <c r="W71" s="98"/>
      <c r="X71" s="98"/>
      <c r="Y71" s="98"/>
      <c r="Z71" s="98"/>
    </row>
    <row r="72">
      <c r="A72" s="98"/>
      <c r="B72" s="98"/>
      <c r="C72" s="98"/>
      <c r="D72" s="98"/>
      <c r="E72" s="98"/>
      <c r="F72" s="98"/>
      <c r="G72" s="98"/>
      <c r="H72" s="98"/>
      <c r="I72" s="98"/>
      <c r="J72" s="98"/>
      <c r="K72" s="98"/>
      <c r="L72" s="98"/>
      <c r="M72" s="98"/>
      <c r="N72" s="98"/>
      <c r="O72" s="98"/>
      <c r="P72" s="98"/>
      <c r="Q72" s="98"/>
      <c r="R72" s="98"/>
      <c r="S72" s="98"/>
      <c r="T72" s="98"/>
      <c r="U72" s="98"/>
      <c r="V72" s="98"/>
      <c r="W72" s="98"/>
      <c r="X72" s="98"/>
      <c r="Y72" s="98"/>
      <c r="Z72" s="98"/>
    </row>
    <row r="73">
      <c r="A73" s="98"/>
      <c r="B73" s="98"/>
      <c r="C73" s="98"/>
      <c r="D73" s="98"/>
      <c r="E73" s="98"/>
      <c r="F73" s="98"/>
      <c r="G73" s="98"/>
      <c r="H73" s="98"/>
      <c r="I73" s="98"/>
      <c r="J73" s="98"/>
      <c r="K73" s="98"/>
      <c r="L73" s="98"/>
      <c r="M73" s="98"/>
      <c r="N73" s="98"/>
      <c r="O73" s="98"/>
      <c r="P73" s="98"/>
      <c r="Q73" s="98"/>
      <c r="R73" s="98"/>
      <c r="S73" s="98"/>
      <c r="T73" s="98"/>
      <c r="U73" s="98"/>
      <c r="V73" s="98"/>
      <c r="W73" s="98"/>
      <c r="X73" s="98"/>
      <c r="Y73" s="98"/>
      <c r="Z73" s="98"/>
    </row>
    <row r="74">
      <c r="A74" s="98"/>
      <c r="B74" s="98"/>
      <c r="C74" s="98"/>
      <c r="D74" s="98"/>
      <c r="E74" s="98"/>
      <c r="F74" s="98"/>
      <c r="G74" s="98"/>
      <c r="H74" s="98"/>
      <c r="I74" s="98"/>
      <c r="J74" s="98"/>
      <c r="K74" s="98"/>
      <c r="L74" s="98"/>
      <c r="M74" s="98"/>
      <c r="N74" s="98"/>
      <c r="O74" s="98"/>
      <c r="P74" s="98"/>
      <c r="Q74" s="98"/>
      <c r="R74" s="98"/>
      <c r="S74" s="98"/>
      <c r="T74" s="98"/>
      <c r="U74" s="98"/>
      <c r="V74" s="98"/>
      <c r="W74" s="98"/>
      <c r="X74" s="98"/>
      <c r="Y74" s="98"/>
      <c r="Z74" s="98"/>
    </row>
    <row r="75">
      <c r="A75" s="98"/>
      <c r="B75" s="98"/>
      <c r="C75" s="98"/>
      <c r="D75" s="98"/>
      <c r="E75" s="98"/>
      <c r="F75" s="98"/>
      <c r="G75" s="98"/>
      <c r="H75" s="98"/>
      <c r="I75" s="98"/>
      <c r="J75" s="98"/>
      <c r="K75" s="98"/>
      <c r="L75" s="98"/>
      <c r="M75" s="98"/>
      <c r="N75" s="98"/>
      <c r="O75" s="98"/>
      <c r="P75" s="98"/>
      <c r="Q75" s="98"/>
      <c r="R75" s="98"/>
      <c r="S75" s="98"/>
      <c r="T75" s="98"/>
      <c r="U75" s="98"/>
      <c r="V75" s="98"/>
      <c r="W75" s="98"/>
      <c r="X75" s="98"/>
      <c r="Y75" s="98"/>
      <c r="Z75" s="98"/>
    </row>
    <row r="76">
      <c r="A76" s="98"/>
      <c r="B76" s="98"/>
      <c r="C76" s="98"/>
      <c r="D76" s="98"/>
      <c r="E76" s="98"/>
      <c r="F76" s="98"/>
      <c r="G76" s="98"/>
      <c r="H76" s="98"/>
      <c r="I76" s="98"/>
      <c r="J76" s="98"/>
      <c r="K76" s="98"/>
      <c r="L76" s="98"/>
      <c r="M76" s="98"/>
      <c r="N76" s="98"/>
      <c r="O76" s="98"/>
      <c r="P76" s="98"/>
      <c r="Q76" s="98"/>
      <c r="R76" s="98"/>
      <c r="S76" s="98"/>
      <c r="T76" s="98"/>
      <c r="U76" s="98"/>
      <c r="V76" s="98"/>
      <c r="W76" s="98"/>
      <c r="X76" s="98"/>
      <c r="Y76" s="98"/>
      <c r="Z76" s="98"/>
    </row>
    <row r="77">
      <c r="A77" s="98"/>
      <c r="B77" s="98"/>
      <c r="C77" s="98"/>
      <c r="D77" s="98"/>
      <c r="E77" s="98"/>
      <c r="F77" s="98"/>
      <c r="G77" s="98"/>
      <c r="H77" s="98"/>
      <c r="I77" s="98"/>
      <c r="J77" s="98"/>
      <c r="K77" s="98"/>
      <c r="L77" s="98"/>
      <c r="M77" s="98"/>
      <c r="N77" s="98"/>
      <c r="O77" s="98"/>
      <c r="P77" s="98"/>
      <c r="Q77" s="98"/>
      <c r="R77" s="98"/>
      <c r="S77" s="98"/>
      <c r="T77" s="98"/>
      <c r="U77" s="98"/>
      <c r="V77" s="98"/>
      <c r="W77" s="98"/>
      <c r="X77" s="98"/>
      <c r="Y77" s="98"/>
      <c r="Z77" s="98"/>
    </row>
    <row r="78">
      <c r="A78" s="98"/>
      <c r="B78" s="98"/>
      <c r="C78" s="98"/>
      <c r="D78" s="98"/>
      <c r="E78" s="98"/>
      <c r="F78" s="98"/>
      <c r="G78" s="98"/>
      <c r="H78" s="98"/>
      <c r="I78" s="98"/>
      <c r="J78" s="98"/>
      <c r="K78" s="98"/>
      <c r="L78" s="98"/>
      <c r="M78" s="98"/>
      <c r="N78" s="98"/>
      <c r="O78" s="98"/>
      <c r="P78" s="98"/>
      <c r="Q78" s="98"/>
      <c r="R78" s="98"/>
      <c r="S78" s="98"/>
      <c r="T78" s="98"/>
      <c r="U78" s="98"/>
      <c r="V78" s="98"/>
      <c r="W78" s="98"/>
      <c r="X78" s="98"/>
      <c r="Y78" s="98"/>
      <c r="Z78" s="98"/>
    </row>
    <row r="79">
      <c r="A79" s="98"/>
      <c r="B79" s="98"/>
      <c r="C79" s="98"/>
      <c r="D79" s="98"/>
      <c r="E79" s="98"/>
      <c r="F79" s="98"/>
      <c r="G79" s="98"/>
      <c r="H79" s="98"/>
      <c r="I79" s="98"/>
      <c r="J79" s="98"/>
      <c r="K79" s="98"/>
      <c r="L79" s="98"/>
      <c r="M79" s="98"/>
      <c r="N79" s="98"/>
      <c r="O79" s="98"/>
      <c r="P79" s="98"/>
      <c r="Q79" s="98"/>
      <c r="R79" s="98"/>
      <c r="S79" s="98"/>
      <c r="T79" s="98"/>
      <c r="U79" s="98"/>
      <c r="V79" s="98"/>
      <c r="W79" s="98"/>
      <c r="X79" s="98"/>
      <c r="Y79" s="98"/>
      <c r="Z79" s="98"/>
    </row>
    <row r="80">
      <c r="A80" s="98"/>
      <c r="B80" s="98"/>
      <c r="C80" s="98"/>
      <c r="D80" s="98"/>
      <c r="E80" s="98"/>
      <c r="F80" s="98"/>
      <c r="G80" s="98"/>
      <c r="H80" s="98"/>
      <c r="I80" s="98"/>
      <c r="J80" s="98"/>
      <c r="K80" s="98"/>
      <c r="L80" s="98"/>
      <c r="M80" s="98"/>
      <c r="N80" s="98"/>
      <c r="O80" s="98"/>
      <c r="P80" s="98"/>
      <c r="Q80" s="98"/>
      <c r="R80" s="98"/>
      <c r="S80" s="98"/>
      <c r="T80" s="98"/>
      <c r="U80" s="98"/>
      <c r="V80" s="98"/>
      <c r="W80" s="98"/>
      <c r="X80" s="98"/>
      <c r="Y80" s="98"/>
      <c r="Z80" s="98"/>
    </row>
    <row r="81">
      <c r="A81" s="98"/>
      <c r="B81" s="98"/>
      <c r="C81" s="98"/>
      <c r="D81" s="98"/>
      <c r="E81" s="98"/>
      <c r="F81" s="98"/>
      <c r="G81" s="98"/>
      <c r="H81" s="98"/>
      <c r="I81" s="98"/>
      <c r="J81" s="98"/>
      <c r="K81" s="98"/>
      <c r="L81" s="98"/>
      <c r="M81" s="98"/>
      <c r="N81" s="98"/>
      <c r="O81" s="98"/>
      <c r="P81" s="98"/>
      <c r="Q81" s="98"/>
      <c r="R81" s="98"/>
      <c r="S81" s="98"/>
      <c r="T81" s="98"/>
      <c r="U81" s="98"/>
      <c r="V81" s="98"/>
      <c r="W81" s="98"/>
      <c r="X81" s="98"/>
      <c r="Y81" s="98"/>
      <c r="Z81" s="98"/>
    </row>
    <row r="82">
      <c r="A82" s="98"/>
      <c r="B82" s="98"/>
      <c r="C82" s="98"/>
      <c r="D82" s="98"/>
      <c r="E82" s="98"/>
      <c r="F82" s="98"/>
      <c r="G82" s="98"/>
      <c r="H82" s="98"/>
      <c r="I82" s="98"/>
      <c r="J82" s="98"/>
      <c r="K82" s="98"/>
      <c r="L82" s="98"/>
      <c r="M82" s="98"/>
      <c r="N82" s="98"/>
      <c r="O82" s="98"/>
      <c r="P82" s="98"/>
      <c r="Q82" s="98"/>
      <c r="R82" s="98"/>
      <c r="S82" s="98"/>
      <c r="T82" s="98"/>
      <c r="U82" s="98"/>
      <c r="V82" s="98"/>
      <c r="W82" s="98"/>
      <c r="X82" s="98"/>
      <c r="Y82" s="98"/>
      <c r="Z82" s="98"/>
    </row>
    <row r="83">
      <c r="A83" s="98"/>
      <c r="B83" s="98"/>
      <c r="C83" s="98"/>
      <c r="D83" s="98"/>
      <c r="E83" s="98"/>
      <c r="F83" s="98"/>
      <c r="G83" s="98"/>
      <c r="H83" s="98"/>
      <c r="I83" s="98"/>
      <c r="J83" s="98"/>
      <c r="K83" s="98"/>
      <c r="L83" s="98"/>
      <c r="M83" s="98"/>
      <c r="N83" s="98"/>
      <c r="O83" s="98"/>
      <c r="P83" s="98"/>
      <c r="Q83" s="98"/>
      <c r="R83" s="98"/>
      <c r="S83" s="98"/>
      <c r="T83" s="98"/>
      <c r="U83" s="98"/>
      <c r="V83" s="98"/>
      <c r="W83" s="98"/>
      <c r="X83" s="98"/>
      <c r="Y83" s="98"/>
      <c r="Z83" s="98"/>
    </row>
    <row r="84">
      <c r="A84" s="98"/>
      <c r="B84" s="98"/>
      <c r="C84" s="98"/>
      <c r="D84" s="98"/>
      <c r="E84" s="98"/>
      <c r="F84" s="98"/>
      <c r="G84" s="98"/>
      <c r="H84" s="98"/>
      <c r="I84" s="98"/>
      <c r="J84" s="98"/>
      <c r="K84" s="98"/>
      <c r="L84" s="98"/>
      <c r="M84" s="98"/>
      <c r="N84" s="98"/>
      <c r="O84" s="98"/>
      <c r="P84" s="98"/>
      <c r="Q84" s="98"/>
      <c r="R84" s="98"/>
      <c r="S84" s="98"/>
      <c r="T84" s="98"/>
      <c r="U84" s="98"/>
      <c r="V84" s="98"/>
      <c r="W84" s="98"/>
      <c r="X84" s="98"/>
      <c r="Y84" s="98"/>
      <c r="Z84" s="98"/>
    </row>
    <row r="85">
      <c r="A85" s="98"/>
      <c r="B85" s="98"/>
      <c r="C85" s="98"/>
      <c r="D85" s="98"/>
      <c r="E85" s="98"/>
      <c r="F85" s="98"/>
      <c r="G85" s="98"/>
      <c r="H85" s="98"/>
      <c r="I85" s="98"/>
      <c r="J85" s="98"/>
      <c r="K85" s="98"/>
      <c r="L85" s="98"/>
      <c r="M85" s="98"/>
      <c r="N85" s="98"/>
      <c r="O85" s="98"/>
      <c r="P85" s="98"/>
      <c r="Q85" s="98"/>
      <c r="R85" s="98"/>
      <c r="S85" s="98"/>
      <c r="T85" s="98"/>
      <c r="U85" s="98"/>
      <c r="V85" s="98"/>
      <c r="W85" s="98"/>
      <c r="X85" s="98"/>
      <c r="Y85" s="98"/>
      <c r="Z85" s="98"/>
    </row>
    <row r="86">
      <c r="A86" s="98"/>
      <c r="B86" s="98"/>
      <c r="C86" s="98"/>
      <c r="D86" s="98"/>
      <c r="E86" s="98"/>
      <c r="F86" s="98"/>
      <c r="G86" s="98"/>
      <c r="H86" s="98"/>
      <c r="I86" s="98"/>
      <c r="J86" s="98"/>
      <c r="K86" s="98"/>
      <c r="L86" s="98"/>
      <c r="M86" s="98"/>
      <c r="N86" s="98"/>
      <c r="O86" s="98"/>
      <c r="P86" s="98"/>
      <c r="Q86" s="98"/>
      <c r="R86" s="98"/>
      <c r="S86" s="98"/>
      <c r="T86" s="98"/>
      <c r="U86" s="98"/>
      <c r="V86" s="98"/>
      <c r="W86" s="98"/>
      <c r="X86" s="98"/>
      <c r="Y86" s="98"/>
      <c r="Z86" s="98"/>
    </row>
    <row r="87">
      <c r="A87" s="98"/>
      <c r="B87" s="98"/>
      <c r="C87" s="98"/>
      <c r="D87" s="98"/>
      <c r="E87" s="98"/>
      <c r="F87" s="98"/>
      <c r="G87" s="98"/>
      <c r="H87" s="98"/>
      <c r="I87" s="98"/>
      <c r="J87" s="98"/>
      <c r="K87" s="98"/>
      <c r="L87" s="98"/>
      <c r="M87" s="98"/>
      <c r="N87" s="98"/>
      <c r="O87" s="98"/>
      <c r="P87" s="98"/>
      <c r="Q87" s="98"/>
      <c r="R87" s="98"/>
      <c r="S87" s="98"/>
      <c r="T87" s="98"/>
      <c r="U87" s="98"/>
      <c r="V87" s="98"/>
      <c r="W87" s="98"/>
      <c r="X87" s="98"/>
      <c r="Y87" s="98"/>
      <c r="Z87" s="98"/>
    </row>
    <row r="88">
      <c r="A88" s="98"/>
      <c r="B88" s="98"/>
      <c r="C88" s="98"/>
      <c r="D88" s="98"/>
      <c r="E88" s="98"/>
      <c r="F88" s="98"/>
      <c r="G88" s="98"/>
      <c r="H88" s="98"/>
      <c r="I88" s="98"/>
      <c r="J88" s="98"/>
      <c r="K88" s="98"/>
      <c r="L88" s="98"/>
      <c r="M88" s="98"/>
      <c r="N88" s="98"/>
      <c r="O88" s="98"/>
      <c r="P88" s="98"/>
      <c r="Q88" s="98"/>
      <c r="R88" s="98"/>
      <c r="S88" s="98"/>
      <c r="T88" s="98"/>
      <c r="U88" s="98"/>
      <c r="V88" s="98"/>
      <c r="W88" s="98"/>
      <c r="X88" s="98"/>
      <c r="Y88" s="98"/>
      <c r="Z88" s="98"/>
    </row>
    <row r="89">
      <c r="A89" s="98"/>
      <c r="B89" s="98"/>
      <c r="C89" s="98"/>
      <c r="D89" s="98"/>
      <c r="E89" s="98"/>
      <c r="F89" s="98"/>
      <c r="G89" s="98"/>
      <c r="H89" s="98"/>
      <c r="I89" s="98"/>
      <c r="J89" s="98"/>
      <c r="K89" s="98"/>
      <c r="L89" s="98"/>
      <c r="M89" s="98"/>
      <c r="N89" s="98"/>
      <c r="O89" s="98"/>
      <c r="P89" s="98"/>
      <c r="Q89" s="98"/>
      <c r="R89" s="98"/>
      <c r="S89" s="98"/>
      <c r="T89" s="98"/>
      <c r="U89" s="98"/>
      <c r="V89" s="98"/>
      <c r="W89" s="98"/>
      <c r="X89" s="98"/>
      <c r="Y89" s="98"/>
      <c r="Z89" s="98"/>
    </row>
    <row r="90">
      <c r="A90" s="98"/>
      <c r="B90" s="98"/>
      <c r="C90" s="98"/>
      <c r="D90" s="98"/>
      <c r="E90" s="98"/>
      <c r="F90" s="98"/>
      <c r="G90" s="98"/>
      <c r="H90" s="98"/>
      <c r="I90" s="98"/>
      <c r="J90" s="98"/>
      <c r="K90" s="98"/>
      <c r="L90" s="98"/>
      <c r="M90" s="98"/>
      <c r="N90" s="98"/>
      <c r="O90" s="98"/>
      <c r="P90" s="98"/>
      <c r="Q90" s="98"/>
      <c r="R90" s="98"/>
      <c r="S90" s="98"/>
      <c r="T90" s="98"/>
      <c r="U90" s="98"/>
      <c r="V90" s="98"/>
      <c r="W90" s="98"/>
      <c r="X90" s="98"/>
      <c r="Y90" s="98"/>
      <c r="Z90" s="98"/>
    </row>
    <row r="91">
      <c r="A91" s="98"/>
      <c r="B91" s="98"/>
      <c r="C91" s="98"/>
      <c r="D91" s="98"/>
      <c r="E91" s="98"/>
      <c r="F91" s="98"/>
      <c r="G91" s="98"/>
      <c r="H91" s="98"/>
      <c r="I91" s="98"/>
      <c r="J91" s="98"/>
      <c r="K91" s="98"/>
      <c r="L91" s="98"/>
      <c r="M91" s="98"/>
      <c r="N91" s="98"/>
      <c r="O91" s="98"/>
      <c r="P91" s="98"/>
      <c r="Q91" s="98"/>
      <c r="R91" s="98"/>
      <c r="S91" s="98"/>
      <c r="T91" s="98"/>
      <c r="U91" s="98"/>
      <c r="V91" s="98"/>
      <c r="W91" s="98"/>
      <c r="X91" s="98"/>
      <c r="Y91" s="98"/>
      <c r="Z91" s="98"/>
    </row>
    <row r="92">
      <c r="A92" s="98"/>
      <c r="B92" s="98"/>
      <c r="C92" s="98"/>
      <c r="D92" s="98"/>
      <c r="E92" s="98"/>
      <c r="F92" s="98"/>
      <c r="G92" s="98"/>
      <c r="H92" s="98"/>
      <c r="I92" s="98"/>
      <c r="J92" s="98"/>
      <c r="K92" s="98"/>
      <c r="L92" s="98"/>
      <c r="M92" s="98"/>
      <c r="N92" s="98"/>
      <c r="O92" s="98"/>
      <c r="P92" s="98"/>
      <c r="Q92" s="98"/>
      <c r="R92" s="98"/>
      <c r="S92" s="98"/>
      <c r="T92" s="98"/>
      <c r="U92" s="98"/>
      <c r="V92" s="98"/>
      <c r="W92" s="98"/>
      <c r="X92" s="98"/>
      <c r="Y92" s="98"/>
      <c r="Z92" s="98"/>
    </row>
    <row r="93">
      <c r="A93" s="98"/>
      <c r="B93" s="98"/>
      <c r="C93" s="98"/>
      <c r="D93" s="98"/>
      <c r="E93" s="98"/>
      <c r="F93" s="98"/>
      <c r="G93" s="98"/>
      <c r="H93" s="98"/>
      <c r="I93" s="98"/>
      <c r="J93" s="98"/>
      <c r="K93" s="98"/>
      <c r="L93" s="98"/>
      <c r="M93" s="98"/>
      <c r="N93" s="98"/>
      <c r="O93" s="98"/>
      <c r="P93" s="98"/>
      <c r="Q93" s="98"/>
      <c r="R93" s="98"/>
      <c r="S93" s="98"/>
      <c r="T93" s="98"/>
      <c r="U93" s="98"/>
      <c r="V93" s="98"/>
      <c r="W93" s="98"/>
      <c r="X93" s="98"/>
      <c r="Y93" s="98"/>
      <c r="Z93" s="98"/>
    </row>
    <row r="94">
      <c r="A94" s="98"/>
      <c r="B94" s="98"/>
      <c r="C94" s="98"/>
      <c r="D94" s="98"/>
      <c r="E94" s="98"/>
      <c r="F94" s="98"/>
      <c r="G94" s="98"/>
      <c r="H94" s="98"/>
      <c r="I94" s="98"/>
      <c r="J94" s="98"/>
      <c r="K94" s="98"/>
      <c r="L94" s="98"/>
      <c r="M94" s="98"/>
      <c r="N94" s="98"/>
      <c r="O94" s="98"/>
      <c r="P94" s="98"/>
      <c r="Q94" s="98"/>
      <c r="R94" s="98"/>
      <c r="S94" s="98"/>
      <c r="T94" s="98"/>
      <c r="U94" s="98"/>
      <c r="V94" s="98"/>
      <c r="W94" s="98"/>
      <c r="X94" s="98"/>
      <c r="Y94" s="98"/>
      <c r="Z94" s="98"/>
    </row>
    <row r="95">
      <c r="A95" s="98"/>
      <c r="B95" s="98"/>
      <c r="C95" s="98"/>
      <c r="D95" s="98"/>
      <c r="E95" s="98"/>
      <c r="F95" s="98"/>
      <c r="G95" s="98"/>
      <c r="H95" s="98"/>
      <c r="I95" s="98"/>
      <c r="J95" s="98"/>
      <c r="K95" s="98"/>
      <c r="L95" s="98"/>
      <c r="M95" s="98"/>
      <c r="N95" s="98"/>
      <c r="O95" s="98"/>
      <c r="P95" s="98"/>
      <c r="Q95" s="98"/>
      <c r="R95" s="98"/>
      <c r="S95" s="98"/>
      <c r="T95" s="98"/>
      <c r="U95" s="98"/>
      <c r="V95" s="98"/>
      <c r="W95" s="98"/>
      <c r="X95" s="98"/>
      <c r="Y95" s="98"/>
      <c r="Z95" s="98"/>
    </row>
    <row r="96">
      <c r="A96" s="98"/>
      <c r="B96" s="98"/>
      <c r="C96" s="98"/>
      <c r="D96" s="98"/>
      <c r="E96" s="98"/>
      <c r="F96" s="98"/>
      <c r="G96" s="98"/>
      <c r="H96" s="98"/>
      <c r="I96" s="98"/>
      <c r="J96" s="98"/>
      <c r="K96" s="98"/>
      <c r="L96" s="98"/>
      <c r="M96" s="98"/>
      <c r="N96" s="98"/>
      <c r="O96" s="98"/>
      <c r="P96" s="98"/>
      <c r="Q96" s="98"/>
      <c r="R96" s="98"/>
      <c r="S96" s="98"/>
      <c r="T96" s="98"/>
      <c r="U96" s="98"/>
      <c r="V96" s="98"/>
      <c r="W96" s="98"/>
      <c r="X96" s="98"/>
      <c r="Y96" s="98"/>
      <c r="Z96" s="98"/>
    </row>
    <row r="97">
      <c r="A97" s="98"/>
      <c r="B97" s="98"/>
      <c r="C97" s="98"/>
      <c r="D97" s="98"/>
      <c r="E97" s="98"/>
      <c r="F97" s="98"/>
      <c r="G97" s="98"/>
      <c r="H97" s="98"/>
      <c r="I97" s="98"/>
      <c r="J97" s="98"/>
      <c r="K97" s="98"/>
      <c r="L97" s="98"/>
      <c r="M97" s="98"/>
      <c r="N97" s="98"/>
      <c r="O97" s="98"/>
      <c r="P97" s="98"/>
      <c r="Q97" s="98"/>
      <c r="R97" s="98"/>
      <c r="S97" s="98"/>
      <c r="T97" s="98"/>
      <c r="U97" s="98"/>
      <c r="V97" s="98"/>
      <c r="W97" s="98"/>
      <c r="X97" s="98"/>
      <c r="Y97" s="98"/>
      <c r="Z97" s="98"/>
    </row>
    <row r="98">
      <c r="A98" s="98"/>
      <c r="B98" s="98"/>
      <c r="C98" s="98"/>
      <c r="D98" s="98"/>
      <c r="E98" s="98"/>
      <c r="F98" s="98"/>
      <c r="G98" s="98"/>
      <c r="H98" s="98"/>
      <c r="I98" s="98"/>
      <c r="J98" s="98"/>
      <c r="K98" s="98"/>
      <c r="L98" s="98"/>
      <c r="M98" s="98"/>
      <c r="N98" s="98"/>
      <c r="O98" s="98"/>
      <c r="P98" s="98"/>
      <c r="Q98" s="98"/>
      <c r="R98" s="98"/>
      <c r="S98" s="98"/>
      <c r="T98" s="98"/>
      <c r="U98" s="98"/>
      <c r="V98" s="98"/>
      <c r="W98" s="98"/>
      <c r="X98" s="98"/>
      <c r="Y98" s="98"/>
      <c r="Z98" s="98"/>
    </row>
    <row r="99">
      <c r="A99" s="98"/>
      <c r="B99" s="98"/>
      <c r="C99" s="98"/>
      <c r="D99" s="98"/>
      <c r="E99" s="98"/>
      <c r="F99" s="98"/>
      <c r="G99" s="98"/>
      <c r="H99" s="98"/>
      <c r="I99" s="98"/>
      <c r="J99" s="98"/>
      <c r="K99" s="98"/>
      <c r="L99" s="98"/>
      <c r="M99" s="98"/>
      <c r="N99" s="98"/>
      <c r="O99" s="98"/>
      <c r="P99" s="98"/>
      <c r="Q99" s="98"/>
      <c r="R99" s="98"/>
      <c r="S99" s="98"/>
      <c r="T99" s="98"/>
      <c r="U99" s="98"/>
      <c r="V99" s="98"/>
      <c r="W99" s="98"/>
      <c r="X99" s="98"/>
      <c r="Y99" s="98"/>
      <c r="Z99" s="98"/>
    </row>
    <row r="100">
      <c r="A100" s="98"/>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row>
    <row r="101">
      <c r="A101" s="98"/>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row>
    <row r="102">
      <c r="A102" s="98"/>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row>
    <row r="103">
      <c r="A103" s="98"/>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row>
    <row r="104">
      <c r="A104" s="98"/>
      <c r="B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row>
    <row r="105">
      <c r="A105" s="98"/>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row>
    <row r="106">
      <c r="A106" s="98"/>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row>
    <row r="107">
      <c r="A107" s="98"/>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row>
    <row r="108">
      <c r="A108" s="98"/>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row>
    <row r="109">
      <c r="A109" s="98"/>
      <c r="B109" s="98"/>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row>
    <row r="110">
      <c r="A110" s="98"/>
      <c r="B110" s="98"/>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row>
    <row r="111">
      <c r="A111" s="98"/>
      <c r="B111" s="98"/>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row>
    <row r="112">
      <c r="A112" s="98"/>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row>
    <row r="113">
      <c r="A113" s="98"/>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row>
    <row r="114">
      <c r="A114" s="98"/>
      <c r="B114" s="98"/>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row>
    <row r="115">
      <c r="A115" s="98"/>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row>
    <row r="116">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row>
    <row r="117">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row>
    <row r="118">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row>
    <row r="119">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row>
    <row r="120">
      <c r="A120" s="98"/>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row>
    <row r="121">
      <c r="A121" s="98"/>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row>
    <row r="122">
      <c r="A122" s="98"/>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row>
    <row r="123">
      <c r="A123" s="98"/>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row>
    <row r="124">
      <c r="A124" s="98"/>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row>
    <row r="125">
      <c r="A125" s="98"/>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row>
    <row r="126">
      <c r="A126" s="98"/>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row>
    <row r="127">
      <c r="A127" s="98"/>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row>
    <row r="128">
      <c r="A128" s="98"/>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row>
    <row r="129">
      <c r="A129" s="98"/>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row>
    <row r="130">
      <c r="A130" s="98"/>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row>
    <row r="131">
      <c r="A131" s="98"/>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row>
    <row r="132">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row>
    <row r="133">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row>
    <row r="134">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row>
    <row r="135">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row>
    <row r="136">
      <c r="A136" s="98"/>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row>
    <row r="137">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row>
    <row r="138">
      <c r="A138" s="98"/>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row>
    <row r="139">
      <c r="A139" s="98"/>
      <c r="B139" s="98"/>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row>
    <row r="140">
      <c r="A140" s="98"/>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row>
    <row r="141">
      <c r="A141" s="98"/>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row>
    <row r="142">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row>
    <row r="143">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row>
    <row r="14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row>
    <row r="145">
      <c r="A145" s="98"/>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row>
    <row r="146">
      <c r="A146" s="98"/>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row>
    <row r="147">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row>
    <row r="148">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row>
    <row r="149">
      <c r="A149" s="98"/>
      <c r="B149" s="98"/>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row>
    <row r="150">
      <c r="A150" s="98"/>
      <c r="B150" s="98"/>
      <c r="C150" s="98"/>
      <c r="D150" s="98"/>
      <c r="E150" s="98"/>
      <c r="F150" s="98"/>
      <c r="G150" s="98"/>
      <c r="H150" s="98"/>
      <c r="I150" s="98"/>
      <c r="J150" s="98"/>
      <c r="K150" s="98"/>
      <c r="L150" s="98"/>
      <c r="M150" s="98"/>
      <c r="N150" s="98"/>
      <c r="O150" s="98"/>
      <c r="P150" s="98"/>
      <c r="Q150" s="98"/>
      <c r="R150" s="98"/>
      <c r="S150" s="98"/>
      <c r="T150" s="98"/>
      <c r="U150" s="98"/>
      <c r="V150" s="98"/>
      <c r="W150" s="98"/>
      <c r="X150" s="98"/>
      <c r="Y150" s="98"/>
      <c r="Z150" s="98"/>
    </row>
    <row r="151">
      <c r="A151" s="98"/>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row>
    <row r="152">
      <c r="A152" s="98"/>
      <c r="B152" s="98"/>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8"/>
    </row>
    <row r="153">
      <c r="A153" s="98"/>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row>
    <row r="154">
      <c r="A154" s="98"/>
      <c r="B154" s="98"/>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row>
    <row r="155">
      <c r="A155" s="98"/>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row>
    <row r="156">
      <c r="A156" s="98"/>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row>
    <row r="157">
      <c r="A157" s="98"/>
      <c r="B157" s="98"/>
      <c r="C157" s="98"/>
      <c r="D157" s="98"/>
      <c r="E157" s="98"/>
      <c r="F157" s="98"/>
      <c r="G157" s="98"/>
      <c r="H157" s="98"/>
      <c r="I157" s="98"/>
      <c r="J157" s="98"/>
      <c r="K157" s="98"/>
      <c r="L157" s="98"/>
      <c r="M157" s="98"/>
      <c r="N157" s="98"/>
      <c r="O157" s="98"/>
      <c r="P157" s="98"/>
      <c r="Q157" s="98"/>
      <c r="R157" s="98"/>
      <c r="S157" s="98"/>
      <c r="T157" s="98"/>
      <c r="U157" s="98"/>
      <c r="V157" s="98"/>
      <c r="W157" s="98"/>
      <c r="X157" s="98"/>
      <c r="Y157" s="98"/>
      <c r="Z157" s="98"/>
    </row>
    <row r="158">
      <c r="A158" s="98"/>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row>
    <row r="159">
      <c r="A159" s="98"/>
      <c r="B159" s="98"/>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row>
    <row r="160">
      <c r="A160" s="98"/>
      <c r="B160" s="98"/>
      <c r="C160" s="98"/>
      <c r="D160" s="98"/>
      <c r="E160" s="98"/>
      <c r="F160" s="98"/>
      <c r="G160" s="98"/>
      <c r="H160" s="98"/>
      <c r="I160" s="98"/>
      <c r="J160" s="98"/>
      <c r="K160" s="98"/>
      <c r="L160" s="98"/>
      <c r="M160" s="98"/>
      <c r="N160" s="98"/>
      <c r="O160" s="98"/>
      <c r="P160" s="98"/>
      <c r="Q160" s="98"/>
      <c r="R160" s="98"/>
      <c r="S160" s="98"/>
      <c r="T160" s="98"/>
      <c r="U160" s="98"/>
      <c r="V160" s="98"/>
      <c r="W160" s="98"/>
      <c r="X160" s="98"/>
      <c r="Y160" s="98"/>
      <c r="Z160" s="98"/>
    </row>
    <row r="161">
      <c r="A161" s="98"/>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row>
    <row r="162">
      <c r="A162" s="98"/>
      <c r="B162" s="98"/>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row>
    <row r="163">
      <c r="A163" s="98"/>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row>
    <row r="164">
      <c r="A164" s="98"/>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row>
    <row r="165">
      <c r="A165" s="98"/>
      <c r="B165" s="98"/>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row>
    <row r="166">
      <c r="A166" s="98"/>
      <c r="B166" s="98"/>
      <c r="C166" s="98"/>
      <c r="D166" s="98"/>
      <c r="E166" s="98"/>
      <c r="F166" s="98"/>
      <c r="G166" s="98"/>
      <c r="H166" s="98"/>
      <c r="I166" s="98"/>
      <c r="J166" s="98"/>
      <c r="K166" s="98"/>
      <c r="L166" s="98"/>
      <c r="M166" s="98"/>
      <c r="N166" s="98"/>
      <c r="O166" s="98"/>
      <c r="P166" s="98"/>
      <c r="Q166" s="98"/>
      <c r="R166" s="98"/>
      <c r="S166" s="98"/>
      <c r="T166" s="98"/>
      <c r="U166" s="98"/>
      <c r="V166" s="98"/>
      <c r="W166" s="98"/>
      <c r="X166" s="98"/>
      <c r="Y166" s="98"/>
      <c r="Z166" s="98"/>
    </row>
    <row r="167">
      <c r="A167" s="98"/>
      <c r="B167" s="98"/>
      <c r="C167" s="98"/>
      <c r="D167" s="98"/>
      <c r="E167" s="98"/>
      <c r="F167" s="98"/>
      <c r="G167" s="98"/>
      <c r="H167" s="98"/>
      <c r="I167" s="98"/>
      <c r="J167" s="98"/>
      <c r="K167" s="98"/>
      <c r="L167" s="98"/>
      <c r="M167" s="98"/>
      <c r="N167" s="98"/>
      <c r="O167" s="98"/>
      <c r="P167" s="98"/>
      <c r="Q167" s="98"/>
      <c r="R167" s="98"/>
      <c r="S167" s="98"/>
      <c r="T167" s="98"/>
      <c r="U167" s="98"/>
      <c r="V167" s="98"/>
      <c r="W167" s="98"/>
      <c r="X167" s="98"/>
      <c r="Y167" s="98"/>
      <c r="Z167" s="98"/>
    </row>
    <row r="168">
      <c r="A168" s="98"/>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row>
    <row r="169">
      <c r="A169" s="98"/>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row>
    <row r="170">
      <c r="A170" s="98"/>
      <c r="B170" s="98"/>
      <c r="C170" s="98"/>
      <c r="D170" s="98"/>
      <c r="E170" s="98"/>
      <c r="F170" s="98"/>
      <c r="G170" s="98"/>
      <c r="H170" s="98"/>
      <c r="I170" s="98"/>
      <c r="J170" s="98"/>
      <c r="K170" s="98"/>
      <c r="L170" s="98"/>
      <c r="M170" s="98"/>
      <c r="N170" s="98"/>
      <c r="O170" s="98"/>
      <c r="P170" s="98"/>
      <c r="Q170" s="98"/>
      <c r="R170" s="98"/>
      <c r="S170" s="98"/>
      <c r="T170" s="98"/>
      <c r="U170" s="98"/>
      <c r="V170" s="98"/>
      <c r="W170" s="98"/>
      <c r="X170" s="98"/>
      <c r="Y170" s="98"/>
      <c r="Z170" s="98"/>
    </row>
    <row r="171">
      <c r="A171" s="98"/>
      <c r="B171" s="98"/>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row>
    <row r="172">
      <c r="A172" s="98"/>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98"/>
      <c r="Z172" s="98"/>
    </row>
    <row r="173">
      <c r="A173" s="98"/>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row>
    <row r="174">
      <c r="A174" s="98"/>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row>
    <row r="175">
      <c r="A175" s="98"/>
      <c r="B175" s="98"/>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row>
    <row r="176">
      <c r="A176" s="98"/>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row>
    <row r="177">
      <c r="A177" s="98"/>
      <c r="B177" s="98"/>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row>
    <row r="178">
      <c r="A178" s="98"/>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row>
    <row r="179">
      <c r="A179" s="98"/>
      <c r="B179" s="98"/>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row>
    <row r="180">
      <c r="A180" s="98"/>
      <c r="B180" s="98"/>
      <c r="C180" s="98"/>
      <c r="D180" s="98"/>
      <c r="E180" s="98"/>
      <c r="F180" s="98"/>
      <c r="G180" s="98"/>
      <c r="H180" s="98"/>
      <c r="I180" s="98"/>
      <c r="J180" s="98"/>
      <c r="K180" s="98"/>
      <c r="L180" s="98"/>
      <c r="M180" s="98"/>
      <c r="N180" s="98"/>
      <c r="O180" s="98"/>
      <c r="P180" s="98"/>
      <c r="Q180" s="98"/>
      <c r="R180" s="98"/>
      <c r="S180" s="98"/>
      <c r="T180" s="98"/>
      <c r="U180" s="98"/>
      <c r="V180" s="98"/>
      <c r="W180" s="98"/>
      <c r="X180" s="98"/>
      <c r="Y180" s="98"/>
      <c r="Z180" s="98"/>
    </row>
    <row r="181">
      <c r="A181" s="98"/>
      <c r="B181" s="98"/>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row>
    <row r="182">
      <c r="A182" s="98"/>
      <c r="B182" s="98"/>
      <c r="C182" s="98"/>
      <c r="D182" s="98"/>
      <c r="E182" s="98"/>
      <c r="F182" s="98"/>
      <c r="G182" s="98"/>
      <c r="H182" s="98"/>
      <c r="I182" s="98"/>
      <c r="J182" s="98"/>
      <c r="K182" s="98"/>
      <c r="L182" s="98"/>
      <c r="M182" s="98"/>
      <c r="N182" s="98"/>
      <c r="O182" s="98"/>
      <c r="P182" s="98"/>
      <c r="Q182" s="98"/>
      <c r="R182" s="98"/>
      <c r="S182" s="98"/>
      <c r="T182" s="98"/>
      <c r="U182" s="98"/>
      <c r="V182" s="98"/>
      <c r="W182" s="98"/>
      <c r="X182" s="98"/>
      <c r="Y182" s="98"/>
      <c r="Z182" s="98"/>
    </row>
    <row r="183">
      <c r="A183" s="98"/>
      <c r="B183" s="98"/>
      <c r="C183" s="98"/>
      <c r="D183" s="98"/>
      <c r="E183" s="98"/>
      <c r="F183" s="98"/>
      <c r="G183" s="98"/>
      <c r="H183" s="98"/>
      <c r="I183" s="98"/>
      <c r="J183" s="98"/>
      <c r="K183" s="98"/>
      <c r="L183" s="98"/>
      <c r="M183" s="98"/>
      <c r="N183" s="98"/>
      <c r="O183" s="98"/>
      <c r="P183" s="98"/>
      <c r="Q183" s="98"/>
      <c r="R183" s="98"/>
      <c r="S183" s="98"/>
      <c r="T183" s="98"/>
      <c r="U183" s="98"/>
      <c r="V183" s="98"/>
      <c r="W183" s="98"/>
      <c r="X183" s="98"/>
      <c r="Y183" s="98"/>
      <c r="Z183" s="98"/>
    </row>
    <row r="184">
      <c r="A184" s="98"/>
      <c r="B184" s="98"/>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row>
    <row r="185">
      <c r="A185" s="98"/>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row>
    <row r="186">
      <c r="A186" s="98"/>
      <c r="B186" s="98"/>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row>
    <row r="187">
      <c r="A187" s="98"/>
      <c r="B187" s="98"/>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row>
    <row r="188">
      <c r="A188" s="98"/>
      <c r="B188" s="98"/>
      <c r="C188" s="98"/>
      <c r="D188" s="98"/>
      <c r="E188" s="98"/>
      <c r="F188" s="98"/>
      <c r="G188" s="98"/>
      <c r="H188" s="98"/>
      <c r="I188" s="98"/>
      <c r="J188" s="98"/>
      <c r="K188" s="98"/>
      <c r="L188" s="98"/>
      <c r="M188" s="98"/>
      <c r="N188" s="98"/>
      <c r="O188" s="98"/>
      <c r="P188" s="98"/>
      <c r="Q188" s="98"/>
      <c r="R188" s="98"/>
      <c r="S188" s="98"/>
      <c r="T188" s="98"/>
      <c r="U188" s="98"/>
      <c r="V188" s="98"/>
      <c r="W188" s="98"/>
      <c r="X188" s="98"/>
      <c r="Y188" s="98"/>
      <c r="Z188" s="98"/>
    </row>
    <row r="189">
      <c r="A189" s="98"/>
      <c r="B189" s="98"/>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row>
    <row r="190">
      <c r="A190" s="98"/>
      <c r="B190" s="98"/>
      <c r="C190" s="98"/>
      <c r="D190" s="98"/>
      <c r="E190" s="98"/>
      <c r="F190" s="98"/>
      <c r="G190" s="98"/>
      <c r="H190" s="98"/>
      <c r="I190" s="98"/>
      <c r="J190" s="98"/>
      <c r="K190" s="98"/>
      <c r="L190" s="98"/>
      <c r="M190" s="98"/>
      <c r="N190" s="98"/>
      <c r="O190" s="98"/>
      <c r="P190" s="98"/>
      <c r="Q190" s="98"/>
      <c r="R190" s="98"/>
      <c r="S190" s="98"/>
      <c r="T190" s="98"/>
      <c r="U190" s="98"/>
      <c r="V190" s="98"/>
      <c r="W190" s="98"/>
      <c r="X190" s="98"/>
      <c r="Y190" s="98"/>
      <c r="Z190" s="98"/>
    </row>
    <row r="191">
      <c r="A191" s="98"/>
      <c r="B191" s="98"/>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row>
    <row r="192">
      <c r="A192" s="98"/>
      <c r="B192" s="98"/>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row>
    <row r="193">
      <c r="A193" s="98"/>
      <c r="B193" s="98"/>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row>
    <row r="194">
      <c r="A194" s="98"/>
      <c r="B194" s="98"/>
      <c r="C194" s="98"/>
      <c r="D194" s="98"/>
      <c r="E194" s="98"/>
      <c r="F194" s="98"/>
      <c r="G194" s="98"/>
      <c r="H194" s="98"/>
      <c r="I194" s="98"/>
      <c r="J194" s="98"/>
      <c r="K194" s="98"/>
      <c r="L194" s="98"/>
      <c r="M194" s="98"/>
      <c r="N194" s="98"/>
      <c r="O194" s="98"/>
      <c r="P194" s="98"/>
      <c r="Q194" s="98"/>
      <c r="R194" s="98"/>
      <c r="S194" s="98"/>
      <c r="T194" s="98"/>
      <c r="U194" s="98"/>
      <c r="V194" s="98"/>
      <c r="W194" s="98"/>
      <c r="X194" s="98"/>
      <c r="Y194" s="98"/>
      <c r="Z194" s="98"/>
    </row>
    <row r="195">
      <c r="A195" s="98"/>
      <c r="B195" s="98"/>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row>
    <row r="196">
      <c r="A196" s="98"/>
      <c r="B196" s="98"/>
      <c r="C196" s="98"/>
      <c r="D196" s="98"/>
      <c r="E196" s="98"/>
      <c r="F196" s="98"/>
      <c r="G196" s="98"/>
      <c r="H196" s="98"/>
      <c r="I196" s="98"/>
      <c r="J196" s="98"/>
      <c r="K196" s="98"/>
      <c r="L196" s="98"/>
      <c r="M196" s="98"/>
      <c r="N196" s="98"/>
      <c r="O196" s="98"/>
      <c r="P196" s="98"/>
      <c r="Q196" s="98"/>
      <c r="R196" s="98"/>
      <c r="S196" s="98"/>
      <c r="T196" s="98"/>
      <c r="U196" s="98"/>
      <c r="V196" s="98"/>
      <c r="W196" s="98"/>
      <c r="X196" s="98"/>
      <c r="Y196" s="98"/>
      <c r="Z196" s="98"/>
    </row>
    <row r="197">
      <c r="A197" s="98"/>
      <c r="B197" s="98"/>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row>
    <row r="198">
      <c r="A198" s="98"/>
      <c r="B198" s="98"/>
      <c r="C198" s="98"/>
      <c r="D198" s="98"/>
      <c r="E198" s="98"/>
      <c r="F198" s="98"/>
      <c r="G198" s="98"/>
      <c r="H198" s="98"/>
      <c r="I198" s="98"/>
      <c r="J198" s="98"/>
      <c r="K198" s="98"/>
      <c r="L198" s="98"/>
      <c r="M198" s="98"/>
      <c r="N198" s="98"/>
      <c r="O198" s="98"/>
      <c r="P198" s="98"/>
      <c r="Q198" s="98"/>
      <c r="R198" s="98"/>
      <c r="S198" s="98"/>
      <c r="T198" s="98"/>
      <c r="U198" s="98"/>
      <c r="V198" s="98"/>
      <c r="W198" s="98"/>
      <c r="X198" s="98"/>
      <c r="Y198" s="98"/>
      <c r="Z198" s="98"/>
    </row>
    <row r="199">
      <c r="A199" s="98"/>
      <c r="B199" s="98"/>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row>
    <row r="200">
      <c r="A200" s="98"/>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row>
    <row r="201">
      <c r="A201" s="98"/>
      <c r="B201" s="98"/>
      <c r="C201" s="98"/>
      <c r="D201" s="98"/>
      <c r="E201" s="98"/>
      <c r="F201" s="98"/>
      <c r="G201" s="98"/>
      <c r="H201" s="98"/>
      <c r="I201" s="98"/>
      <c r="J201" s="98"/>
      <c r="K201" s="98"/>
      <c r="L201" s="98"/>
      <c r="M201" s="98"/>
      <c r="N201" s="98"/>
      <c r="O201" s="98"/>
      <c r="P201" s="98"/>
      <c r="Q201" s="98"/>
      <c r="R201" s="98"/>
      <c r="S201" s="98"/>
      <c r="T201" s="98"/>
      <c r="U201" s="98"/>
      <c r="V201" s="98"/>
      <c r="W201" s="98"/>
      <c r="X201" s="98"/>
      <c r="Y201" s="98"/>
      <c r="Z201" s="98"/>
    </row>
    <row r="202">
      <c r="A202" s="98"/>
      <c r="B202" s="98"/>
      <c r="C202" s="98"/>
      <c r="D202" s="98"/>
      <c r="E202" s="98"/>
      <c r="F202" s="98"/>
      <c r="G202" s="98"/>
      <c r="H202" s="98"/>
      <c r="I202" s="98"/>
      <c r="J202" s="98"/>
      <c r="K202" s="98"/>
      <c r="L202" s="98"/>
      <c r="M202" s="98"/>
      <c r="N202" s="98"/>
      <c r="O202" s="98"/>
      <c r="P202" s="98"/>
      <c r="Q202" s="98"/>
      <c r="R202" s="98"/>
      <c r="S202" s="98"/>
      <c r="T202" s="98"/>
      <c r="U202" s="98"/>
      <c r="V202" s="98"/>
      <c r="W202" s="98"/>
      <c r="X202" s="98"/>
      <c r="Y202" s="98"/>
      <c r="Z202" s="98"/>
    </row>
    <row r="203">
      <c r="A203" s="98"/>
      <c r="B203" s="98"/>
      <c r="C203" s="98"/>
      <c r="D203" s="98"/>
      <c r="E203" s="98"/>
      <c r="F203" s="98"/>
      <c r="G203" s="98"/>
      <c r="H203" s="98"/>
      <c r="I203" s="98"/>
      <c r="J203" s="98"/>
      <c r="K203" s="98"/>
      <c r="L203" s="98"/>
      <c r="M203" s="98"/>
      <c r="N203" s="98"/>
      <c r="O203" s="98"/>
      <c r="P203" s="98"/>
      <c r="Q203" s="98"/>
      <c r="R203" s="98"/>
      <c r="S203" s="98"/>
      <c r="T203" s="98"/>
      <c r="U203" s="98"/>
      <c r="V203" s="98"/>
      <c r="W203" s="98"/>
      <c r="X203" s="98"/>
      <c r="Y203" s="98"/>
      <c r="Z203" s="98"/>
    </row>
    <row r="204">
      <c r="A204" s="98"/>
      <c r="B204" s="98"/>
      <c r="C204" s="98"/>
      <c r="D204" s="98"/>
      <c r="E204" s="98"/>
      <c r="F204" s="98"/>
      <c r="G204" s="98"/>
      <c r="H204" s="98"/>
      <c r="I204" s="98"/>
      <c r="J204" s="98"/>
      <c r="K204" s="98"/>
      <c r="L204" s="98"/>
      <c r="M204" s="98"/>
      <c r="N204" s="98"/>
      <c r="O204" s="98"/>
      <c r="P204" s="98"/>
      <c r="Q204" s="98"/>
      <c r="R204" s="98"/>
      <c r="S204" s="98"/>
      <c r="T204" s="98"/>
      <c r="U204" s="98"/>
      <c r="V204" s="98"/>
      <c r="W204" s="98"/>
      <c r="X204" s="98"/>
      <c r="Y204" s="98"/>
      <c r="Z204" s="98"/>
    </row>
    <row r="205">
      <c r="A205" s="98"/>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row>
    <row r="206">
      <c r="A206" s="98"/>
      <c r="B206" s="98"/>
      <c r="C206" s="98"/>
      <c r="D206" s="98"/>
      <c r="E206" s="98"/>
      <c r="F206" s="98"/>
      <c r="G206" s="98"/>
      <c r="H206" s="98"/>
      <c r="I206" s="98"/>
      <c r="J206" s="98"/>
      <c r="K206" s="98"/>
      <c r="L206" s="98"/>
      <c r="M206" s="98"/>
      <c r="N206" s="98"/>
      <c r="O206" s="98"/>
      <c r="P206" s="98"/>
      <c r="Q206" s="98"/>
      <c r="R206" s="98"/>
      <c r="S206" s="98"/>
      <c r="T206" s="98"/>
      <c r="U206" s="98"/>
      <c r="V206" s="98"/>
      <c r="W206" s="98"/>
      <c r="X206" s="98"/>
      <c r="Y206" s="98"/>
      <c r="Z206" s="98"/>
    </row>
    <row r="207">
      <c r="A207" s="98"/>
      <c r="B207" s="98"/>
      <c r="C207" s="98"/>
      <c r="D207" s="98"/>
      <c r="E207" s="98"/>
      <c r="F207" s="98"/>
      <c r="G207" s="98"/>
      <c r="H207" s="98"/>
      <c r="I207" s="98"/>
      <c r="J207" s="98"/>
      <c r="K207" s="98"/>
      <c r="L207" s="98"/>
      <c r="M207" s="98"/>
      <c r="N207" s="98"/>
      <c r="O207" s="98"/>
      <c r="P207" s="98"/>
      <c r="Q207" s="98"/>
      <c r="R207" s="98"/>
      <c r="S207" s="98"/>
      <c r="T207" s="98"/>
      <c r="U207" s="98"/>
      <c r="V207" s="98"/>
      <c r="W207" s="98"/>
      <c r="X207" s="98"/>
      <c r="Y207" s="98"/>
      <c r="Z207" s="98"/>
    </row>
    <row r="208">
      <c r="A208" s="98"/>
      <c r="B208" s="98"/>
      <c r="C208" s="98"/>
      <c r="D208" s="98"/>
      <c r="E208" s="98"/>
      <c r="F208" s="98"/>
      <c r="G208" s="98"/>
      <c r="H208" s="98"/>
      <c r="I208" s="98"/>
      <c r="J208" s="98"/>
      <c r="K208" s="98"/>
      <c r="L208" s="98"/>
      <c r="M208" s="98"/>
      <c r="N208" s="98"/>
      <c r="O208" s="98"/>
      <c r="P208" s="98"/>
      <c r="Q208" s="98"/>
      <c r="R208" s="98"/>
      <c r="S208" s="98"/>
      <c r="T208" s="98"/>
      <c r="U208" s="98"/>
      <c r="V208" s="98"/>
      <c r="W208" s="98"/>
      <c r="X208" s="98"/>
      <c r="Y208" s="98"/>
      <c r="Z208" s="98"/>
    </row>
    <row r="209">
      <c r="A209" s="98"/>
      <c r="B209" s="98"/>
      <c r="C209" s="98"/>
      <c r="D209" s="98"/>
      <c r="E209" s="98"/>
      <c r="F209" s="98"/>
      <c r="G209" s="98"/>
      <c r="H209" s="98"/>
      <c r="I209" s="98"/>
      <c r="J209" s="98"/>
      <c r="K209" s="98"/>
      <c r="L209" s="98"/>
      <c r="M209" s="98"/>
      <c r="N209" s="98"/>
      <c r="O209" s="98"/>
      <c r="P209" s="98"/>
      <c r="Q209" s="98"/>
      <c r="R209" s="98"/>
      <c r="S209" s="98"/>
      <c r="T209" s="98"/>
      <c r="U209" s="98"/>
      <c r="V209" s="98"/>
      <c r="W209" s="98"/>
      <c r="X209" s="98"/>
      <c r="Y209" s="98"/>
      <c r="Z209" s="98"/>
    </row>
    <row r="210">
      <c r="A210" s="98"/>
      <c r="B210" s="98"/>
      <c r="C210" s="98"/>
      <c r="D210" s="98"/>
      <c r="E210" s="98"/>
      <c r="F210" s="98"/>
      <c r="G210" s="98"/>
      <c r="H210" s="98"/>
      <c r="I210" s="98"/>
      <c r="J210" s="98"/>
      <c r="K210" s="98"/>
      <c r="L210" s="98"/>
      <c r="M210" s="98"/>
      <c r="N210" s="98"/>
      <c r="O210" s="98"/>
      <c r="P210" s="98"/>
      <c r="Q210" s="98"/>
      <c r="R210" s="98"/>
      <c r="S210" s="98"/>
      <c r="T210" s="98"/>
      <c r="U210" s="98"/>
      <c r="V210" s="98"/>
      <c r="W210" s="98"/>
      <c r="X210" s="98"/>
      <c r="Y210" s="98"/>
      <c r="Z210" s="98"/>
    </row>
    <row r="211">
      <c r="A211" s="98"/>
      <c r="B211" s="98"/>
      <c r="C211" s="98"/>
      <c r="D211" s="98"/>
      <c r="E211" s="98"/>
      <c r="F211" s="98"/>
      <c r="G211" s="98"/>
      <c r="H211" s="98"/>
      <c r="I211" s="98"/>
      <c r="J211" s="98"/>
      <c r="K211" s="98"/>
      <c r="L211" s="98"/>
      <c r="M211" s="98"/>
      <c r="N211" s="98"/>
      <c r="O211" s="98"/>
      <c r="P211" s="98"/>
      <c r="Q211" s="98"/>
      <c r="R211" s="98"/>
      <c r="S211" s="98"/>
      <c r="T211" s="98"/>
      <c r="U211" s="98"/>
      <c r="V211" s="98"/>
      <c r="W211" s="98"/>
      <c r="X211" s="98"/>
      <c r="Y211" s="98"/>
      <c r="Z211" s="98"/>
    </row>
    <row r="212">
      <c r="A212" s="98"/>
      <c r="B212" s="98"/>
      <c r="C212" s="98"/>
      <c r="D212" s="98"/>
      <c r="E212" s="98"/>
      <c r="F212" s="98"/>
      <c r="G212" s="98"/>
      <c r="H212" s="98"/>
      <c r="I212" s="98"/>
      <c r="J212" s="98"/>
      <c r="K212" s="98"/>
      <c r="L212" s="98"/>
      <c r="M212" s="98"/>
      <c r="N212" s="98"/>
      <c r="O212" s="98"/>
      <c r="P212" s="98"/>
      <c r="Q212" s="98"/>
      <c r="R212" s="98"/>
      <c r="S212" s="98"/>
      <c r="T212" s="98"/>
      <c r="U212" s="98"/>
      <c r="V212" s="98"/>
      <c r="W212" s="98"/>
      <c r="X212" s="98"/>
      <c r="Y212" s="98"/>
      <c r="Z212" s="98"/>
    </row>
    <row r="213">
      <c r="A213" s="98"/>
      <c r="B213" s="98"/>
      <c r="C213" s="98"/>
      <c r="D213" s="98"/>
      <c r="E213" s="98"/>
      <c r="F213" s="98"/>
      <c r="G213" s="98"/>
      <c r="H213" s="98"/>
      <c r="I213" s="98"/>
      <c r="J213" s="98"/>
      <c r="K213" s="98"/>
      <c r="L213" s="98"/>
      <c r="M213" s="98"/>
      <c r="N213" s="98"/>
      <c r="O213" s="98"/>
      <c r="P213" s="98"/>
      <c r="Q213" s="98"/>
      <c r="R213" s="98"/>
      <c r="S213" s="98"/>
      <c r="T213" s="98"/>
      <c r="U213" s="98"/>
      <c r="V213" s="98"/>
      <c r="W213" s="98"/>
      <c r="X213" s="98"/>
      <c r="Y213" s="98"/>
      <c r="Z213" s="98"/>
    </row>
    <row r="214">
      <c r="A214" s="98"/>
      <c r="B214" s="98"/>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row>
    <row r="215">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row>
    <row r="216">
      <c r="A216" s="98"/>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row>
    <row r="217">
      <c r="A217" s="98"/>
      <c r="B217" s="98"/>
      <c r="C217" s="98"/>
      <c r="D217" s="98"/>
      <c r="E217" s="98"/>
      <c r="F217" s="98"/>
      <c r="G217" s="98"/>
      <c r="H217" s="98"/>
      <c r="I217" s="98"/>
      <c r="J217" s="98"/>
      <c r="K217" s="98"/>
      <c r="L217" s="98"/>
      <c r="M217" s="98"/>
      <c r="N217" s="98"/>
      <c r="O217" s="98"/>
      <c r="P217" s="98"/>
      <c r="Q217" s="98"/>
      <c r="R217" s="98"/>
      <c r="S217" s="98"/>
      <c r="T217" s="98"/>
      <c r="U217" s="98"/>
      <c r="V217" s="98"/>
      <c r="W217" s="98"/>
      <c r="X217" s="98"/>
      <c r="Y217" s="98"/>
      <c r="Z217" s="98"/>
    </row>
    <row r="218">
      <c r="A218" s="98"/>
      <c r="B218" s="98"/>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row>
    <row r="219">
      <c r="A219" s="98"/>
      <c r="B219" s="98"/>
      <c r="C219" s="98"/>
      <c r="D219" s="98"/>
      <c r="E219" s="98"/>
      <c r="F219" s="98"/>
      <c r="G219" s="98"/>
      <c r="H219" s="98"/>
      <c r="I219" s="98"/>
      <c r="J219" s="98"/>
      <c r="K219" s="98"/>
      <c r="L219" s="98"/>
      <c r="M219" s="98"/>
      <c r="N219" s="98"/>
      <c r="O219" s="98"/>
      <c r="P219" s="98"/>
      <c r="Q219" s="98"/>
      <c r="R219" s="98"/>
      <c r="S219" s="98"/>
      <c r="T219" s="98"/>
      <c r="U219" s="98"/>
      <c r="V219" s="98"/>
      <c r="W219" s="98"/>
      <c r="X219" s="98"/>
      <c r="Y219" s="98"/>
      <c r="Z219" s="98"/>
    </row>
    <row r="220">
      <c r="A220" s="98"/>
      <c r="B220" s="98"/>
      <c r="C220" s="98"/>
      <c r="D220" s="98"/>
      <c r="E220" s="98"/>
      <c r="F220" s="98"/>
      <c r="G220" s="98"/>
      <c r="H220" s="98"/>
      <c r="I220" s="98"/>
      <c r="J220" s="98"/>
      <c r="K220" s="98"/>
      <c r="L220" s="98"/>
      <c r="M220" s="98"/>
      <c r="N220" s="98"/>
      <c r="O220" s="98"/>
      <c r="P220" s="98"/>
      <c r="Q220" s="98"/>
      <c r="R220" s="98"/>
      <c r="S220" s="98"/>
      <c r="T220" s="98"/>
      <c r="U220" s="98"/>
      <c r="V220" s="98"/>
      <c r="W220" s="98"/>
      <c r="X220" s="98"/>
      <c r="Y220" s="98"/>
      <c r="Z220" s="98"/>
    </row>
    <row r="221">
      <c r="A221" s="98"/>
      <c r="B221" s="98"/>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row>
    <row r="222">
      <c r="A222" s="98"/>
      <c r="B222" s="98"/>
      <c r="C222" s="98"/>
      <c r="D222" s="98"/>
      <c r="E222" s="98"/>
      <c r="F222" s="98"/>
      <c r="G222" s="98"/>
      <c r="H222" s="98"/>
      <c r="I222" s="98"/>
      <c r="J222" s="98"/>
      <c r="K222" s="98"/>
      <c r="L222" s="98"/>
      <c r="M222" s="98"/>
      <c r="N222" s="98"/>
      <c r="O222" s="98"/>
      <c r="P222" s="98"/>
      <c r="Q222" s="98"/>
      <c r="R222" s="98"/>
      <c r="S222" s="98"/>
      <c r="T222" s="98"/>
      <c r="U222" s="98"/>
      <c r="V222" s="98"/>
      <c r="W222" s="98"/>
      <c r="X222" s="98"/>
      <c r="Y222" s="98"/>
      <c r="Z222" s="98"/>
    </row>
    <row r="223">
      <c r="A223" s="98"/>
      <c r="B223" s="98"/>
      <c r="C223" s="98"/>
      <c r="D223" s="98"/>
      <c r="E223" s="98"/>
      <c r="F223" s="98"/>
      <c r="G223" s="98"/>
      <c r="H223" s="98"/>
      <c r="I223" s="98"/>
      <c r="J223" s="98"/>
      <c r="K223" s="98"/>
      <c r="L223" s="98"/>
      <c r="M223" s="98"/>
      <c r="N223" s="98"/>
      <c r="O223" s="98"/>
      <c r="P223" s="98"/>
      <c r="Q223" s="98"/>
      <c r="R223" s="98"/>
      <c r="S223" s="98"/>
      <c r="T223" s="98"/>
      <c r="U223" s="98"/>
      <c r="V223" s="98"/>
      <c r="W223" s="98"/>
      <c r="X223" s="98"/>
      <c r="Y223" s="98"/>
      <c r="Z223" s="98"/>
    </row>
    <row r="224">
      <c r="A224" s="98"/>
      <c r="B224" s="98"/>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row>
    <row r="225">
      <c r="A225" s="98"/>
      <c r="B225" s="98"/>
      <c r="C225" s="98"/>
      <c r="D225" s="98"/>
      <c r="E225" s="98"/>
      <c r="F225" s="98"/>
      <c r="G225" s="98"/>
      <c r="H225" s="98"/>
      <c r="I225" s="98"/>
      <c r="J225" s="98"/>
      <c r="K225" s="98"/>
      <c r="L225" s="98"/>
      <c r="M225" s="98"/>
      <c r="N225" s="98"/>
      <c r="O225" s="98"/>
      <c r="P225" s="98"/>
      <c r="Q225" s="98"/>
      <c r="R225" s="98"/>
      <c r="S225" s="98"/>
      <c r="T225" s="98"/>
      <c r="U225" s="98"/>
      <c r="V225" s="98"/>
      <c r="W225" s="98"/>
      <c r="X225" s="98"/>
      <c r="Y225" s="98"/>
      <c r="Z225" s="98"/>
    </row>
    <row r="226">
      <c r="A226" s="98"/>
      <c r="B226" s="98"/>
      <c r="C226" s="98"/>
      <c r="D226" s="98"/>
      <c r="E226" s="98"/>
      <c r="F226" s="98"/>
      <c r="G226" s="98"/>
      <c r="H226" s="98"/>
      <c r="I226" s="98"/>
      <c r="J226" s="98"/>
      <c r="K226" s="98"/>
      <c r="L226" s="98"/>
      <c r="M226" s="98"/>
      <c r="N226" s="98"/>
      <c r="O226" s="98"/>
      <c r="P226" s="98"/>
      <c r="Q226" s="98"/>
      <c r="R226" s="98"/>
      <c r="S226" s="98"/>
      <c r="T226" s="98"/>
      <c r="U226" s="98"/>
      <c r="V226" s="98"/>
      <c r="W226" s="98"/>
      <c r="X226" s="98"/>
      <c r="Y226" s="98"/>
      <c r="Z226" s="98"/>
    </row>
    <row r="227">
      <c r="A227" s="98"/>
      <c r="B227" s="98"/>
      <c r="C227" s="98"/>
      <c r="D227" s="98"/>
      <c r="E227" s="98"/>
      <c r="F227" s="98"/>
      <c r="G227" s="98"/>
      <c r="H227" s="98"/>
      <c r="I227" s="98"/>
      <c r="J227" s="98"/>
      <c r="K227" s="98"/>
      <c r="L227" s="98"/>
      <c r="M227" s="98"/>
      <c r="N227" s="98"/>
      <c r="O227" s="98"/>
      <c r="P227" s="98"/>
      <c r="Q227" s="98"/>
      <c r="R227" s="98"/>
      <c r="S227" s="98"/>
      <c r="T227" s="98"/>
      <c r="U227" s="98"/>
      <c r="V227" s="98"/>
      <c r="W227" s="98"/>
      <c r="X227" s="98"/>
      <c r="Y227" s="98"/>
      <c r="Z227" s="98"/>
    </row>
    <row r="228">
      <c r="A228" s="98"/>
      <c r="B228" s="98"/>
      <c r="C228" s="98"/>
      <c r="D228" s="98"/>
      <c r="E228" s="98"/>
      <c r="F228" s="98"/>
      <c r="G228" s="98"/>
      <c r="H228" s="98"/>
      <c r="I228" s="98"/>
      <c r="J228" s="98"/>
      <c r="K228" s="98"/>
      <c r="L228" s="98"/>
      <c r="M228" s="98"/>
      <c r="N228" s="98"/>
      <c r="O228" s="98"/>
      <c r="P228" s="98"/>
      <c r="Q228" s="98"/>
      <c r="R228" s="98"/>
      <c r="S228" s="98"/>
      <c r="T228" s="98"/>
      <c r="U228" s="98"/>
      <c r="V228" s="98"/>
      <c r="W228" s="98"/>
      <c r="X228" s="98"/>
      <c r="Y228" s="98"/>
      <c r="Z228" s="98"/>
    </row>
    <row r="229">
      <c r="A229" s="98"/>
      <c r="B229" s="98"/>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row>
    <row r="230">
      <c r="A230" s="98"/>
      <c r="B230" s="98"/>
      <c r="C230" s="98"/>
      <c r="D230" s="98"/>
      <c r="E230" s="98"/>
      <c r="F230" s="98"/>
      <c r="G230" s="98"/>
      <c r="H230" s="98"/>
      <c r="I230" s="98"/>
      <c r="J230" s="98"/>
      <c r="K230" s="98"/>
      <c r="L230" s="98"/>
      <c r="M230" s="98"/>
      <c r="N230" s="98"/>
      <c r="O230" s="98"/>
      <c r="P230" s="98"/>
      <c r="Q230" s="98"/>
      <c r="R230" s="98"/>
      <c r="S230" s="98"/>
      <c r="T230" s="98"/>
      <c r="U230" s="98"/>
      <c r="V230" s="98"/>
      <c r="W230" s="98"/>
      <c r="X230" s="98"/>
      <c r="Y230" s="98"/>
      <c r="Z230" s="98"/>
    </row>
    <row r="231">
      <c r="A231" s="98"/>
      <c r="B231" s="98"/>
      <c r="C231" s="98"/>
      <c r="D231" s="98"/>
      <c r="E231" s="98"/>
      <c r="F231" s="98"/>
      <c r="G231" s="98"/>
      <c r="H231" s="98"/>
      <c r="I231" s="98"/>
      <c r="J231" s="98"/>
      <c r="K231" s="98"/>
      <c r="L231" s="98"/>
      <c r="M231" s="98"/>
      <c r="N231" s="98"/>
      <c r="O231" s="98"/>
      <c r="P231" s="98"/>
      <c r="Q231" s="98"/>
      <c r="R231" s="98"/>
      <c r="S231" s="98"/>
      <c r="T231" s="98"/>
      <c r="U231" s="98"/>
      <c r="V231" s="98"/>
      <c r="W231" s="98"/>
      <c r="X231" s="98"/>
      <c r="Y231" s="98"/>
      <c r="Z231" s="98"/>
    </row>
    <row r="232">
      <c r="A232" s="98"/>
      <c r="B232" s="98"/>
      <c r="C232" s="98"/>
      <c r="D232" s="98"/>
      <c r="E232" s="98"/>
      <c r="F232" s="98"/>
      <c r="G232" s="98"/>
      <c r="H232" s="98"/>
      <c r="I232" s="98"/>
      <c r="J232" s="98"/>
      <c r="K232" s="98"/>
      <c r="L232" s="98"/>
      <c r="M232" s="98"/>
      <c r="N232" s="98"/>
      <c r="O232" s="98"/>
      <c r="P232" s="98"/>
      <c r="Q232" s="98"/>
      <c r="R232" s="98"/>
      <c r="S232" s="98"/>
      <c r="T232" s="98"/>
      <c r="U232" s="98"/>
      <c r="V232" s="98"/>
      <c r="W232" s="98"/>
      <c r="X232" s="98"/>
      <c r="Y232" s="98"/>
      <c r="Z232" s="98"/>
    </row>
    <row r="233">
      <c r="A233" s="98"/>
      <c r="B233" s="98"/>
      <c r="C233" s="98"/>
      <c r="D233" s="98"/>
      <c r="E233" s="98"/>
      <c r="F233" s="98"/>
      <c r="G233" s="98"/>
      <c r="H233" s="98"/>
      <c r="I233" s="98"/>
      <c r="J233" s="98"/>
      <c r="K233" s="98"/>
      <c r="L233" s="98"/>
      <c r="M233" s="98"/>
      <c r="N233" s="98"/>
      <c r="O233" s="98"/>
      <c r="P233" s="98"/>
      <c r="Q233" s="98"/>
      <c r="R233" s="98"/>
      <c r="S233" s="98"/>
      <c r="T233" s="98"/>
      <c r="U233" s="98"/>
      <c r="V233" s="98"/>
      <c r="W233" s="98"/>
      <c r="X233" s="98"/>
      <c r="Y233" s="98"/>
      <c r="Z233" s="98"/>
    </row>
    <row r="234">
      <c r="A234" s="98"/>
      <c r="B234" s="98"/>
      <c r="C234" s="98"/>
      <c r="D234" s="98"/>
      <c r="E234" s="98"/>
      <c r="F234" s="98"/>
      <c r="G234" s="98"/>
      <c r="H234" s="98"/>
      <c r="I234" s="98"/>
      <c r="J234" s="98"/>
      <c r="K234" s="98"/>
      <c r="L234" s="98"/>
      <c r="M234" s="98"/>
      <c r="N234" s="98"/>
      <c r="O234" s="98"/>
      <c r="P234" s="98"/>
      <c r="Q234" s="98"/>
      <c r="R234" s="98"/>
      <c r="S234" s="98"/>
      <c r="T234" s="98"/>
      <c r="U234" s="98"/>
      <c r="V234" s="98"/>
      <c r="W234" s="98"/>
      <c r="X234" s="98"/>
      <c r="Y234" s="98"/>
      <c r="Z234" s="98"/>
    </row>
    <row r="235">
      <c r="A235" s="98"/>
      <c r="B235" s="98"/>
      <c r="C235" s="98"/>
      <c r="D235" s="98"/>
      <c r="E235" s="98"/>
      <c r="F235" s="98"/>
      <c r="G235" s="98"/>
      <c r="H235" s="98"/>
      <c r="I235" s="98"/>
      <c r="J235" s="98"/>
      <c r="K235" s="98"/>
      <c r="L235" s="98"/>
      <c r="M235" s="98"/>
      <c r="N235" s="98"/>
      <c r="O235" s="98"/>
      <c r="P235" s="98"/>
      <c r="Q235" s="98"/>
      <c r="R235" s="98"/>
      <c r="S235" s="98"/>
      <c r="T235" s="98"/>
      <c r="U235" s="98"/>
      <c r="V235" s="98"/>
      <c r="W235" s="98"/>
      <c r="X235" s="98"/>
      <c r="Y235" s="98"/>
      <c r="Z235" s="98"/>
    </row>
    <row r="236">
      <c r="A236" s="98"/>
      <c r="B236" s="98"/>
      <c r="C236" s="98"/>
      <c r="D236" s="98"/>
      <c r="E236" s="98"/>
      <c r="F236" s="98"/>
      <c r="G236" s="98"/>
      <c r="H236" s="98"/>
      <c r="I236" s="98"/>
      <c r="J236" s="98"/>
      <c r="K236" s="98"/>
      <c r="L236" s="98"/>
      <c r="M236" s="98"/>
      <c r="N236" s="98"/>
      <c r="O236" s="98"/>
      <c r="P236" s="98"/>
      <c r="Q236" s="98"/>
      <c r="R236" s="98"/>
      <c r="S236" s="98"/>
      <c r="T236" s="98"/>
      <c r="U236" s="98"/>
      <c r="V236" s="98"/>
      <c r="W236" s="98"/>
      <c r="X236" s="98"/>
      <c r="Y236" s="98"/>
      <c r="Z236" s="98"/>
    </row>
    <row r="237">
      <c r="A237" s="98"/>
      <c r="B237" s="98"/>
      <c r="C237" s="98"/>
      <c r="D237" s="98"/>
      <c r="E237" s="98"/>
      <c r="F237" s="98"/>
      <c r="G237" s="98"/>
      <c r="H237" s="98"/>
      <c r="I237" s="98"/>
      <c r="J237" s="98"/>
      <c r="K237" s="98"/>
      <c r="L237" s="98"/>
      <c r="M237" s="98"/>
      <c r="N237" s="98"/>
      <c r="O237" s="98"/>
      <c r="P237" s="98"/>
      <c r="Q237" s="98"/>
      <c r="R237" s="98"/>
      <c r="S237" s="98"/>
      <c r="T237" s="98"/>
      <c r="U237" s="98"/>
      <c r="V237" s="98"/>
      <c r="W237" s="98"/>
      <c r="X237" s="98"/>
      <c r="Y237" s="98"/>
      <c r="Z237" s="98"/>
    </row>
    <row r="238">
      <c r="A238" s="98"/>
      <c r="B238" s="98"/>
      <c r="C238" s="98"/>
      <c r="D238" s="98"/>
      <c r="E238" s="98"/>
      <c r="F238" s="98"/>
      <c r="G238" s="98"/>
      <c r="H238" s="98"/>
      <c r="I238" s="98"/>
      <c r="J238" s="98"/>
      <c r="K238" s="98"/>
      <c r="L238" s="98"/>
      <c r="M238" s="98"/>
      <c r="N238" s="98"/>
      <c r="O238" s="98"/>
      <c r="P238" s="98"/>
      <c r="Q238" s="98"/>
      <c r="R238" s="98"/>
      <c r="S238" s="98"/>
      <c r="T238" s="98"/>
      <c r="U238" s="98"/>
      <c r="V238" s="98"/>
      <c r="W238" s="98"/>
      <c r="X238" s="98"/>
      <c r="Y238" s="98"/>
      <c r="Z238" s="98"/>
    </row>
    <row r="239">
      <c r="A239" s="98"/>
      <c r="B239" s="98"/>
      <c r="C239" s="98"/>
      <c r="D239" s="98"/>
      <c r="E239" s="98"/>
      <c r="F239" s="98"/>
      <c r="G239" s="98"/>
      <c r="H239" s="98"/>
      <c r="I239" s="98"/>
      <c r="J239" s="98"/>
      <c r="K239" s="98"/>
      <c r="L239" s="98"/>
      <c r="M239" s="98"/>
      <c r="N239" s="98"/>
      <c r="O239" s="98"/>
      <c r="P239" s="98"/>
      <c r="Q239" s="98"/>
      <c r="R239" s="98"/>
      <c r="S239" s="98"/>
      <c r="T239" s="98"/>
      <c r="U239" s="98"/>
      <c r="V239" s="98"/>
      <c r="W239" s="98"/>
      <c r="X239" s="98"/>
      <c r="Y239" s="98"/>
      <c r="Z239" s="98"/>
    </row>
    <row r="240">
      <c r="A240" s="98"/>
      <c r="B240" s="98"/>
      <c r="C240" s="98"/>
      <c r="D240" s="98"/>
      <c r="E240" s="98"/>
      <c r="F240" s="98"/>
      <c r="G240" s="98"/>
      <c r="H240" s="98"/>
      <c r="I240" s="98"/>
      <c r="J240" s="98"/>
      <c r="K240" s="98"/>
      <c r="L240" s="98"/>
      <c r="M240" s="98"/>
      <c r="N240" s="98"/>
      <c r="O240" s="98"/>
      <c r="P240" s="98"/>
      <c r="Q240" s="98"/>
      <c r="R240" s="98"/>
      <c r="S240" s="98"/>
      <c r="T240" s="98"/>
      <c r="U240" s="98"/>
      <c r="V240" s="98"/>
      <c r="W240" s="98"/>
      <c r="X240" s="98"/>
      <c r="Y240" s="98"/>
      <c r="Z240" s="98"/>
    </row>
    <row r="241">
      <c r="A241" s="98"/>
      <c r="B241" s="98"/>
      <c r="C241" s="98"/>
      <c r="D241" s="98"/>
      <c r="E241" s="98"/>
      <c r="F241" s="98"/>
      <c r="G241" s="98"/>
      <c r="H241" s="98"/>
      <c r="I241" s="98"/>
      <c r="J241" s="98"/>
      <c r="K241" s="98"/>
      <c r="L241" s="98"/>
      <c r="M241" s="98"/>
      <c r="N241" s="98"/>
      <c r="O241" s="98"/>
      <c r="P241" s="98"/>
      <c r="Q241" s="98"/>
      <c r="R241" s="98"/>
      <c r="S241" s="98"/>
      <c r="T241" s="98"/>
      <c r="U241" s="98"/>
      <c r="V241" s="98"/>
      <c r="W241" s="98"/>
      <c r="X241" s="98"/>
      <c r="Y241" s="98"/>
      <c r="Z241" s="98"/>
    </row>
    <row r="242">
      <c r="A242" s="98"/>
      <c r="B242" s="98"/>
      <c r="C242" s="98"/>
      <c r="D242" s="98"/>
      <c r="E242" s="98"/>
      <c r="F242" s="98"/>
      <c r="G242" s="98"/>
      <c r="H242" s="98"/>
      <c r="I242" s="98"/>
      <c r="J242" s="98"/>
      <c r="K242" s="98"/>
      <c r="L242" s="98"/>
      <c r="M242" s="98"/>
      <c r="N242" s="98"/>
      <c r="O242" s="98"/>
      <c r="P242" s="98"/>
      <c r="Q242" s="98"/>
      <c r="R242" s="98"/>
      <c r="S242" s="98"/>
      <c r="T242" s="98"/>
      <c r="U242" s="98"/>
      <c r="V242" s="98"/>
      <c r="W242" s="98"/>
      <c r="X242" s="98"/>
      <c r="Y242" s="98"/>
      <c r="Z242" s="98"/>
    </row>
    <row r="243">
      <c r="A243" s="98"/>
      <c r="B243" s="98"/>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row>
    <row r="244">
      <c r="A244" s="98"/>
      <c r="B244" s="98"/>
      <c r="C244" s="98"/>
      <c r="D244" s="98"/>
      <c r="E244" s="98"/>
      <c r="F244" s="98"/>
      <c r="G244" s="98"/>
      <c r="H244" s="98"/>
      <c r="I244" s="98"/>
      <c r="J244" s="98"/>
      <c r="K244" s="98"/>
      <c r="L244" s="98"/>
      <c r="M244" s="98"/>
      <c r="N244" s="98"/>
      <c r="O244" s="98"/>
      <c r="P244" s="98"/>
      <c r="Q244" s="98"/>
      <c r="R244" s="98"/>
      <c r="S244" s="98"/>
      <c r="T244" s="98"/>
      <c r="U244" s="98"/>
      <c r="V244" s="98"/>
      <c r="W244" s="98"/>
      <c r="X244" s="98"/>
      <c r="Y244" s="98"/>
      <c r="Z244" s="98"/>
    </row>
    <row r="245">
      <c r="A245" s="98"/>
      <c r="B245" s="98"/>
      <c r="C245" s="98"/>
      <c r="D245" s="98"/>
      <c r="E245" s="98"/>
      <c r="F245" s="98"/>
      <c r="G245" s="98"/>
      <c r="H245" s="98"/>
      <c r="I245" s="98"/>
      <c r="J245" s="98"/>
      <c r="K245" s="98"/>
      <c r="L245" s="98"/>
      <c r="M245" s="98"/>
      <c r="N245" s="98"/>
      <c r="O245" s="98"/>
      <c r="P245" s="98"/>
      <c r="Q245" s="98"/>
      <c r="R245" s="98"/>
      <c r="S245" s="98"/>
      <c r="T245" s="98"/>
      <c r="U245" s="98"/>
      <c r="V245" s="98"/>
      <c r="W245" s="98"/>
      <c r="X245" s="98"/>
      <c r="Y245" s="98"/>
      <c r="Z245" s="98"/>
    </row>
    <row r="246">
      <c r="A246" s="98"/>
      <c r="B246" s="98"/>
      <c r="C246" s="98"/>
      <c r="D246" s="98"/>
      <c r="E246" s="98"/>
      <c r="F246" s="98"/>
      <c r="G246" s="98"/>
      <c r="H246" s="98"/>
      <c r="I246" s="98"/>
      <c r="J246" s="98"/>
      <c r="K246" s="98"/>
      <c r="L246" s="98"/>
      <c r="M246" s="98"/>
      <c r="N246" s="98"/>
      <c r="O246" s="98"/>
      <c r="P246" s="98"/>
      <c r="Q246" s="98"/>
      <c r="R246" s="98"/>
      <c r="S246" s="98"/>
      <c r="T246" s="98"/>
      <c r="U246" s="98"/>
      <c r="V246" s="98"/>
      <c r="W246" s="98"/>
      <c r="X246" s="98"/>
      <c r="Y246" s="98"/>
      <c r="Z246" s="98"/>
    </row>
    <row r="247">
      <c r="A247" s="98"/>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row>
    <row r="248">
      <c r="A248" s="98"/>
      <c r="B248" s="98"/>
      <c r="C248" s="98"/>
      <c r="D248" s="98"/>
      <c r="E248" s="98"/>
      <c r="F248" s="98"/>
      <c r="G248" s="98"/>
      <c r="H248" s="98"/>
      <c r="I248" s="98"/>
      <c r="J248" s="98"/>
      <c r="K248" s="98"/>
      <c r="L248" s="98"/>
      <c r="M248" s="98"/>
      <c r="N248" s="98"/>
      <c r="O248" s="98"/>
      <c r="P248" s="98"/>
      <c r="Q248" s="98"/>
      <c r="R248" s="98"/>
      <c r="S248" s="98"/>
      <c r="T248" s="98"/>
      <c r="U248" s="98"/>
      <c r="V248" s="98"/>
      <c r="W248" s="98"/>
      <c r="X248" s="98"/>
      <c r="Y248" s="98"/>
      <c r="Z248" s="98"/>
    </row>
    <row r="249">
      <c r="A249" s="98"/>
      <c r="B249" s="98"/>
      <c r="C249" s="98"/>
      <c r="D249" s="98"/>
      <c r="E249" s="98"/>
      <c r="F249" s="98"/>
      <c r="G249" s="98"/>
      <c r="H249" s="98"/>
      <c r="I249" s="98"/>
      <c r="J249" s="98"/>
      <c r="K249" s="98"/>
      <c r="L249" s="98"/>
      <c r="M249" s="98"/>
      <c r="N249" s="98"/>
      <c r="O249" s="98"/>
      <c r="P249" s="98"/>
      <c r="Q249" s="98"/>
      <c r="R249" s="98"/>
      <c r="S249" s="98"/>
      <c r="T249" s="98"/>
      <c r="U249" s="98"/>
      <c r="V249" s="98"/>
      <c r="W249" s="98"/>
      <c r="X249" s="98"/>
      <c r="Y249" s="98"/>
      <c r="Z249" s="98"/>
    </row>
    <row r="250">
      <c r="A250" s="98"/>
      <c r="B250" s="98"/>
      <c r="C250" s="98"/>
      <c r="D250" s="98"/>
      <c r="E250" s="98"/>
      <c r="F250" s="98"/>
      <c r="G250" s="98"/>
      <c r="H250" s="98"/>
      <c r="I250" s="98"/>
      <c r="J250" s="98"/>
      <c r="K250" s="98"/>
      <c r="L250" s="98"/>
      <c r="M250" s="98"/>
      <c r="N250" s="98"/>
      <c r="O250" s="98"/>
      <c r="P250" s="98"/>
      <c r="Q250" s="98"/>
      <c r="R250" s="98"/>
      <c r="S250" s="98"/>
      <c r="T250" s="98"/>
      <c r="U250" s="98"/>
      <c r="V250" s="98"/>
      <c r="W250" s="98"/>
      <c r="X250" s="98"/>
      <c r="Y250" s="98"/>
      <c r="Z250" s="98"/>
    </row>
  </sheetData>
  <mergeCells count="1">
    <mergeCell ref="A1:P1"/>
  </mergeCells>
  <conditionalFormatting sqref="J4:J60">
    <cfRule type="colorScale" priority="1">
      <colorScale>
        <cfvo type="min"/>
        <cfvo type="percentile" val="50"/>
        <cfvo type="max"/>
        <color rgb="FEE2E2"/>
        <color rgb="FEF3C7"/>
        <color rgb="DCFCE7"/>
      </colorScale>
    </cfRule>
  </conditionalFormatting>
  <conditionalFormatting sqref="L4:L60">
    <cfRule type="expression" dxfId="2" priority="2">
      <formula>$L4="ネガティブリスト・使用停止"</formula>
    </cfRule>
    <cfRule type="expression" dxfId="3" priority="3">
      <formula>$L4="注意はい正"</formula>
    </cfRule>
  </conditionalFormatting>
  <pageMargins left="0.7" right="0.7" top="0.75" bottom="0.75" header="0.3" footer="0.3"/>
  <ignoredErrors>
    <ignoredError sqref="A1:XFD1048576" evalError="1" twoDigitTextYear="1" numberStoredAsText="1" formula="1" formulaRange="1" unlockedFormula="1" emptyCellReference="1" listDataValidation="1" calculatedColumn="1"/>
  </ignoredErrors>
  <tableParts count="1">
    <tablePart r:id="Rda9d33f7a68e437e"/>
  </tableParts>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2"/>
    <col customWidth="true" max="2" min="2" width="18"/>
    <col customWidth="true" max="3" min="3" width="26"/>
    <col customWidth="true" max="14" min="4" width="12"/>
    <col customWidth="true" max="15" min="15" width="16"/>
    <col customWidth="true" max="17" min="16" width="12"/>
    <col customWidth="true" max="18" min="18" width="36"/>
    <col customWidth="true" max="19" min="19" width="12"/>
  </cols>
  <sheetData>
    <row r="1" ht="30" customHeight="true">
      <c r="A1" s="5" t="s">
        <v>309</v>
      </c>
      <c r="B1" s="5"/>
      <c r="C1" s="5"/>
      <c r="D1" s="5"/>
      <c r="E1" s="5"/>
      <c r="F1" s="5"/>
      <c r="G1" s="5"/>
      <c r="H1" s="5"/>
      <c r="I1" s="5"/>
      <c r="J1" s="5"/>
      <c r="K1" s="5"/>
      <c r="L1" s="5"/>
      <c r="M1" s="5"/>
      <c r="N1" s="5"/>
      <c r="O1" s="5"/>
      <c r="P1" s="5"/>
      <c r="Q1" s="5"/>
      <c r="R1" s="5"/>
      <c r="S1" s="5"/>
      <c r="T1" s="98"/>
      <c r="U1" s="98"/>
      <c r="V1" s="98"/>
      <c r="W1" s="98"/>
      <c r="X1" s="98"/>
      <c r="Y1" s="98"/>
      <c r="Z1" s="98"/>
    </row>
    <row r="2">
      <c r="A2" s="98"/>
      <c r="B2" s="98"/>
      <c r="C2" s="98"/>
      <c r="D2" s="98"/>
      <c r="E2" s="98"/>
      <c r="F2" s="98"/>
      <c r="G2" s="98"/>
      <c r="H2" s="98"/>
      <c r="I2" s="98"/>
      <c r="J2" s="98"/>
      <c r="K2" s="98"/>
      <c r="L2" s="98"/>
      <c r="M2" s="98"/>
      <c r="N2" s="98"/>
      <c r="O2" s="98"/>
      <c r="P2" s="98"/>
      <c r="Q2" s="98"/>
      <c r="R2" s="98"/>
      <c r="S2" s="98"/>
      <c r="T2" s="98"/>
      <c r="U2" s="98"/>
      <c r="V2" s="98"/>
      <c r="W2" s="98"/>
      <c r="X2" s="98"/>
      <c r="Y2" s="98"/>
      <c r="Z2" s="98"/>
    </row>
    <row r="3">
      <c r="A3" s="18" t="s">
        <v>310</v>
      </c>
      <c r="B3" s="18" t="s">
        <v>259</v>
      </c>
      <c r="C3" s="18" t="s">
        <v>11</v>
      </c>
      <c r="D3" s="18" t="s">
        <v>261</v>
      </c>
      <c r="E3" s="18" t="s">
        <v>311</v>
      </c>
      <c r="F3" s="18" t="s">
        <v>312</v>
      </c>
      <c r="G3" s="18" t="s">
        <v>313</v>
      </c>
      <c r="H3" s="18" t="s">
        <v>314</v>
      </c>
      <c r="I3" s="18" t="s">
        <v>315</v>
      </c>
      <c r="J3" s="18" t="s">
        <v>316</v>
      </c>
      <c r="K3" s="18" t="s">
        <v>317</v>
      </c>
      <c r="L3" s="18" t="s">
        <v>318</v>
      </c>
      <c r="M3" s="18" t="s">
        <v>319</v>
      </c>
      <c r="N3" s="18" t="s">
        <v>320</v>
      </c>
      <c r="O3" s="18" t="s">
        <v>321</v>
      </c>
      <c r="P3" s="18" t="s">
        <v>322</v>
      </c>
      <c r="Q3" s="18" t="s">
        <v>323</v>
      </c>
      <c r="R3" s="18" t="s">
        <v>324</v>
      </c>
      <c r="S3" s="18" t="s">
        <v>325</v>
      </c>
      <c r="T3" s="98"/>
      <c r="U3" s="98"/>
      <c r="V3" s="98"/>
      <c r="W3" s="98"/>
      <c r="X3" s="98"/>
      <c r="Y3" s="98"/>
      <c r="Z3" s="98"/>
    </row>
    <row r="4">
      <c r="A4" s="112" t="n">
        <v>45778</v>
      </c>
      <c r="B4" s="99" t="s">
        <v>270</v>
      </c>
      <c r="C4" s="99" t="s">
        <v>272</v>
      </c>
      <c r="D4" s="99" t="s">
        <v>273</v>
      </c>
      <c r="E4" s="113" t="n">
        <v>0.62</v>
      </c>
      <c r="F4" s="113" t="n">
        <v>0.64</v>
      </c>
      <c r="G4" s="113" t="n">
        <f>IF($A4="","",$F4-$E4)</f>
        <v>0.020000000000000018</v>
      </c>
      <c r="H4" s="113" t="n">
        <v>0.96</v>
      </c>
      <c r="I4" s="99" t="n">
        <v>1</v>
      </c>
      <c r="J4" s="99" t="n">
        <v>0</v>
      </c>
      <c r="K4" s="99" t="n">
        <v>2</v>
      </c>
      <c r="L4" s="99" t="n">
        <v>86</v>
      </c>
      <c r="M4" s="113" t="n">
        <v>0.99</v>
      </c>
      <c r="N4" s="99" t="s">
        <v>56</v>
      </c>
      <c r="O4" s="114" t="n">
        <v>120000</v>
      </c>
      <c r="P4" s="99" t="n">
        <v>1</v>
      </c>
      <c r="Q4" s="99" t="str">
        <f>IF($A4="","",IF(OR($J4&gt;0,$N4="いいえ",$M4&lt;0.95,$G4&lt;-0.1,$H4&lt;0.85),"高",IF(OR($G4&lt;-0.05,$H4&lt;0.9,$I4&gt;5,$K4&gt;10,$P4&gt;5),"中","低")))</f>
        <v>低</v>
      </c>
      <c r="R4" s="99" t="s">
        <v>326</v>
      </c>
      <c r="S4" s="99" t="s">
        <v>276</v>
      </c>
      <c r="T4" s="98"/>
      <c r="U4" s="98"/>
      <c r="V4" s="98"/>
      <c r="W4" s="98"/>
      <c r="X4" s="98"/>
      <c r="Y4" s="98"/>
      <c r="Z4" s="98"/>
    </row>
    <row r="5">
      <c r="A5" s="112" t="n">
        <v>45778</v>
      </c>
      <c r="B5" s="99" t="s">
        <v>270</v>
      </c>
      <c r="C5" s="99" t="s">
        <v>282</v>
      </c>
      <c r="D5" s="99" t="s">
        <v>273</v>
      </c>
      <c r="E5" s="113" t="n">
        <v>0.48</v>
      </c>
      <c r="F5" s="113" t="n">
        <v>0.43</v>
      </c>
      <c r="G5" s="113" t="n">
        <f>IF($A5="","",$F5-$E5)</f>
        <v>-0.04999999999999999</v>
      </c>
      <c r="H5" s="113" t="n">
        <v>0.9</v>
      </c>
      <c r="I5" s="99" t="n">
        <v>4</v>
      </c>
      <c r="J5" s="99" t="n">
        <v>0</v>
      </c>
      <c r="K5" s="99" t="n">
        <v>8</v>
      </c>
      <c r="L5" s="99" t="n">
        <v>54</v>
      </c>
      <c r="M5" s="113" t="n">
        <v>0.97</v>
      </c>
      <c r="N5" s="99" t="s">
        <v>56</v>
      </c>
      <c r="O5" s="114" t="n">
        <v>380000</v>
      </c>
      <c r="P5" s="99" t="n">
        <v>4</v>
      </c>
      <c r="Q5" s="99" t="str">
        <f>IF($A5="","",IF(OR($J5&gt;0,$N5="いいえ",$M5&lt;0.95,$G5&lt;-0.1,$H5&lt;0.85),"高",IF(OR($G5&lt;-0.05,$H5&lt;0.9,$I5&gt;5,$K5&gt;10,$P5&gt;5),"中","低")))</f>
        <v>低</v>
      </c>
      <c r="R5" s="99" t="s">
        <v>327</v>
      </c>
      <c r="S5" s="99" t="s">
        <v>328</v>
      </c>
      <c r="T5" s="98"/>
      <c r="U5" s="98"/>
      <c r="V5" s="98"/>
      <c r="W5" s="98"/>
      <c r="X5" s="98"/>
      <c r="Y5" s="98"/>
      <c r="Z5" s="98"/>
    </row>
    <row r="6">
      <c r="A6" s="112" t="n">
        <v>45778</v>
      </c>
      <c r="B6" s="99" t="s">
        <v>270</v>
      </c>
      <c r="C6" s="99" t="s">
        <v>285</v>
      </c>
      <c r="D6" s="99" t="s">
        <v>286</v>
      </c>
      <c r="E6" s="113" t="n">
        <v>0.55</v>
      </c>
      <c r="F6" s="113" t="n">
        <v>0.46</v>
      </c>
      <c r="G6" s="113" t="n">
        <f>IF($A6="","",$F6-$E6)</f>
        <v>-0.09000000000000002</v>
      </c>
      <c r="H6" s="113" t="n">
        <v>0.84</v>
      </c>
      <c r="I6" s="99" t="n">
        <v>8</v>
      </c>
      <c r="J6" s="99" t="n">
        <v>1</v>
      </c>
      <c r="K6" s="99" t="n">
        <v>18</v>
      </c>
      <c r="L6" s="99" t="n">
        <v>120</v>
      </c>
      <c r="M6" s="113" t="n">
        <v>0.88</v>
      </c>
      <c r="N6" s="99" t="s">
        <v>66</v>
      </c>
      <c r="O6" s="114" t="n">
        <v>250000</v>
      </c>
      <c r="P6" s="99" t="n">
        <v>9</v>
      </c>
      <c r="Q6" s="99" t="str">
        <f>IF($A6="","",IF(OR($J6&gt;0,$N6="いいえ",$M6&lt;0.95,$G6&lt;-0.1,$H6&lt;0.85),"高",IF(OR($G6&lt;-0.05,$H6&lt;0.9,$I6&gt;5,$K6&gt;10,$P6&gt;5),"中","低")))</f>
        <v>高</v>
      </c>
      <c r="R6" s="99" t="s">
        <v>329</v>
      </c>
      <c r="S6" s="99" t="s">
        <v>278</v>
      </c>
      <c r="T6" s="98"/>
      <c r="U6" s="98"/>
      <c r="V6" s="98"/>
      <c r="W6" s="98"/>
      <c r="X6" s="98"/>
      <c r="Y6" s="98"/>
      <c r="Z6" s="98"/>
    </row>
    <row r="7">
      <c r="A7" s="112" t="n">
        <v>45748</v>
      </c>
      <c r="B7" s="99" t="s">
        <v>270</v>
      </c>
      <c r="C7" s="99" t="s">
        <v>272</v>
      </c>
      <c r="D7" s="99" t="s">
        <v>273</v>
      </c>
      <c r="E7" s="113" t="n">
        <v>0.5</v>
      </c>
      <c r="F7" s="113" t="n">
        <v>0.51</v>
      </c>
      <c r="G7" s="113" t="n">
        <f>IF($A7="","",$F7-$E7)</f>
        <v>0.010000000000000009</v>
      </c>
      <c r="H7" s="113" t="n">
        <v>0.95</v>
      </c>
      <c r="I7" s="99" t="n">
        <v>1</v>
      </c>
      <c r="J7" s="99" t="n">
        <v>0</v>
      </c>
      <c r="K7" s="99" t="n">
        <v>3</v>
      </c>
      <c r="L7" s="99" t="n">
        <v>78</v>
      </c>
      <c r="M7" s="113" t="n">
        <v>1</v>
      </c>
      <c r="N7" s="99" t="s">
        <v>56</v>
      </c>
      <c r="O7" s="114" t="n">
        <v>80000</v>
      </c>
      <c r="P7" s="99" t="n">
        <v>0</v>
      </c>
      <c r="Q7" s="99" t="str">
        <f>IF($A7="","",IF(OR($J7&gt;0,$N7="いいえ",$M7&lt;0.95,$G7&lt;-0.1,$H7&lt;0.85),"高",IF(OR($G7&lt;-0.05,$H7&lt;0.9,$I7&gt;5,$K7&gt;10,$P7&gt;5),"中","低")))</f>
        <v>低</v>
      </c>
      <c r="R7" s="99" t="s">
        <v>330</v>
      </c>
      <c r="S7" s="99" t="s">
        <v>276</v>
      </c>
      <c r="T7" s="98"/>
      <c r="U7" s="98"/>
      <c r="V7" s="98"/>
      <c r="W7" s="98"/>
      <c r="X7" s="98"/>
      <c r="Y7" s="98"/>
      <c r="Z7" s="98"/>
    </row>
    <row r="8">
      <c r="A8" s="112" t="n">
        <v>45748</v>
      </c>
      <c r="B8" s="99" t="s">
        <v>270</v>
      </c>
      <c r="C8" s="99" t="s">
        <v>282</v>
      </c>
      <c r="D8" s="99" t="s">
        <v>273</v>
      </c>
      <c r="E8" s="113" t="n">
        <v>0.38</v>
      </c>
      <c r="F8" s="113" t="n">
        <v>0.36</v>
      </c>
      <c r="G8" s="113" t="n">
        <f>IF($A8="","",$F8-$E8)</f>
        <v>-0.020000000000000018</v>
      </c>
      <c r="H8" s="113" t="n">
        <v>0.92</v>
      </c>
      <c r="I8" s="99" t="n">
        <v>3</v>
      </c>
      <c r="J8" s="99" t="n">
        <v>0</v>
      </c>
      <c r="K8" s="99" t="n">
        <v>5</v>
      </c>
      <c r="L8" s="99" t="n">
        <v>49</v>
      </c>
      <c r="M8" s="113" t="n">
        <v>0.98</v>
      </c>
      <c r="N8" s="99" t="s">
        <v>56</v>
      </c>
      <c r="O8" s="114" t="n">
        <v>210000</v>
      </c>
      <c r="P8" s="99" t="n">
        <v>2</v>
      </c>
      <c r="Q8" s="99" t="str">
        <f>IF($A8="","",IF(OR($J8&gt;0,$N8="いいえ",$M8&lt;0.95,$G8&lt;-0.1,$H8&lt;0.85),"高",IF(OR($G8&lt;-0.05,$H8&lt;0.9,$I8&gt;5,$K8&gt;10,$P8&gt;5),"中","低")))</f>
        <v>低</v>
      </c>
      <c r="R8" s="99" t="s">
        <v>331</v>
      </c>
      <c r="S8" s="99" t="s">
        <v>328</v>
      </c>
      <c r="T8" s="98"/>
      <c r="U8" s="98"/>
      <c r="V8" s="98"/>
      <c r="W8" s="98"/>
      <c r="X8" s="98"/>
      <c r="Y8" s="98"/>
      <c r="Z8" s="98"/>
    </row>
    <row r="9">
      <c r="A9" s="112"/>
      <c r="B9" s="99"/>
      <c r="C9" s="99"/>
      <c r="D9" s="99"/>
      <c r="E9" s="113"/>
      <c r="F9" s="113"/>
      <c r="G9" s="113" t="str">
        <f>IF($A9="","",$F9-$E9)</f>
      </c>
      <c r="H9" s="113"/>
      <c r="I9" s="99"/>
      <c r="J9" s="99"/>
      <c r="K9" s="99"/>
      <c r="L9" s="99"/>
      <c r="M9" s="113"/>
      <c r="N9" s="99"/>
      <c r="O9" s="114"/>
      <c r="P9" s="99"/>
      <c r="Q9" s="99" t="str">
        <f>IF($A9="","",IF(OR($J9&gt;0,$N9="いいえ",$M9&lt;0.95,$G9&lt;-0.1,$H9&lt;0.85),"高",IF(OR($G9&lt;-0.05,$H9&lt;0.9,$I9&gt;5,$K9&gt;10,$P9&gt;5),"中","低")))</f>
      </c>
      <c r="R9" s="99"/>
      <c r="S9" s="99"/>
      <c r="T9" s="98"/>
      <c r="U9" s="98"/>
      <c r="V9" s="98"/>
      <c r="W9" s="98"/>
      <c r="X9" s="98"/>
      <c r="Y9" s="98"/>
      <c r="Z9" s="98"/>
    </row>
    <row r="10">
      <c r="A10" s="112"/>
      <c r="B10" s="99"/>
      <c r="C10" s="99"/>
      <c r="D10" s="99"/>
      <c r="E10" s="113"/>
      <c r="F10" s="113"/>
      <c r="G10" s="113" t="str">
        <f>IF($A10="","",$F10-$E10)</f>
      </c>
      <c r="H10" s="113"/>
      <c r="I10" s="99"/>
      <c r="J10" s="99"/>
      <c r="K10" s="99"/>
      <c r="L10" s="99"/>
      <c r="M10" s="113"/>
      <c r="N10" s="99"/>
      <c r="O10" s="114"/>
      <c r="P10" s="99"/>
      <c r="Q10" s="99" t="str">
        <f>IF($A10="","",IF(OR($J10&gt;0,$N10="いいえ",$M10&lt;0.95,$G10&lt;-0.1,$H10&lt;0.85),"高",IF(OR($G10&lt;-0.05,$H10&lt;0.9,$I10&gt;5,$K10&gt;10,$P10&gt;5),"中","低")))</f>
      </c>
      <c r="R10" s="99"/>
      <c r="S10" s="99"/>
      <c r="T10" s="98"/>
      <c r="U10" s="98"/>
      <c r="V10" s="98"/>
      <c r="W10" s="98"/>
      <c r="X10" s="98"/>
      <c r="Y10" s="98"/>
      <c r="Z10" s="98"/>
    </row>
    <row r="11">
      <c r="A11" s="112"/>
      <c r="B11" s="99"/>
      <c r="C11" s="99"/>
      <c r="D11" s="99"/>
      <c r="E11" s="113"/>
      <c r="F11" s="113"/>
      <c r="G11" s="113" t="str">
        <f>IF($A11="","",$F11-$E11)</f>
      </c>
      <c r="H11" s="113"/>
      <c r="I11" s="99"/>
      <c r="J11" s="99"/>
      <c r="K11" s="99"/>
      <c r="L11" s="99"/>
      <c r="M11" s="113"/>
      <c r="N11" s="99"/>
      <c r="O11" s="114"/>
      <c r="P11" s="99"/>
      <c r="Q11" s="99" t="str">
        <f>IF($A11="","",IF(OR($J11&gt;0,$N11="いいえ",$M11&lt;0.95,$G11&lt;-0.1,$H11&lt;0.85),"高",IF(OR($G11&lt;-0.05,$H11&lt;0.9,$I11&gt;5,$K11&gt;10,$P11&gt;5),"中","低")))</f>
      </c>
      <c r="R11" s="99"/>
      <c r="S11" s="99"/>
      <c r="T11" s="98"/>
      <c r="U11" s="98"/>
      <c r="V11" s="98"/>
      <c r="W11" s="98"/>
      <c r="X11" s="98"/>
      <c r="Y11" s="98"/>
      <c r="Z11" s="98"/>
    </row>
    <row r="12">
      <c r="A12" s="112"/>
      <c r="B12" s="99"/>
      <c r="C12" s="99"/>
      <c r="D12" s="99"/>
      <c r="E12" s="113"/>
      <c r="F12" s="113"/>
      <c r="G12" s="113" t="str">
        <f>IF($A12="","",$F12-$E12)</f>
      </c>
      <c r="H12" s="113"/>
      <c r="I12" s="99"/>
      <c r="J12" s="99"/>
      <c r="K12" s="99"/>
      <c r="L12" s="99"/>
      <c r="M12" s="113"/>
      <c r="N12" s="99"/>
      <c r="O12" s="114"/>
      <c r="P12" s="99"/>
      <c r="Q12" s="99" t="str">
        <f>IF($A12="","",IF(OR($J12&gt;0,$N12="いいえ",$M12&lt;0.95,$G12&lt;-0.1,$H12&lt;0.85),"高",IF(OR($G12&lt;-0.05,$H12&lt;0.9,$I12&gt;5,$K12&gt;10,$P12&gt;5),"中","低")))</f>
      </c>
      <c r="R12" s="99"/>
      <c r="S12" s="99"/>
      <c r="T12" s="98"/>
      <c r="U12" s="98"/>
      <c r="V12" s="98"/>
      <c r="W12" s="98"/>
      <c r="X12" s="98"/>
      <c r="Y12" s="98"/>
      <c r="Z12" s="98"/>
    </row>
    <row r="13">
      <c r="A13" s="112"/>
      <c r="B13" s="99"/>
      <c r="C13" s="99"/>
      <c r="D13" s="99"/>
      <c r="E13" s="113"/>
      <c r="F13" s="113"/>
      <c r="G13" s="113" t="str">
        <f>IF($A13="","",$F13-$E13)</f>
      </c>
      <c r="H13" s="113"/>
      <c r="I13" s="99"/>
      <c r="J13" s="99"/>
      <c r="K13" s="99"/>
      <c r="L13" s="99"/>
      <c r="M13" s="113"/>
      <c r="N13" s="99"/>
      <c r="O13" s="114"/>
      <c r="P13" s="99"/>
      <c r="Q13" s="99" t="str">
        <f>IF($A13="","",IF(OR($J13&gt;0,$N13="いいえ",$M13&lt;0.95,$G13&lt;-0.1,$H13&lt;0.85),"高",IF(OR($G13&lt;-0.05,$H13&lt;0.9,$I13&gt;5,$K13&gt;10,$P13&gt;5),"中","低")))</f>
      </c>
      <c r="R13" s="99"/>
      <c r="S13" s="99"/>
      <c r="T13" s="98"/>
      <c r="U13" s="98"/>
      <c r="V13" s="98"/>
      <c r="W13" s="98"/>
      <c r="X13" s="98"/>
      <c r="Y13" s="98"/>
      <c r="Z13" s="98"/>
    </row>
    <row r="14">
      <c r="A14" s="112"/>
      <c r="B14" s="99"/>
      <c r="C14" s="99"/>
      <c r="D14" s="99"/>
      <c r="E14" s="113"/>
      <c r="F14" s="113"/>
      <c r="G14" s="113" t="str">
        <f>IF($A14="","",$F14-$E14)</f>
      </c>
      <c r="H14" s="113"/>
      <c r="I14" s="99"/>
      <c r="J14" s="99"/>
      <c r="K14" s="99"/>
      <c r="L14" s="99"/>
      <c r="M14" s="113"/>
      <c r="N14" s="99"/>
      <c r="O14" s="114"/>
      <c r="P14" s="99"/>
      <c r="Q14" s="99" t="str">
        <f>IF($A14="","",IF(OR($J14&gt;0,$N14="いいえ",$M14&lt;0.95,$G14&lt;-0.1,$H14&lt;0.85),"高",IF(OR($G14&lt;-0.05,$H14&lt;0.9,$I14&gt;5,$K14&gt;10,$P14&gt;5),"中","低")))</f>
      </c>
      <c r="R14" s="99"/>
      <c r="S14" s="99"/>
      <c r="T14" s="98"/>
      <c r="U14" s="98"/>
      <c r="V14" s="98"/>
      <c r="W14" s="98"/>
      <c r="X14" s="98"/>
      <c r="Y14" s="98"/>
      <c r="Z14" s="98"/>
    </row>
    <row r="15">
      <c r="A15" s="112"/>
      <c r="B15" s="99"/>
      <c r="C15" s="99"/>
      <c r="D15" s="99"/>
      <c r="E15" s="113"/>
      <c r="F15" s="113"/>
      <c r="G15" s="113" t="str">
        <f>IF($A15="","",$F15-$E15)</f>
      </c>
      <c r="H15" s="113"/>
      <c r="I15" s="99"/>
      <c r="J15" s="99"/>
      <c r="K15" s="99"/>
      <c r="L15" s="99"/>
      <c r="M15" s="113"/>
      <c r="N15" s="99"/>
      <c r="O15" s="114"/>
      <c r="P15" s="99"/>
      <c r="Q15" s="99" t="str">
        <f>IF($A15="","",IF(OR($J15&gt;0,$N15="いいえ",$M15&lt;0.95,$G15&lt;-0.1,$H15&lt;0.85),"高",IF(OR($G15&lt;-0.05,$H15&lt;0.9,$I15&gt;5,$K15&gt;10,$P15&gt;5),"中","低")))</f>
      </c>
      <c r="R15" s="99"/>
      <c r="S15" s="99"/>
      <c r="T15" s="98"/>
      <c r="U15" s="98"/>
      <c r="V15" s="98"/>
      <c r="W15" s="98"/>
      <c r="X15" s="98"/>
      <c r="Y15" s="98"/>
      <c r="Z15" s="98"/>
    </row>
    <row r="16">
      <c r="A16" s="112"/>
      <c r="B16" s="99"/>
      <c r="C16" s="99"/>
      <c r="D16" s="99"/>
      <c r="E16" s="113"/>
      <c r="F16" s="113"/>
      <c r="G16" s="113" t="str">
        <f>IF($A16="","",$F16-$E16)</f>
      </c>
      <c r="H16" s="113"/>
      <c r="I16" s="99"/>
      <c r="J16" s="99"/>
      <c r="K16" s="99"/>
      <c r="L16" s="99"/>
      <c r="M16" s="113"/>
      <c r="N16" s="99"/>
      <c r="O16" s="114"/>
      <c r="P16" s="99"/>
      <c r="Q16" s="99" t="str">
        <f>IF($A16="","",IF(OR($J16&gt;0,$N16="いいえ",$M16&lt;0.95,$G16&lt;-0.1,$H16&lt;0.85),"高",IF(OR($G16&lt;-0.05,$H16&lt;0.9,$I16&gt;5,$K16&gt;10,$P16&gt;5),"中","低")))</f>
      </c>
      <c r="R16" s="99"/>
      <c r="S16" s="99"/>
      <c r="T16" s="98"/>
      <c r="U16" s="98"/>
      <c r="V16" s="98"/>
      <c r="W16" s="98"/>
      <c r="X16" s="98"/>
      <c r="Y16" s="98"/>
      <c r="Z16" s="98"/>
    </row>
    <row r="17">
      <c r="A17" s="112"/>
      <c r="B17" s="99"/>
      <c r="C17" s="99"/>
      <c r="D17" s="99"/>
      <c r="E17" s="113"/>
      <c r="F17" s="113"/>
      <c r="G17" s="113" t="str">
        <f>IF($A17="","",$F17-$E17)</f>
      </c>
      <c r="H17" s="113"/>
      <c r="I17" s="99"/>
      <c r="J17" s="99"/>
      <c r="K17" s="99"/>
      <c r="L17" s="99"/>
      <c r="M17" s="113"/>
      <c r="N17" s="99"/>
      <c r="O17" s="114"/>
      <c r="P17" s="99"/>
      <c r="Q17" s="99" t="str">
        <f>IF($A17="","",IF(OR($J17&gt;0,$N17="いいえ",$M17&lt;0.95,$G17&lt;-0.1,$H17&lt;0.85),"高",IF(OR($G17&lt;-0.05,$H17&lt;0.9,$I17&gt;5,$K17&gt;10,$P17&gt;5),"中","低")))</f>
      </c>
      <c r="R17" s="99"/>
      <c r="S17" s="99"/>
      <c r="T17" s="98"/>
      <c r="U17" s="98"/>
      <c r="V17" s="98"/>
      <c r="W17" s="98"/>
      <c r="X17" s="98"/>
      <c r="Y17" s="98"/>
      <c r="Z17" s="98"/>
    </row>
    <row r="18">
      <c r="A18" s="112"/>
      <c r="B18" s="99"/>
      <c r="C18" s="99"/>
      <c r="D18" s="99"/>
      <c r="E18" s="113"/>
      <c r="F18" s="113"/>
      <c r="G18" s="113" t="str">
        <f>IF($A18="","",$F18-$E18)</f>
      </c>
      <c r="H18" s="113"/>
      <c r="I18" s="99"/>
      <c r="J18" s="99"/>
      <c r="K18" s="99"/>
      <c r="L18" s="99"/>
      <c r="M18" s="113"/>
      <c r="N18" s="99"/>
      <c r="O18" s="114"/>
      <c r="P18" s="99"/>
      <c r="Q18" s="99" t="str">
        <f>IF($A18="","",IF(OR($J18&gt;0,$N18="いいえ",$M18&lt;0.95,$G18&lt;-0.1,$H18&lt;0.85),"高",IF(OR($G18&lt;-0.05,$H18&lt;0.9,$I18&gt;5,$K18&gt;10,$P18&gt;5),"中","低")))</f>
      </c>
      <c r="R18" s="99"/>
      <c r="S18" s="99"/>
      <c r="T18" s="98"/>
      <c r="U18" s="98"/>
      <c r="V18" s="98"/>
      <c r="W18" s="98"/>
      <c r="X18" s="98"/>
      <c r="Y18" s="98"/>
      <c r="Z18" s="98"/>
    </row>
    <row r="19">
      <c r="A19" s="112"/>
      <c r="B19" s="99"/>
      <c r="C19" s="99"/>
      <c r="D19" s="99"/>
      <c r="E19" s="113"/>
      <c r="F19" s="113"/>
      <c r="G19" s="113" t="str">
        <f>IF($A19="","",$F19-$E19)</f>
      </c>
      <c r="H19" s="113"/>
      <c r="I19" s="99"/>
      <c r="J19" s="99"/>
      <c r="K19" s="99"/>
      <c r="L19" s="99"/>
      <c r="M19" s="113"/>
      <c r="N19" s="99"/>
      <c r="O19" s="114"/>
      <c r="P19" s="99"/>
      <c r="Q19" s="99" t="str">
        <f>IF($A19="","",IF(OR($J19&gt;0,$N19="いいえ",$M19&lt;0.95,$G19&lt;-0.1,$H19&lt;0.85),"高",IF(OR($G19&lt;-0.05,$H19&lt;0.9,$I19&gt;5,$K19&gt;10,$P19&gt;5),"中","低")))</f>
      </c>
      <c r="R19" s="99"/>
      <c r="S19" s="99"/>
      <c r="T19" s="98"/>
      <c r="U19" s="98"/>
      <c r="V19" s="98"/>
      <c r="W19" s="98"/>
      <c r="X19" s="98"/>
      <c r="Y19" s="98"/>
      <c r="Z19" s="98"/>
    </row>
    <row r="20">
      <c r="A20" s="112"/>
      <c r="B20" s="99"/>
      <c r="C20" s="99"/>
      <c r="D20" s="99"/>
      <c r="E20" s="113"/>
      <c r="F20" s="113"/>
      <c r="G20" s="113" t="str">
        <f>IF($A20="","",$F20-$E20)</f>
      </c>
      <c r="H20" s="113"/>
      <c r="I20" s="99"/>
      <c r="J20" s="99"/>
      <c r="K20" s="99"/>
      <c r="L20" s="99"/>
      <c r="M20" s="113"/>
      <c r="N20" s="99"/>
      <c r="O20" s="114"/>
      <c r="P20" s="99"/>
      <c r="Q20" s="99" t="str">
        <f>IF($A20="","",IF(OR($J20&gt;0,$N20="いいえ",$M20&lt;0.95,$G20&lt;-0.1,$H20&lt;0.85),"高",IF(OR($G20&lt;-0.05,$H20&lt;0.9,$I20&gt;5,$K20&gt;10,$P20&gt;5),"中","低")))</f>
      </c>
      <c r="R20" s="99"/>
      <c r="S20" s="99"/>
      <c r="T20" s="98"/>
      <c r="U20" s="98"/>
      <c r="V20" s="98"/>
      <c r="W20" s="98"/>
      <c r="X20" s="98"/>
      <c r="Y20" s="98"/>
      <c r="Z20" s="98"/>
    </row>
    <row r="21">
      <c r="A21" s="112"/>
      <c r="B21" s="99"/>
      <c r="C21" s="99"/>
      <c r="D21" s="99"/>
      <c r="E21" s="113"/>
      <c r="F21" s="113"/>
      <c r="G21" s="113" t="str">
        <f>IF($A21="","",$F21-$E21)</f>
      </c>
      <c r="H21" s="113"/>
      <c r="I21" s="99"/>
      <c r="J21" s="99"/>
      <c r="K21" s="99"/>
      <c r="L21" s="99"/>
      <c r="M21" s="113"/>
      <c r="N21" s="99"/>
      <c r="O21" s="114"/>
      <c r="P21" s="99"/>
      <c r="Q21" s="99" t="str">
        <f>IF($A21="","",IF(OR($J21&gt;0,$N21="いいえ",$M21&lt;0.95,$G21&lt;-0.1,$H21&lt;0.85),"高",IF(OR($G21&lt;-0.05,$H21&lt;0.9,$I21&gt;5,$K21&gt;10,$P21&gt;5),"中","低")))</f>
      </c>
      <c r="R21" s="99"/>
      <c r="S21" s="99"/>
      <c r="T21" s="98"/>
      <c r="U21" s="98"/>
      <c r="V21" s="98"/>
      <c r="W21" s="98"/>
      <c r="X21" s="98"/>
      <c r="Y21" s="98"/>
      <c r="Z21" s="98"/>
    </row>
    <row r="22">
      <c r="A22" s="112"/>
      <c r="B22" s="99"/>
      <c r="C22" s="99"/>
      <c r="D22" s="99"/>
      <c r="E22" s="113"/>
      <c r="F22" s="113"/>
      <c r="G22" s="113" t="str">
        <f>IF($A22="","",$F22-$E22)</f>
      </c>
      <c r="H22" s="113"/>
      <c r="I22" s="99"/>
      <c r="J22" s="99"/>
      <c r="K22" s="99"/>
      <c r="L22" s="99"/>
      <c r="M22" s="113"/>
      <c r="N22" s="99"/>
      <c r="O22" s="114"/>
      <c r="P22" s="99"/>
      <c r="Q22" s="99" t="str">
        <f>IF($A22="","",IF(OR($J22&gt;0,$N22="いいえ",$M22&lt;0.95,$G22&lt;-0.1,$H22&lt;0.85),"高",IF(OR($G22&lt;-0.05,$H22&lt;0.9,$I22&gt;5,$K22&gt;10,$P22&gt;5),"中","低")))</f>
      </c>
      <c r="R22" s="99"/>
      <c r="S22" s="99"/>
      <c r="T22" s="98"/>
      <c r="U22" s="98"/>
      <c r="V22" s="98"/>
      <c r="W22" s="98"/>
      <c r="X22" s="98"/>
      <c r="Y22" s="98"/>
      <c r="Z22" s="98"/>
    </row>
    <row r="23">
      <c r="A23" s="112"/>
      <c r="B23" s="99"/>
      <c r="C23" s="99"/>
      <c r="D23" s="99"/>
      <c r="E23" s="113"/>
      <c r="F23" s="113"/>
      <c r="G23" s="113" t="str">
        <f>IF($A23="","",$F23-$E23)</f>
      </c>
      <c r="H23" s="113"/>
      <c r="I23" s="99"/>
      <c r="J23" s="99"/>
      <c r="K23" s="99"/>
      <c r="L23" s="99"/>
      <c r="M23" s="113"/>
      <c r="N23" s="99"/>
      <c r="O23" s="114"/>
      <c r="P23" s="99"/>
      <c r="Q23" s="99" t="str">
        <f>IF($A23="","",IF(OR($J23&gt;0,$N23="いいえ",$M23&lt;0.95,$G23&lt;-0.1,$H23&lt;0.85),"高",IF(OR($G23&lt;-0.05,$H23&lt;0.9,$I23&gt;5,$K23&gt;10,$P23&gt;5),"中","低")))</f>
      </c>
      <c r="R23" s="99"/>
      <c r="S23" s="99"/>
      <c r="T23" s="98"/>
      <c r="U23" s="98"/>
      <c r="V23" s="98"/>
      <c r="W23" s="98"/>
      <c r="X23" s="98"/>
      <c r="Y23" s="98"/>
      <c r="Z23" s="98"/>
    </row>
    <row r="24">
      <c r="A24" s="112"/>
      <c r="B24" s="99"/>
      <c r="C24" s="99"/>
      <c r="D24" s="99"/>
      <c r="E24" s="113"/>
      <c r="F24" s="113"/>
      <c r="G24" s="113" t="str">
        <f>IF($A24="","",$F24-$E24)</f>
      </c>
      <c r="H24" s="113"/>
      <c r="I24" s="99"/>
      <c r="J24" s="99"/>
      <c r="K24" s="99"/>
      <c r="L24" s="99"/>
      <c r="M24" s="113"/>
      <c r="N24" s="99"/>
      <c r="O24" s="114"/>
      <c r="P24" s="99"/>
      <c r="Q24" s="99" t="str">
        <f>IF($A24="","",IF(OR($J24&gt;0,$N24="いいえ",$M24&lt;0.95,$G24&lt;-0.1,$H24&lt;0.85),"高",IF(OR($G24&lt;-0.05,$H24&lt;0.9,$I24&gt;5,$K24&gt;10,$P24&gt;5),"中","低")))</f>
      </c>
      <c r="R24" s="99"/>
      <c r="S24" s="99"/>
      <c r="T24" s="98"/>
      <c r="U24" s="98"/>
      <c r="V24" s="98"/>
      <c r="W24" s="98"/>
      <c r="X24" s="98"/>
      <c r="Y24" s="98"/>
      <c r="Z24" s="98"/>
    </row>
    <row r="25">
      <c r="A25" s="112"/>
      <c r="B25" s="99"/>
      <c r="C25" s="99"/>
      <c r="D25" s="99"/>
      <c r="E25" s="113"/>
      <c r="F25" s="113"/>
      <c r="G25" s="113" t="str">
        <f>IF($A25="","",$F25-$E25)</f>
      </c>
      <c r="H25" s="113"/>
      <c r="I25" s="99"/>
      <c r="J25" s="99"/>
      <c r="K25" s="99"/>
      <c r="L25" s="99"/>
      <c r="M25" s="113"/>
      <c r="N25" s="99"/>
      <c r="O25" s="114"/>
      <c r="P25" s="99"/>
      <c r="Q25" s="99" t="str">
        <f>IF($A25="","",IF(OR($J25&gt;0,$N25="いいえ",$M25&lt;0.95,$G25&lt;-0.1,$H25&lt;0.85),"高",IF(OR($G25&lt;-0.05,$H25&lt;0.9,$I25&gt;5,$K25&gt;10,$P25&gt;5),"中","低")))</f>
      </c>
      <c r="R25" s="99"/>
      <c r="S25" s="99"/>
      <c r="T25" s="98"/>
      <c r="U25" s="98"/>
      <c r="V25" s="98"/>
      <c r="W25" s="98"/>
      <c r="X25" s="98"/>
      <c r="Y25" s="98"/>
      <c r="Z25" s="98"/>
    </row>
    <row r="26">
      <c r="A26" s="112"/>
      <c r="B26" s="99"/>
      <c r="C26" s="99"/>
      <c r="D26" s="99"/>
      <c r="E26" s="113"/>
      <c r="F26" s="113"/>
      <c r="G26" s="113" t="str">
        <f>IF($A26="","",$F26-$E26)</f>
      </c>
      <c r="H26" s="113"/>
      <c r="I26" s="99"/>
      <c r="J26" s="99"/>
      <c r="K26" s="99"/>
      <c r="L26" s="99"/>
      <c r="M26" s="113"/>
      <c r="N26" s="99"/>
      <c r="O26" s="114"/>
      <c r="P26" s="99"/>
      <c r="Q26" s="99" t="str">
        <f>IF($A26="","",IF(OR($J26&gt;0,$N26="いいえ",$M26&lt;0.95,$G26&lt;-0.1,$H26&lt;0.85),"高",IF(OR($G26&lt;-0.05,$H26&lt;0.9,$I26&gt;5,$K26&gt;10,$P26&gt;5),"中","低")))</f>
      </c>
      <c r="R26" s="99"/>
      <c r="S26" s="99"/>
      <c r="T26" s="98"/>
      <c r="U26" s="98"/>
      <c r="V26" s="98"/>
      <c r="W26" s="98"/>
      <c r="X26" s="98"/>
      <c r="Y26" s="98"/>
      <c r="Z26" s="98"/>
    </row>
    <row r="27">
      <c r="A27" s="112"/>
      <c r="B27" s="99"/>
      <c r="C27" s="99"/>
      <c r="D27" s="99"/>
      <c r="E27" s="113"/>
      <c r="F27" s="113"/>
      <c r="G27" s="113" t="str">
        <f>IF($A27="","",$F27-$E27)</f>
      </c>
      <c r="H27" s="113"/>
      <c r="I27" s="99"/>
      <c r="J27" s="99"/>
      <c r="K27" s="99"/>
      <c r="L27" s="99"/>
      <c r="M27" s="113"/>
      <c r="N27" s="99"/>
      <c r="O27" s="114"/>
      <c r="P27" s="99"/>
      <c r="Q27" s="99" t="str">
        <f>IF($A27="","",IF(OR($J27&gt;0,$N27="いいえ",$M27&lt;0.95,$G27&lt;-0.1,$H27&lt;0.85),"高",IF(OR($G27&lt;-0.05,$H27&lt;0.9,$I27&gt;5,$K27&gt;10,$P27&gt;5),"中","低")))</f>
      </c>
      <c r="R27" s="99"/>
      <c r="S27" s="99"/>
      <c r="T27" s="98"/>
      <c r="U27" s="98"/>
      <c r="V27" s="98"/>
      <c r="W27" s="98"/>
      <c r="X27" s="98"/>
      <c r="Y27" s="98"/>
      <c r="Z27" s="98"/>
    </row>
    <row r="28">
      <c r="A28" s="112"/>
      <c r="B28" s="99"/>
      <c r="C28" s="99"/>
      <c r="D28" s="99"/>
      <c r="E28" s="113"/>
      <c r="F28" s="113"/>
      <c r="G28" s="113" t="str">
        <f>IF($A28="","",$F28-$E28)</f>
      </c>
      <c r="H28" s="113"/>
      <c r="I28" s="99"/>
      <c r="J28" s="99"/>
      <c r="K28" s="99"/>
      <c r="L28" s="99"/>
      <c r="M28" s="113"/>
      <c r="N28" s="99"/>
      <c r="O28" s="114"/>
      <c r="P28" s="99"/>
      <c r="Q28" s="99" t="str">
        <f>IF($A28="","",IF(OR($J28&gt;0,$N28="いいえ",$M28&lt;0.95,$G28&lt;-0.1,$H28&lt;0.85),"高",IF(OR($G28&lt;-0.05,$H28&lt;0.9,$I28&gt;5,$K28&gt;10,$P28&gt;5),"中","低")))</f>
      </c>
      <c r="R28" s="99"/>
      <c r="S28" s="99"/>
      <c r="T28" s="98"/>
      <c r="U28" s="98"/>
      <c r="V28" s="98"/>
      <c r="W28" s="98"/>
      <c r="X28" s="98"/>
      <c r="Y28" s="98"/>
      <c r="Z28" s="98"/>
    </row>
    <row r="29">
      <c r="A29" s="112"/>
      <c r="B29" s="99"/>
      <c r="C29" s="99"/>
      <c r="D29" s="99"/>
      <c r="E29" s="113"/>
      <c r="F29" s="113"/>
      <c r="G29" s="113" t="str">
        <f>IF($A29="","",$F29-$E29)</f>
      </c>
      <c r="H29" s="113"/>
      <c r="I29" s="99"/>
      <c r="J29" s="99"/>
      <c r="K29" s="99"/>
      <c r="L29" s="99"/>
      <c r="M29" s="113"/>
      <c r="N29" s="99"/>
      <c r="O29" s="114"/>
      <c r="P29" s="99"/>
      <c r="Q29" s="99" t="str">
        <f>IF($A29="","",IF(OR($J29&gt;0,$N29="いいえ",$M29&lt;0.95,$G29&lt;-0.1,$H29&lt;0.85),"高",IF(OR($G29&lt;-0.05,$H29&lt;0.9,$I29&gt;5,$K29&gt;10,$P29&gt;5),"中","低")))</f>
      </c>
      <c r="R29" s="99"/>
      <c r="S29" s="99"/>
      <c r="T29" s="98"/>
      <c r="U29" s="98"/>
      <c r="V29" s="98"/>
      <c r="W29" s="98"/>
      <c r="X29" s="98"/>
      <c r="Y29" s="98"/>
      <c r="Z29" s="98"/>
    </row>
    <row r="30">
      <c r="A30" s="112"/>
      <c r="B30" s="99"/>
      <c r="C30" s="99"/>
      <c r="D30" s="99"/>
      <c r="E30" s="113"/>
      <c r="F30" s="113"/>
      <c r="G30" s="113" t="str">
        <f>IF($A30="","",$F30-$E30)</f>
      </c>
      <c r="H30" s="113"/>
      <c r="I30" s="99"/>
      <c r="J30" s="99"/>
      <c r="K30" s="99"/>
      <c r="L30" s="99"/>
      <c r="M30" s="113"/>
      <c r="N30" s="99"/>
      <c r="O30" s="114"/>
      <c r="P30" s="99"/>
      <c r="Q30" s="99" t="str">
        <f>IF($A30="","",IF(OR($J30&gt;0,$N30="いいえ",$M30&lt;0.95,$G30&lt;-0.1,$H30&lt;0.85),"高",IF(OR($G30&lt;-0.05,$H30&lt;0.9,$I30&gt;5,$K30&gt;10,$P30&gt;5),"中","低")))</f>
      </c>
      <c r="R30" s="99"/>
      <c r="S30" s="99"/>
      <c r="T30" s="98"/>
      <c r="U30" s="98"/>
      <c r="V30" s="98"/>
      <c r="W30" s="98"/>
      <c r="X30" s="98"/>
      <c r="Y30" s="98"/>
      <c r="Z30" s="98"/>
    </row>
    <row r="31">
      <c r="A31" s="112"/>
      <c r="B31" s="99"/>
      <c r="C31" s="99"/>
      <c r="D31" s="99"/>
      <c r="E31" s="113"/>
      <c r="F31" s="113"/>
      <c r="G31" s="113" t="str">
        <f>IF($A31="","",$F31-$E31)</f>
      </c>
      <c r="H31" s="113"/>
      <c r="I31" s="99"/>
      <c r="J31" s="99"/>
      <c r="K31" s="99"/>
      <c r="L31" s="99"/>
      <c r="M31" s="113"/>
      <c r="N31" s="99"/>
      <c r="O31" s="114"/>
      <c r="P31" s="99"/>
      <c r="Q31" s="99" t="str">
        <f>IF($A31="","",IF(OR($J31&gt;0,$N31="いいえ",$M31&lt;0.95,$G31&lt;-0.1,$H31&lt;0.85),"高",IF(OR($G31&lt;-0.05,$H31&lt;0.9,$I31&gt;5,$K31&gt;10,$P31&gt;5),"中","低")))</f>
      </c>
      <c r="R31" s="99"/>
      <c r="S31" s="99"/>
      <c r="T31" s="98"/>
      <c r="U31" s="98"/>
      <c r="V31" s="98"/>
      <c r="W31" s="98"/>
      <c r="X31" s="98"/>
      <c r="Y31" s="98"/>
      <c r="Z31" s="98"/>
    </row>
    <row r="32">
      <c r="A32" s="112"/>
      <c r="B32" s="99"/>
      <c r="C32" s="99"/>
      <c r="D32" s="99"/>
      <c r="E32" s="113"/>
      <c r="F32" s="113"/>
      <c r="G32" s="113" t="str">
        <f>IF($A32="","",$F32-$E32)</f>
      </c>
      <c r="H32" s="113"/>
      <c r="I32" s="99"/>
      <c r="J32" s="99"/>
      <c r="K32" s="99"/>
      <c r="L32" s="99"/>
      <c r="M32" s="113"/>
      <c r="N32" s="99"/>
      <c r="O32" s="114"/>
      <c r="P32" s="99"/>
      <c r="Q32" s="99" t="str">
        <f>IF($A32="","",IF(OR($J32&gt;0,$N32="いいえ",$M32&lt;0.95,$G32&lt;-0.1,$H32&lt;0.85),"高",IF(OR($G32&lt;-0.05,$H32&lt;0.9,$I32&gt;5,$K32&gt;10,$P32&gt;5),"中","低")))</f>
      </c>
      <c r="R32" s="99"/>
      <c r="S32" s="99"/>
      <c r="T32" s="98"/>
      <c r="U32" s="98"/>
      <c r="V32" s="98"/>
      <c r="W32" s="98"/>
      <c r="X32" s="98"/>
      <c r="Y32" s="98"/>
      <c r="Z32" s="98"/>
    </row>
    <row r="33">
      <c r="A33" s="112"/>
      <c r="B33" s="99"/>
      <c r="C33" s="99"/>
      <c r="D33" s="99"/>
      <c r="E33" s="113"/>
      <c r="F33" s="113"/>
      <c r="G33" s="113" t="str">
        <f>IF($A33="","",$F33-$E33)</f>
      </c>
      <c r="H33" s="113"/>
      <c r="I33" s="99"/>
      <c r="J33" s="99"/>
      <c r="K33" s="99"/>
      <c r="L33" s="99"/>
      <c r="M33" s="113"/>
      <c r="N33" s="99"/>
      <c r="O33" s="114"/>
      <c r="P33" s="99"/>
      <c r="Q33" s="99" t="str">
        <f>IF($A33="","",IF(OR($J33&gt;0,$N33="いいえ",$M33&lt;0.95,$G33&lt;-0.1,$H33&lt;0.85),"高",IF(OR($G33&lt;-0.05,$H33&lt;0.9,$I33&gt;5,$K33&gt;10,$P33&gt;5),"中","低")))</f>
      </c>
      <c r="R33" s="99"/>
      <c r="S33" s="99"/>
      <c r="T33" s="98"/>
      <c r="U33" s="98"/>
      <c r="V33" s="98"/>
      <c r="W33" s="98"/>
      <c r="X33" s="98"/>
      <c r="Y33" s="98"/>
      <c r="Z33" s="98"/>
    </row>
    <row r="34">
      <c r="A34" s="112"/>
      <c r="B34" s="99"/>
      <c r="C34" s="99"/>
      <c r="D34" s="99"/>
      <c r="E34" s="113"/>
      <c r="F34" s="113"/>
      <c r="G34" s="113" t="str">
        <f>IF($A34="","",$F34-$E34)</f>
      </c>
      <c r="H34" s="113"/>
      <c r="I34" s="99"/>
      <c r="J34" s="99"/>
      <c r="K34" s="99"/>
      <c r="L34" s="99"/>
      <c r="M34" s="113"/>
      <c r="N34" s="99"/>
      <c r="O34" s="114"/>
      <c r="P34" s="99"/>
      <c r="Q34" s="99" t="str">
        <f>IF($A34="","",IF(OR($J34&gt;0,$N34="いいえ",$M34&lt;0.95,$G34&lt;-0.1,$H34&lt;0.85),"高",IF(OR($G34&lt;-0.05,$H34&lt;0.9,$I34&gt;5,$K34&gt;10,$P34&gt;5),"中","低")))</f>
      </c>
      <c r="R34" s="99"/>
      <c r="S34" s="99"/>
      <c r="T34" s="98"/>
      <c r="U34" s="98"/>
      <c r="V34" s="98"/>
      <c r="W34" s="98"/>
      <c r="X34" s="98"/>
      <c r="Y34" s="98"/>
      <c r="Z34" s="98"/>
    </row>
    <row r="35">
      <c r="A35" s="112"/>
      <c r="B35" s="99"/>
      <c r="C35" s="99"/>
      <c r="D35" s="99"/>
      <c r="E35" s="113"/>
      <c r="F35" s="113"/>
      <c r="G35" s="113" t="str">
        <f>IF($A35="","",$F35-$E35)</f>
      </c>
      <c r="H35" s="113"/>
      <c r="I35" s="99"/>
      <c r="J35" s="99"/>
      <c r="K35" s="99"/>
      <c r="L35" s="99"/>
      <c r="M35" s="113"/>
      <c r="N35" s="99"/>
      <c r="O35" s="114"/>
      <c r="P35" s="99"/>
      <c r="Q35" s="99" t="str">
        <f>IF($A35="","",IF(OR($J35&gt;0,$N35="いいえ",$M35&lt;0.95,$G35&lt;-0.1,$H35&lt;0.85),"高",IF(OR($G35&lt;-0.05,$H35&lt;0.9,$I35&gt;5,$K35&gt;10,$P35&gt;5),"中","低")))</f>
      </c>
      <c r="R35" s="99"/>
      <c r="S35" s="99"/>
      <c r="T35" s="98"/>
      <c r="U35" s="98"/>
      <c r="V35" s="98"/>
      <c r="W35" s="98"/>
      <c r="X35" s="98"/>
      <c r="Y35" s="98"/>
      <c r="Z35" s="98"/>
    </row>
    <row r="36">
      <c r="A36" s="112"/>
      <c r="B36" s="99"/>
      <c r="C36" s="99"/>
      <c r="D36" s="99"/>
      <c r="E36" s="113"/>
      <c r="F36" s="113"/>
      <c r="G36" s="113" t="str">
        <f>IF($A36="","",$F36-$E36)</f>
      </c>
      <c r="H36" s="113"/>
      <c r="I36" s="99"/>
      <c r="J36" s="99"/>
      <c r="K36" s="99"/>
      <c r="L36" s="99"/>
      <c r="M36" s="113"/>
      <c r="N36" s="99"/>
      <c r="O36" s="114"/>
      <c r="P36" s="99"/>
      <c r="Q36" s="99" t="str">
        <f>IF($A36="","",IF(OR($J36&gt;0,$N36="いいえ",$M36&lt;0.95,$G36&lt;-0.1,$H36&lt;0.85),"高",IF(OR($G36&lt;-0.05,$H36&lt;0.9,$I36&gt;5,$K36&gt;10,$P36&gt;5),"中","低")))</f>
      </c>
      <c r="R36" s="99"/>
      <c r="S36" s="99"/>
      <c r="T36" s="98"/>
      <c r="U36" s="98"/>
      <c r="V36" s="98"/>
      <c r="W36" s="98"/>
      <c r="X36" s="98"/>
      <c r="Y36" s="98"/>
      <c r="Z36" s="98"/>
    </row>
    <row r="37">
      <c r="A37" s="112"/>
      <c r="B37" s="99"/>
      <c r="C37" s="99"/>
      <c r="D37" s="99"/>
      <c r="E37" s="113"/>
      <c r="F37" s="113"/>
      <c r="G37" s="113" t="str">
        <f>IF($A37="","",$F37-$E37)</f>
      </c>
      <c r="H37" s="113"/>
      <c r="I37" s="99"/>
      <c r="J37" s="99"/>
      <c r="K37" s="99"/>
      <c r="L37" s="99"/>
      <c r="M37" s="113"/>
      <c r="N37" s="99"/>
      <c r="O37" s="114"/>
      <c r="P37" s="99"/>
      <c r="Q37" s="99" t="str">
        <f>IF($A37="","",IF(OR($J37&gt;0,$N37="いいえ",$M37&lt;0.95,$G37&lt;-0.1,$H37&lt;0.85),"高",IF(OR($G37&lt;-0.05,$H37&lt;0.9,$I37&gt;5,$K37&gt;10,$P37&gt;5),"中","低")))</f>
      </c>
      <c r="R37" s="99"/>
      <c r="S37" s="99"/>
      <c r="T37" s="98"/>
      <c r="U37" s="98"/>
      <c r="V37" s="98"/>
      <c r="W37" s="98"/>
      <c r="X37" s="98"/>
      <c r="Y37" s="98"/>
      <c r="Z37" s="98"/>
    </row>
    <row r="38">
      <c r="A38" s="112"/>
      <c r="B38" s="99"/>
      <c r="C38" s="99"/>
      <c r="D38" s="99"/>
      <c r="E38" s="113"/>
      <c r="F38" s="113"/>
      <c r="G38" s="113" t="str">
        <f>IF($A38="","",$F38-$E38)</f>
      </c>
      <c r="H38" s="113"/>
      <c r="I38" s="99"/>
      <c r="J38" s="99"/>
      <c r="K38" s="99"/>
      <c r="L38" s="99"/>
      <c r="M38" s="113"/>
      <c r="N38" s="99"/>
      <c r="O38" s="114"/>
      <c r="P38" s="99"/>
      <c r="Q38" s="99" t="str">
        <f>IF($A38="","",IF(OR($J38&gt;0,$N38="いいえ",$M38&lt;0.95,$G38&lt;-0.1,$H38&lt;0.85),"高",IF(OR($G38&lt;-0.05,$H38&lt;0.9,$I38&gt;5,$K38&gt;10,$P38&gt;5),"中","低")))</f>
      </c>
      <c r="R38" s="99"/>
      <c r="S38" s="99"/>
      <c r="T38" s="98"/>
      <c r="U38" s="98"/>
      <c r="V38" s="98"/>
      <c r="W38" s="98"/>
      <c r="X38" s="98"/>
      <c r="Y38" s="98"/>
      <c r="Z38" s="98"/>
    </row>
    <row r="39">
      <c r="A39" s="112"/>
      <c r="B39" s="99"/>
      <c r="C39" s="99"/>
      <c r="D39" s="99"/>
      <c r="E39" s="113"/>
      <c r="F39" s="113"/>
      <c r="G39" s="113" t="str">
        <f>IF($A39="","",$F39-$E39)</f>
      </c>
      <c r="H39" s="113"/>
      <c r="I39" s="99"/>
      <c r="J39" s="99"/>
      <c r="K39" s="99"/>
      <c r="L39" s="99"/>
      <c r="M39" s="113"/>
      <c r="N39" s="99"/>
      <c r="O39" s="114"/>
      <c r="P39" s="99"/>
      <c r="Q39" s="99" t="str">
        <f>IF($A39="","",IF(OR($J39&gt;0,$N39="いいえ",$M39&lt;0.95,$G39&lt;-0.1,$H39&lt;0.85),"高",IF(OR($G39&lt;-0.05,$H39&lt;0.9,$I39&gt;5,$K39&gt;10,$P39&gt;5),"中","低")))</f>
      </c>
      <c r="R39" s="99"/>
      <c r="S39" s="99"/>
      <c r="T39" s="98"/>
      <c r="U39" s="98"/>
      <c r="V39" s="98"/>
      <c r="W39" s="98"/>
      <c r="X39" s="98"/>
      <c r="Y39" s="98"/>
      <c r="Z39" s="98"/>
    </row>
    <row r="40">
      <c r="A40" s="112"/>
      <c r="B40" s="99"/>
      <c r="C40" s="99"/>
      <c r="D40" s="99"/>
      <c r="E40" s="113"/>
      <c r="F40" s="113"/>
      <c r="G40" s="113" t="str">
        <f>IF($A40="","",$F40-$E40)</f>
      </c>
      <c r="H40" s="113"/>
      <c r="I40" s="99"/>
      <c r="J40" s="99"/>
      <c r="K40" s="99"/>
      <c r="L40" s="99"/>
      <c r="M40" s="113"/>
      <c r="N40" s="99"/>
      <c r="O40" s="114"/>
      <c r="P40" s="99"/>
      <c r="Q40" s="99" t="str">
        <f>IF($A40="","",IF(OR($J40&gt;0,$N40="いいえ",$M40&lt;0.95,$G40&lt;-0.1,$H40&lt;0.85),"高",IF(OR($G40&lt;-0.05,$H40&lt;0.9,$I40&gt;5,$K40&gt;10,$P40&gt;5),"中","低")))</f>
      </c>
      <c r="R40" s="99"/>
      <c r="S40" s="99"/>
      <c r="T40" s="98"/>
      <c r="U40" s="98"/>
      <c r="V40" s="98"/>
      <c r="W40" s="98"/>
      <c r="X40" s="98"/>
      <c r="Y40" s="98"/>
      <c r="Z40" s="98"/>
    </row>
    <row r="41">
      <c r="A41" s="112"/>
      <c r="B41" s="99"/>
      <c r="C41" s="99"/>
      <c r="D41" s="99"/>
      <c r="E41" s="113"/>
      <c r="F41" s="113"/>
      <c r="G41" s="113" t="str">
        <f>IF($A41="","",$F41-$E41)</f>
      </c>
      <c r="H41" s="113"/>
      <c r="I41" s="99"/>
      <c r="J41" s="99"/>
      <c r="K41" s="99"/>
      <c r="L41" s="99"/>
      <c r="M41" s="113"/>
      <c r="N41" s="99"/>
      <c r="O41" s="114"/>
      <c r="P41" s="99"/>
      <c r="Q41" s="99" t="str">
        <f>IF($A41="","",IF(OR($J41&gt;0,$N41="いいえ",$M41&lt;0.95,$G41&lt;-0.1,$H41&lt;0.85),"高",IF(OR($G41&lt;-0.05,$H41&lt;0.9,$I41&gt;5,$K41&gt;10,$P41&gt;5),"中","低")))</f>
      </c>
      <c r="R41" s="99"/>
      <c r="S41" s="99"/>
      <c r="T41" s="98"/>
      <c r="U41" s="98"/>
      <c r="V41" s="98"/>
      <c r="W41" s="98"/>
      <c r="X41" s="98"/>
      <c r="Y41" s="98"/>
      <c r="Z41" s="98"/>
    </row>
    <row r="42">
      <c r="A42" s="112"/>
      <c r="B42" s="99"/>
      <c r="C42" s="99"/>
      <c r="D42" s="99"/>
      <c r="E42" s="113"/>
      <c r="F42" s="113"/>
      <c r="G42" s="113" t="str">
        <f>IF($A42="","",$F42-$E42)</f>
      </c>
      <c r="H42" s="113"/>
      <c r="I42" s="99"/>
      <c r="J42" s="99"/>
      <c r="K42" s="99"/>
      <c r="L42" s="99"/>
      <c r="M42" s="113"/>
      <c r="N42" s="99"/>
      <c r="O42" s="114"/>
      <c r="P42" s="99"/>
      <c r="Q42" s="99" t="str">
        <f>IF($A42="","",IF(OR($J42&gt;0,$N42="いいえ",$M42&lt;0.95,$G42&lt;-0.1,$H42&lt;0.85),"高",IF(OR($G42&lt;-0.05,$H42&lt;0.9,$I42&gt;5,$K42&gt;10,$P42&gt;5),"中","低")))</f>
      </c>
      <c r="R42" s="99"/>
      <c r="S42" s="99"/>
      <c r="T42" s="98"/>
      <c r="U42" s="98"/>
      <c r="V42" s="98"/>
      <c r="W42" s="98"/>
      <c r="X42" s="98"/>
      <c r="Y42" s="98"/>
      <c r="Z42" s="98"/>
    </row>
    <row r="43">
      <c r="A43" s="112"/>
      <c r="B43" s="99"/>
      <c r="C43" s="99"/>
      <c r="D43" s="99"/>
      <c r="E43" s="113"/>
      <c r="F43" s="113"/>
      <c r="G43" s="113" t="str">
        <f>IF($A43="","",$F43-$E43)</f>
      </c>
      <c r="H43" s="113"/>
      <c r="I43" s="99"/>
      <c r="J43" s="99"/>
      <c r="K43" s="99"/>
      <c r="L43" s="99"/>
      <c r="M43" s="113"/>
      <c r="N43" s="99"/>
      <c r="O43" s="114"/>
      <c r="P43" s="99"/>
      <c r="Q43" s="99" t="str">
        <f>IF($A43="","",IF(OR($J43&gt;0,$N43="いいえ",$M43&lt;0.95,$G43&lt;-0.1,$H43&lt;0.85),"高",IF(OR($G43&lt;-0.05,$H43&lt;0.9,$I43&gt;5,$K43&gt;10,$P43&gt;5),"中","低")))</f>
      </c>
      <c r="R43" s="99"/>
      <c r="S43" s="99"/>
      <c r="T43" s="98"/>
      <c r="U43" s="98"/>
      <c r="V43" s="98"/>
      <c r="W43" s="98"/>
      <c r="X43" s="98"/>
      <c r="Y43" s="98"/>
      <c r="Z43" s="98"/>
    </row>
    <row r="44">
      <c r="A44" s="112"/>
      <c r="B44" s="99"/>
      <c r="C44" s="99"/>
      <c r="D44" s="99"/>
      <c r="E44" s="113"/>
      <c r="F44" s="113"/>
      <c r="G44" s="113" t="str">
        <f>IF($A44="","",$F44-$E44)</f>
      </c>
      <c r="H44" s="113"/>
      <c r="I44" s="99"/>
      <c r="J44" s="99"/>
      <c r="K44" s="99"/>
      <c r="L44" s="99"/>
      <c r="M44" s="113"/>
      <c r="N44" s="99"/>
      <c r="O44" s="114"/>
      <c r="P44" s="99"/>
      <c r="Q44" s="99" t="str">
        <f>IF($A44="","",IF(OR($J44&gt;0,$N44="いいえ",$M44&lt;0.95,$G44&lt;-0.1,$H44&lt;0.85),"高",IF(OR($G44&lt;-0.05,$H44&lt;0.9,$I44&gt;5,$K44&gt;10,$P44&gt;5),"中","低")))</f>
      </c>
      <c r="R44" s="99"/>
      <c r="S44" s="99"/>
      <c r="T44" s="98"/>
      <c r="U44" s="98"/>
      <c r="V44" s="98"/>
      <c r="W44" s="98"/>
      <c r="X44" s="98"/>
      <c r="Y44" s="98"/>
      <c r="Z44" s="98"/>
    </row>
    <row r="45">
      <c r="A45" s="112"/>
      <c r="B45" s="99"/>
      <c r="C45" s="99"/>
      <c r="D45" s="99"/>
      <c r="E45" s="113"/>
      <c r="F45" s="113"/>
      <c r="G45" s="113" t="str">
        <f>IF($A45="","",$F45-$E45)</f>
      </c>
      <c r="H45" s="113"/>
      <c r="I45" s="99"/>
      <c r="J45" s="99"/>
      <c r="K45" s="99"/>
      <c r="L45" s="99"/>
      <c r="M45" s="113"/>
      <c r="N45" s="99"/>
      <c r="O45" s="114"/>
      <c r="P45" s="99"/>
      <c r="Q45" s="99" t="str">
        <f>IF($A45="","",IF(OR($J45&gt;0,$N45="いいえ",$M45&lt;0.95,$G45&lt;-0.1,$H45&lt;0.85),"高",IF(OR($G45&lt;-0.05,$H45&lt;0.9,$I45&gt;5,$K45&gt;10,$P45&gt;5),"中","低")))</f>
      </c>
      <c r="R45" s="99"/>
      <c r="S45" s="99"/>
      <c r="T45" s="98"/>
      <c r="U45" s="98"/>
      <c r="V45" s="98"/>
      <c r="W45" s="98"/>
      <c r="X45" s="98"/>
      <c r="Y45" s="98"/>
      <c r="Z45" s="98"/>
    </row>
    <row r="46">
      <c r="A46" s="112"/>
      <c r="B46" s="99"/>
      <c r="C46" s="99"/>
      <c r="D46" s="99"/>
      <c r="E46" s="113"/>
      <c r="F46" s="113"/>
      <c r="G46" s="113" t="str">
        <f>IF($A46="","",$F46-$E46)</f>
      </c>
      <c r="H46" s="113"/>
      <c r="I46" s="99"/>
      <c r="J46" s="99"/>
      <c r="K46" s="99"/>
      <c r="L46" s="99"/>
      <c r="M46" s="113"/>
      <c r="N46" s="99"/>
      <c r="O46" s="114"/>
      <c r="P46" s="99"/>
      <c r="Q46" s="99" t="str">
        <f>IF($A46="","",IF(OR($J46&gt;0,$N46="いいえ",$M46&lt;0.95,$G46&lt;-0.1,$H46&lt;0.85),"高",IF(OR($G46&lt;-0.05,$H46&lt;0.9,$I46&gt;5,$K46&gt;10,$P46&gt;5),"中","低")))</f>
      </c>
      <c r="R46" s="99"/>
      <c r="S46" s="99"/>
      <c r="T46" s="98"/>
      <c r="U46" s="98"/>
      <c r="V46" s="98"/>
      <c r="W46" s="98"/>
      <c r="X46" s="98"/>
      <c r="Y46" s="98"/>
      <c r="Z46" s="98"/>
    </row>
    <row r="47">
      <c r="A47" s="112"/>
      <c r="B47" s="99"/>
      <c r="C47" s="99"/>
      <c r="D47" s="99"/>
      <c r="E47" s="113"/>
      <c r="F47" s="113"/>
      <c r="G47" s="113" t="str">
        <f>IF($A47="","",$F47-$E47)</f>
      </c>
      <c r="H47" s="113"/>
      <c r="I47" s="99"/>
      <c r="J47" s="99"/>
      <c r="K47" s="99"/>
      <c r="L47" s="99"/>
      <c r="M47" s="113"/>
      <c r="N47" s="99"/>
      <c r="O47" s="114"/>
      <c r="P47" s="99"/>
      <c r="Q47" s="99" t="str">
        <f>IF($A47="","",IF(OR($J47&gt;0,$N47="いいえ",$M47&lt;0.95,$G47&lt;-0.1,$H47&lt;0.85),"高",IF(OR($G47&lt;-0.05,$H47&lt;0.9,$I47&gt;5,$K47&gt;10,$P47&gt;5),"中","低")))</f>
      </c>
      <c r="R47" s="99"/>
      <c r="S47" s="99"/>
      <c r="T47" s="98"/>
      <c r="U47" s="98"/>
      <c r="V47" s="98"/>
      <c r="W47" s="98"/>
      <c r="X47" s="98"/>
      <c r="Y47" s="98"/>
      <c r="Z47" s="98"/>
    </row>
    <row r="48">
      <c r="A48" s="112"/>
      <c r="B48" s="99"/>
      <c r="C48" s="99"/>
      <c r="D48" s="99"/>
      <c r="E48" s="113"/>
      <c r="F48" s="113"/>
      <c r="G48" s="113" t="str">
        <f>IF($A48="","",$F48-$E48)</f>
      </c>
      <c r="H48" s="113"/>
      <c r="I48" s="99"/>
      <c r="J48" s="99"/>
      <c r="K48" s="99"/>
      <c r="L48" s="99"/>
      <c r="M48" s="113"/>
      <c r="N48" s="99"/>
      <c r="O48" s="114"/>
      <c r="P48" s="99"/>
      <c r="Q48" s="99" t="str">
        <f>IF($A48="","",IF(OR($J48&gt;0,$N48="いいえ",$M48&lt;0.95,$G48&lt;-0.1,$H48&lt;0.85),"高",IF(OR($G48&lt;-0.05,$H48&lt;0.9,$I48&gt;5,$K48&gt;10,$P48&gt;5),"中","低")))</f>
      </c>
      <c r="R48" s="99"/>
      <c r="S48" s="99"/>
      <c r="T48" s="98"/>
      <c r="U48" s="98"/>
      <c r="V48" s="98"/>
      <c r="W48" s="98"/>
      <c r="X48" s="98"/>
      <c r="Y48" s="98"/>
      <c r="Z48" s="98"/>
    </row>
    <row r="49">
      <c r="A49" s="112"/>
      <c r="B49" s="99"/>
      <c r="C49" s="99"/>
      <c r="D49" s="99"/>
      <c r="E49" s="113"/>
      <c r="F49" s="113"/>
      <c r="G49" s="113" t="str">
        <f>IF($A49="","",$F49-$E49)</f>
      </c>
      <c r="H49" s="113"/>
      <c r="I49" s="99"/>
      <c r="J49" s="99"/>
      <c r="K49" s="99"/>
      <c r="L49" s="99"/>
      <c r="M49" s="113"/>
      <c r="N49" s="99"/>
      <c r="O49" s="114"/>
      <c r="P49" s="99"/>
      <c r="Q49" s="99" t="str">
        <f>IF($A49="","",IF(OR($J49&gt;0,$N49="いいえ",$M49&lt;0.95,$G49&lt;-0.1,$H49&lt;0.85),"高",IF(OR($G49&lt;-0.05,$H49&lt;0.9,$I49&gt;5,$K49&gt;10,$P49&gt;5),"中","低")))</f>
      </c>
      <c r="R49" s="99"/>
      <c r="S49" s="99"/>
      <c r="T49" s="98"/>
      <c r="U49" s="98"/>
      <c r="V49" s="98"/>
      <c r="W49" s="98"/>
      <c r="X49" s="98"/>
      <c r="Y49" s="98"/>
      <c r="Z49" s="98"/>
    </row>
    <row r="50">
      <c r="A50" s="112"/>
      <c r="B50" s="99"/>
      <c r="C50" s="99"/>
      <c r="D50" s="99"/>
      <c r="E50" s="113"/>
      <c r="F50" s="113"/>
      <c r="G50" s="113" t="str">
        <f>IF($A50="","",$F50-$E50)</f>
      </c>
      <c r="H50" s="113"/>
      <c r="I50" s="99"/>
      <c r="J50" s="99"/>
      <c r="K50" s="99"/>
      <c r="L50" s="99"/>
      <c r="M50" s="113"/>
      <c r="N50" s="99"/>
      <c r="O50" s="114"/>
      <c r="P50" s="99"/>
      <c r="Q50" s="99" t="str">
        <f>IF($A50="","",IF(OR($J50&gt;0,$N50="いいえ",$M50&lt;0.95,$G50&lt;-0.1,$H50&lt;0.85),"高",IF(OR($G50&lt;-0.05,$H50&lt;0.9,$I50&gt;5,$K50&gt;10,$P50&gt;5),"中","低")))</f>
      </c>
      <c r="R50" s="99"/>
      <c r="S50" s="99"/>
      <c r="T50" s="98"/>
      <c r="U50" s="98"/>
      <c r="V50" s="98"/>
      <c r="W50" s="98"/>
      <c r="X50" s="98"/>
      <c r="Y50" s="98"/>
      <c r="Z50" s="98"/>
    </row>
    <row r="51">
      <c r="A51" s="112"/>
      <c r="B51" s="99"/>
      <c r="C51" s="99"/>
      <c r="D51" s="99"/>
      <c r="E51" s="113"/>
      <c r="F51" s="113"/>
      <c r="G51" s="113" t="str">
        <f>IF($A51="","",$F51-$E51)</f>
      </c>
      <c r="H51" s="113"/>
      <c r="I51" s="99"/>
      <c r="J51" s="99"/>
      <c r="K51" s="99"/>
      <c r="L51" s="99"/>
      <c r="M51" s="113"/>
      <c r="N51" s="99"/>
      <c r="O51" s="114"/>
      <c r="P51" s="99"/>
      <c r="Q51" s="99" t="str">
        <f>IF($A51="","",IF(OR($J51&gt;0,$N51="いいえ",$M51&lt;0.95,$G51&lt;-0.1,$H51&lt;0.85),"高",IF(OR($G51&lt;-0.05,$H51&lt;0.9,$I51&gt;5,$K51&gt;10,$P51&gt;5),"中","低")))</f>
      </c>
      <c r="R51" s="99"/>
      <c r="S51" s="99"/>
      <c r="T51" s="98"/>
      <c r="U51" s="98"/>
      <c r="V51" s="98"/>
      <c r="W51" s="98"/>
      <c r="X51" s="98"/>
      <c r="Y51" s="98"/>
      <c r="Z51" s="98"/>
    </row>
    <row r="52">
      <c r="A52" s="112"/>
      <c r="B52" s="99"/>
      <c r="C52" s="99"/>
      <c r="D52" s="99"/>
      <c r="E52" s="113"/>
      <c r="F52" s="113"/>
      <c r="G52" s="113" t="str">
        <f>IF($A52="","",$F52-$E52)</f>
      </c>
      <c r="H52" s="113"/>
      <c r="I52" s="99"/>
      <c r="J52" s="99"/>
      <c r="K52" s="99"/>
      <c r="L52" s="99"/>
      <c r="M52" s="113"/>
      <c r="N52" s="99"/>
      <c r="O52" s="114"/>
      <c r="P52" s="99"/>
      <c r="Q52" s="99" t="str">
        <f>IF($A52="","",IF(OR($J52&gt;0,$N52="いいえ",$M52&lt;0.95,$G52&lt;-0.1,$H52&lt;0.85),"高",IF(OR($G52&lt;-0.05,$H52&lt;0.9,$I52&gt;5,$K52&gt;10,$P52&gt;5),"中","低")))</f>
      </c>
      <c r="R52" s="99"/>
      <c r="S52" s="99"/>
      <c r="T52" s="98"/>
      <c r="U52" s="98"/>
      <c r="V52" s="98"/>
      <c r="W52" s="98"/>
      <c r="X52" s="98"/>
      <c r="Y52" s="98"/>
      <c r="Z52" s="98"/>
    </row>
    <row r="53">
      <c r="A53" s="112"/>
      <c r="B53" s="99"/>
      <c r="C53" s="99"/>
      <c r="D53" s="99"/>
      <c r="E53" s="113"/>
      <c r="F53" s="113"/>
      <c r="G53" s="113" t="str">
        <f>IF($A53="","",$F53-$E53)</f>
      </c>
      <c r="H53" s="113"/>
      <c r="I53" s="99"/>
      <c r="J53" s="99"/>
      <c r="K53" s="99"/>
      <c r="L53" s="99"/>
      <c r="M53" s="113"/>
      <c r="N53" s="99"/>
      <c r="O53" s="114"/>
      <c r="P53" s="99"/>
      <c r="Q53" s="99" t="str">
        <f>IF($A53="","",IF(OR($J53&gt;0,$N53="いいえ",$M53&lt;0.95,$G53&lt;-0.1,$H53&lt;0.85),"高",IF(OR($G53&lt;-0.05,$H53&lt;0.9,$I53&gt;5,$K53&gt;10,$P53&gt;5),"中","低")))</f>
      </c>
      <c r="R53" s="99"/>
      <c r="S53" s="99"/>
      <c r="T53" s="98"/>
      <c r="U53" s="98"/>
      <c r="V53" s="98"/>
      <c r="W53" s="98"/>
      <c r="X53" s="98"/>
      <c r="Y53" s="98"/>
      <c r="Z53" s="98"/>
    </row>
    <row r="54">
      <c r="A54" s="112"/>
      <c r="B54" s="99"/>
      <c r="C54" s="99"/>
      <c r="D54" s="99"/>
      <c r="E54" s="113"/>
      <c r="F54" s="113"/>
      <c r="G54" s="113" t="str">
        <f>IF($A54="","",$F54-$E54)</f>
      </c>
      <c r="H54" s="113"/>
      <c r="I54" s="99"/>
      <c r="J54" s="99"/>
      <c r="K54" s="99"/>
      <c r="L54" s="99"/>
      <c r="M54" s="113"/>
      <c r="N54" s="99"/>
      <c r="O54" s="114"/>
      <c r="P54" s="99"/>
      <c r="Q54" s="99" t="str">
        <f>IF($A54="","",IF(OR($J54&gt;0,$N54="いいえ",$M54&lt;0.95,$G54&lt;-0.1,$H54&lt;0.85),"高",IF(OR($G54&lt;-0.05,$H54&lt;0.9,$I54&gt;5,$K54&gt;10,$P54&gt;5),"中","低")))</f>
      </c>
      <c r="R54" s="99"/>
      <c r="S54" s="99"/>
      <c r="T54" s="98"/>
      <c r="U54" s="98"/>
      <c r="V54" s="98"/>
      <c r="W54" s="98"/>
      <c r="X54" s="98"/>
      <c r="Y54" s="98"/>
      <c r="Z54" s="98"/>
    </row>
    <row r="55">
      <c r="A55" s="112"/>
      <c r="B55" s="99"/>
      <c r="C55" s="99"/>
      <c r="D55" s="99"/>
      <c r="E55" s="113"/>
      <c r="F55" s="113"/>
      <c r="G55" s="113" t="str">
        <f>IF($A55="","",$F55-$E55)</f>
      </c>
      <c r="H55" s="113"/>
      <c r="I55" s="99"/>
      <c r="J55" s="99"/>
      <c r="K55" s="99"/>
      <c r="L55" s="99"/>
      <c r="M55" s="113"/>
      <c r="N55" s="99"/>
      <c r="O55" s="114"/>
      <c r="P55" s="99"/>
      <c r="Q55" s="99" t="str">
        <f>IF($A55="","",IF(OR($J55&gt;0,$N55="いいえ",$M55&lt;0.95,$G55&lt;-0.1,$H55&lt;0.85),"高",IF(OR($G55&lt;-0.05,$H55&lt;0.9,$I55&gt;5,$K55&gt;10,$P55&gt;5),"中","低")))</f>
      </c>
      <c r="R55" s="99"/>
      <c r="S55" s="99"/>
      <c r="T55" s="98"/>
      <c r="U55" s="98"/>
      <c r="V55" s="98"/>
      <c r="W55" s="98"/>
      <c r="X55" s="98"/>
      <c r="Y55" s="98"/>
      <c r="Z55" s="98"/>
    </row>
    <row r="56">
      <c r="A56" s="112"/>
      <c r="B56" s="99"/>
      <c r="C56" s="99"/>
      <c r="D56" s="99"/>
      <c r="E56" s="113"/>
      <c r="F56" s="113"/>
      <c r="G56" s="113" t="str">
        <f>IF($A56="","",$F56-$E56)</f>
      </c>
      <c r="H56" s="113"/>
      <c r="I56" s="99"/>
      <c r="J56" s="99"/>
      <c r="K56" s="99"/>
      <c r="L56" s="99"/>
      <c r="M56" s="113"/>
      <c r="N56" s="99"/>
      <c r="O56" s="114"/>
      <c r="P56" s="99"/>
      <c r="Q56" s="99" t="str">
        <f>IF($A56="","",IF(OR($J56&gt;0,$N56="いいえ",$M56&lt;0.95,$G56&lt;-0.1,$H56&lt;0.85),"高",IF(OR($G56&lt;-0.05,$H56&lt;0.9,$I56&gt;5,$K56&gt;10,$P56&gt;5),"中","低")))</f>
      </c>
      <c r="R56" s="99"/>
      <c r="S56" s="99"/>
      <c r="T56" s="98"/>
      <c r="U56" s="98"/>
      <c r="V56" s="98"/>
      <c r="W56" s="98"/>
      <c r="X56" s="98"/>
      <c r="Y56" s="98"/>
      <c r="Z56" s="98"/>
    </row>
    <row r="57">
      <c r="A57" s="112"/>
      <c r="B57" s="99"/>
      <c r="C57" s="99"/>
      <c r="D57" s="99"/>
      <c r="E57" s="113"/>
      <c r="F57" s="113"/>
      <c r="G57" s="113" t="str">
        <f>IF($A57="","",$F57-$E57)</f>
      </c>
      <c r="H57" s="113"/>
      <c r="I57" s="99"/>
      <c r="J57" s="99"/>
      <c r="K57" s="99"/>
      <c r="L57" s="99"/>
      <c r="M57" s="113"/>
      <c r="N57" s="99"/>
      <c r="O57" s="114"/>
      <c r="P57" s="99"/>
      <c r="Q57" s="99" t="str">
        <f>IF($A57="","",IF(OR($J57&gt;0,$N57="いいえ",$M57&lt;0.95,$G57&lt;-0.1,$H57&lt;0.85),"高",IF(OR($G57&lt;-0.05,$H57&lt;0.9,$I57&gt;5,$K57&gt;10,$P57&gt;5),"中","低")))</f>
      </c>
      <c r="R57" s="99"/>
      <c r="S57" s="99"/>
      <c r="T57" s="98"/>
      <c r="U57" s="98"/>
      <c r="V57" s="98"/>
      <c r="W57" s="98"/>
      <c r="X57" s="98"/>
      <c r="Y57" s="98"/>
      <c r="Z57" s="98"/>
    </row>
    <row r="58">
      <c r="A58" s="112"/>
      <c r="B58" s="99"/>
      <c r="C58" s="99"/>
      <c r="D58" s="99"/>
      <c r="E58" s="113"/>
      <c r="F58" s="113"/>
      <c r="G58" s="113" t="str">
        <f>IF($A58="","",$F58-$E58)</f>
      </c>
      <c r="H58" s="113"/>
      <c r="I58" s="99"/>
      <c r="J58" s="99"/>
      <c r="K58" s="99"/>
      <c r="L58" s="99"/>
      <c r="M58" s="113"/>
      <c r="N58" s="99"/>
      <c r="O58" s="114"/>
      <c r="P58" s="99"/>
      <c r="Q58" s="99" t="str">
        <f>IF($A58="","",IF(OR($J58&gt;0,$N58="いいえ",$M58&lt;0.95,$G58&lt;-0.1,$H58&lt;0.85),"高",IF(OR($G58&lt;-0.05,$H58&lt;0.9,$I58&gt;5,$K58&gt;10,$P58&gt;5),"中","低")))</f>
      </c>
      <c r="R58" s="99"/>
      <c r="S58" s="99"/>
      <c r="T58" s="98"/>
      <c r="U58" s="98"/>
      <c r="V58" s="98"/>
      <c r="W58" s="98"/>
      <c r="X58" s="98"/>
      <c r="Y58" s="98"/>
      <c r="Z58" s="98"/>
    </row>
    <row r="59">
      <c r="A59" s="112"/>
      <c r="B59" s="99"/>
      <c r="C59" s="99"/>
      <c r="D59" s="99"/>
      <c r="E59" s="113"/>
      <c r="F59" s="113"/>
      <c r="G59" s="113" t="str">
        <f>IF($A59="","",$F59-$E59)</f>
      </c>
      <c r="H59" s="113"/>
      <c r="I59" s="99"/>
      <c r="J59" s="99"/>
      <c r="K59" s="99"/>
      <c r="L59" s="99"/>
      <c r="M59" s="113"/>
      <c r="N59" s="99"/>
      <c r="O59" s="114"/>
      <c r="P59" s="99"/>
      <c r="Q59" s="99" t="str">
        <f>IF($A59="","",IF(OR($J59&gt;0,$N59="いいえ",$M59&lt;0.95,$G59&lt;-0.1,$H59&lt;0.85),"高",IF(OR($G59&lt;-0.05,$H59&lt;0.9,$I59&gt;5,$K59&gt;10,$P59&gt;5),"中","低")))</f>
      </c>
      <c r="R59" s="99"/>
      <c r="S59" s="99"/>
      <c r="T59" s="98"/>
      <c r="U59" s="98"/>
      <c r="V59" s="98"/>
      <c r="W59" s="98"/>
      <c r="X59" s="98"/>
      <c r="Y59" s="98"/>
      <c r="Z59" s="98"/>
    </row>
    <row r="60">
      <c r="A60" s="112"/>
      <c r="B60" s="99"/>
      <c r="C60" s="99"/>
      <c r="D60" s="99"/>
      <c r="E60" s="113"/>
      <c r="F60" s="113"/>
      <c r="G60" s="113" t="str">
        <f>IF($A60="","",$F60-$E60)</f>
      </c>
      <c r="H60" s="113"/>
      <c r="I60" s="99"/>
      <c r="J60" s="99"/>
      <c r="K60" s="99"/>
      <c r="L60" s="99"/>
      <c r="M60" s="113"/>
      <c r="N60" s="99"/>
      <c r="O60" s="114"/>
      <c r="P60" s="99"/>
      <c r="Q60" s="99" t="str">
        <f>IF($A60="","",IF(OR($J60&gt;0,$N60="いいえ",$M60&lt;0.95,$G60&lt;-0.1,$H60&lt;0.85),"高",IF(OR($G60&lt;-0.05,$H60&lt;0.9,$I60&gt;5,$K60&gt;10,$P60&gt;5),"中","低")))</f>
      </c>
      <c r="R60" s="99"/>
      <c r="S60" s="99"/>
      <c r="T60" s="98"/>
      <c r="U60" s="98"/>
      <c r="V60" s="98"/>
      <c r="W60" s="98"/>
      <c r="X60" s="98"/>
      <c r="Y60" s="98"/>
      <c r="Z60" s="98"/>
    </row>
    <row r="61">
      <c r="A61" s="112"/>
      <c r="B61" s="99"/>
      <c r="C61" s="99"/>
      <c r="D61" s="99"/>
      <c r="E61" s="113"/>
      <c r="F61" s="113"/>
      <c r="G61" s="113" t="str">
        <f>IF($A61="","",$F61-$E61)</f>
      </c>
      <c r="H61" s="113"/>
      <c r="I61" s="99"/>
      <c r="J61" s="99"/>
      <c r="K61" s="99"/>
      <c r="L61" s="99"/>
      <c r="M61" s="113"/>
      <c r="N61" s="99"/>
      <c r="O61" s="114"/>
      <c r="P61" s="99"/>
      <c r="Q61" s="99" t="str">
        <f>IF($A61="","",IF(OR($J61&gt;0,$N61="いいえ",$M61&lt;0.95,$G61&lt;-0.1,$H61&lt;0.85),"高",IF(OR($G61&lt;-0.05,$H61&lt;0.9,$I61&gt;5,$K61&gt;10,$P61&gt;5),"中","低")))</f>
      </c>
      <c r="R61" s="99"/>
      <c r="S61" s="99"/>
      <c r="T61" s="98"/>
      <c r="U61" s="98"/>
      <c r="V61" s="98"/>
      <c r="W61" s="98"/>
      <c r="X61" s="98"/>
      <c r="Y61" s="98"/>
      <c r="Z61" s="98"/>
    </row>
    <row r="62">
      <c r="A62" s="112"/>
      <c r="B62" s="99"/>
      <c r="C62" s="99"/>
      <c r="D62" s="99"/>
      <c r="E62" s="113"/>
      <c r="F62" s="113"/>
      <c r="G62" s="113" t="str">
        <f>IF($A62="","",$F62-$E62)</f>
      </c>
      <c r="H62" s="113"/>
      <c r="I62" s="99"/>
      <c r="J62" s="99"/>
      <c r="K62" s="99"/>
      <c r="L62" s="99"/>
      <c r="M62" s="113"/>
      <c r="N62" s="99"/>
      <c r="O62" s="114"/>
      <c r="P62" s="99"/>
      <c r="Q62" s="99" t="str">
        <f>IF($A62="","",IF(OR($J62&gt;0,$N62="いいえ",$M62&lt;0.95,$G62&lt;-0.1,$H62&lt;0.85),"高",IF(OR($G62&lt;-0.05,$H62&lt;0.9,$I62&gt;5,$K62&gt;10,$P62&gt;5),"中","低")))</f>
      </c>
      <c r="R62" s="99"/>
      <c r="S62" s="99"/>
      <c r="T62" s="98"/>
      <c r="U62" s="98"/>
      <c r="V62" s="98"/>
      <c r="W62" s="98"/>
      <c r="X62" s="98"/>
      <c r="Y62" s="98"/>
      <c r="Z62" s="98"/>
    </row>
    <row r="63">
      <c r="A63" s="112"/>
      <c r="B63" s="99"/>
      <c r="C63" s="99"/>
      <c r="D63" s="99"/>
      <c r="E63" s="113"/>
      <c r="F63" s="113"/>
      <c r="G63" s="113" t="str">
        <f>IF($A63="","",$F63-$E63)</f>
      </c>
      <c r="H63" s="113"/>
      <c r="I63" s="99"/>
      <c r="J63" s="99"/>
      <c r="K63" s="99"/>
      <c r="L63" s="99"/>
      <c r="M63" s="113"/>
      <c r="N63" s="99"/>
      <c r="O63" s="114"/>
      <c r="P63" s="99"/>
      <c r="Q63" s="99" t="str">
        <f>IF($A63="","",IF(OR($J63&gt;0,$N63="いいえ",$M63&lt;0.95,$G63&lt;-0.1,$H63&lt;0.85),"高",IF(OR($G63&lt;-0.05,$H63&lt;0.9,$I63&gt;5,$K63&gt;10,$P63&gt;5),"中","低")))</f>
      </c>
      <c r="R63" s="99"/>
      <c r="S63" s="99"/>
      <c r="T63" s="98"/>
      <c r="U63" s="98"/>
      <c r="V63" s="98"/>
      <c r="W63" s="98"/>
      <c r="X63" s="98"/>
      <c r="Y63" s="98"/>
      <c r="Z63" s="98"/>
    </row>
    <row r="64">
      <c r="A64" s="112"/>
      <c r="B64" s="99"/>
      <c r="C64" s="99"/>
      <c r="D64" s="99"/>
      <c r="E64" s="113"/>
      <c r="F64" s="113"/>
      <c r="G64" s="113" t="str">
        <f>IF($A64="","",$F64-$E64)</f>
      </c>
      <c r="H64" s="113"/>
      <c r="I64" s="99"/>
      <c r="J64" s="99"/>
      <c r="K64" s="99"/>
      <c r="L64" s="99"/>
      <c r="M64" s="113"/>
      <c r="N64" s="99"/>
      <c r="O64" s="114"/>
      <c r="P64" s="99"/>
      <c r="Q64" s="99" t="str">
        <f>IF($A64="","",IF(OR($J64&gt;0,$N64="いいえ",$M64&lt;0.95,$G64&lt;-0.1,$H64&lt;0.85),"高",IF(OR($G64&lt;-0.05,$H64&lt;0.9,$I64&gt;5,$K64&gt;10,$P64&gt;5),"中","低")))</f>
      </c>
      <c r="R64" s="99"/>
      <c r="S64" s="99"/>
      <c r="T64" s="98"/>
      <c r="U64" s="98"/>
      <c r="V64" s="98"/>
      <c r="W64" s="98"/>
      <c r="X64" s="98"/>
      <c r="Y64" s="98"/>
      <c r="Z64" s="98"/>
    </row>
    <row r="65">
      <c r="A65" s="112"/>
      <c r="B65" s="99"/>
      <c r="C65" s="99"/>
      <c r="D65" s="99"/>
      <c r="E65" s="113"/>
      <c r="F65" s="113"/>
      <c r="G65" s="113" t="str">
        <f>IF($A65="","",$F65-$E65)</f>
      </c>
      <c r="H65" s="113"/>
      <c r="I65" s="99"/>
      <c r="J65" s="99"/>
      <c r="K65" s="99"/>
      <c r="L65" s="99"/>
      <c r="M65" s="113"/>
      <c r="N65" s="99"/>
      <c r="O65" s="114"/>
      <c r="P65" s="99"/>
      <c r="Q65" s="99" t="str">
        <f>IF($A65="","",IF(OR($J65&gt;0,$N65="いいえ",$M65&lt;0.95,$G65&lt;-0.1,$H65&lt;0.85),"高",IF(OR($G65&lt;-0.05,$H65&lt;0.9,$I65&gt;5,$K65&gt;10,$P65&gt;5),"中","低")))</f>
      </c>
      <c r="R65" s="99"/>
      <c r="S65" s="99"/>
      <c r="T65" s="98"/>
      <c r="U65" s="98"/>
      <c r="V65" s="98"/>
      <c r="W65" s="98"/>
      <c r="X65" s="98"/>
      <c r="Y65" s="98"/>
      <c r="Z65" s="98"/>
    </row>
    <row r="66">
      <c r="A66" s="112"/>
      <c r="B66" s="99"/>
      <c r="C66" s="99"/>
      <c r="D66" s="99"/>
      <c r="E66" s="113"/>
      <c r="F66" s="113"/>
      <c r="G66" s="113" t="str">
        <f>IF($A66="","",$F66-$E66)</f>
      </c>
      <c r="H66" s="113"/>
      <c r="I66" s="99"/>
      <c r="J66" s="99"/>
      <c r="K66" s="99"/>
      <c r="L66" s="99"/>
      <c r="M66" s="113"/>
      <c r="N66" s="99"/>
      <c r="O66" s="114"/>
      <c r="P66" s="99"/>
      <c r="Q66" s="99" t="str">
        <f>IF($A66="","",IF(OR($J66&gt;0,$N66="いいえ",$M66&lt;0.95,$G66&lt;-0.1,$H66&lt;0.85),"高",IF(OR($G66&lt;-0.05,$H66&lt;0.9,$I66&gt;5,$K66&gt;10,$P66&gt;5),"中","低")))</f>
      </c>
      <c r="R66" s="99"/>
      <c r="S66" s="99"/>
      <c r="T66" s="98"/>
      <c r="U66" s="98"/>
      <c r="V66" s="98"/>
      <c r="W66" s="98"/>
      <c r="X66" s="98"/>
      <c r="Y66" s="98"/>
      <c r="Z66" s="98"/>
    </row>
    <row r="67">
      <c r="A67" s="112"/>
      <c r="B67" s="99"/>
      <c r="C67" s="99"/>
      <c r="D67" s="99"/>
      <c r="E67" s="113"/>
      <c r="F67" s="113"/>
      <c r="G67" s="113" t="str">
        <f>IF($A67="","",$F67-$E67)</f>
      </c>
      <c r="H67" s="113"/>
      <c r="I67" s="99"/>
      <c r="J67" s="99"/>
      <c r="K67" s="99"/>
      <c r="L67" s="99"/>
      <c r="M67" s="113"/>
      <c r="N67" s="99"/>
      <c r="O67" s="114"/>
      <c r="P67" s="99"/>
      <c r="Q67" s="99" t="str">
        <f>IF($A67="","",IF(OR($J67&gt;0,$N67="いいえ",$M67&lt;0.95,$G67&lt;-0.1,$H67&lt;0.85),"高",IF(OR($G67&lt;-0.05,$H67&lt;0.9,$I67&gt;5,$K67&gt;10,$P67&gt;5),"中","低")))</f>
      </c>
      <c r="R67" s="99"/>
      <c r="S67" s="99"/>
      <c r="T67" s="98"/>
      <c r="U67" s="98"/>
      <c r="V67" s="98"/>
      <c r="W67" s="98"/>
      <c r="X67" s="98"/>
      <c r="Y67" s="98"/>
      <c r="Z67" s="98"/>
    </row>
    <row r="68">
      <c r="A68" s="112"/>
      <c r="B68" s="99"/>
      <c r="C68" s="99"/>
      <c r="D68" s="99"/>
      <c r="E68" s="113"/>
      <c r="F68" s="113"/>
      <c r="G68" s="113" t="str">
        <f>IF($A68="","",$F68-$E68)</f>
      </c>
      <c r="H68" s="113"/>
      <c r="I68" s="99"/>
      <c r="J68" s="99"/>
      <c r="K68" s="99"/>
      <c r="L68" s="99"/>
      <c r="M68" s="113"/>
      <c r="N68" s="99"/>
      <c r="O68" s="114"/>
      <c r="P68" s="99"/>
      <c r="Q68" s="99" t="str">
        <f>IF($A68="","",IF(OR($J68&gt;0,$N68="いいえ",$M68&lt;0.95,$G68&lt;-0.1,$H68&lt;0.85),"高",IF(OR($G68&lt;-0.05,$H68&lt;0.9,$I68&gt;5,$K68&gt;10,$P68&gt;5),"中","低")))</f>
      </c>
      <c r="R68" s="99"/>
      <c r="S68" s="99"/>
      <c r="T68" s="98"/>
      <c r="U68" s="98"/>
      <c r="V68" s="98"/>
      <c r="W68" s="98"/>
      <c r="X68" s="98"/>
      <c r="Y68" s="98"/>
      <c r="Z68" s="98"/>
    </row>
    <row r="69">
      <c r="A69" s="112"/>
      <c r="B69" s="99"/>
      <c r="C69" s="99"/>
      <c r="D69" s="99"/>
      <c r="E69" s="113"/>
      <c r="F69" s="113"/>
      <c r="G69" s="113" t="str">
        <f>IF($A69="","",$F69-$E69)</f>
      </c>
      <c r="H69" s="113"/>
      <c r="I69" s="99"/>
      <c r="J69" s="99"/>
      <c r="K69" s="99"/>
      <c r="L69" s="99"/>
      <c r="M69" s="113"/>
      <c r="N69" s="99"/>
      <c r="O69" s="114"/>
      <c r="P69" s="99"/>
      <c r="Q69" s="99" t="str">
        <f>IF($A69="","",IF(OR($J69&gt;0,$N69="いいえ",$M69&lt;0.95,$G69&lt;-0.1,$H69&lt;0.85),"高",IF(OR($G69&lt;-0.05,$H69&lt;0.9,$I69&gt;5,$K69&gt;10,$P69&gt;5),"中","低")))</f>
      </c>
      <c r="R69" s="99"/>
      <c r="S69" s="99"/>
      <c r="T69" s="98"/>
      <c r="U69" s="98"/>
      <c r="V69" s="98"/>
      <c r="W69" s="98"/>
      <c r="X69" s="98"/>
      <c r="Y69" s="98"/>
      <c r="Z69" s="98"/>
    </row>
    <row r="70">
      <c r="A70" s="112"/>
      <c r="B70" s="99"/>
      <c r="C70" s="99"/>
      <c r="D70" s="99"/>
      <c r="E70" s="113"/>
      <c r="F70" s="113"/>
      <c r="G70" s="113" t="str">
        <f>IF($A70="","",$F70-$E70)</f>
      </c>
      <c r="H70" s="113"/>
      <c r="I70" s="99"/>
      <c r="J70" s="99"/>
      <c r="K70" s="99"/>
      <c r="L70" s="99"/>
      <c r="M70" s="113"/>
      <c r="N70" s="99"/>
      <c r="O70" s="114"/>
      <c r="P70" s="99"/>
      <c r="Q70" s="99" t="str">
        <f>IF($A70="","",IF(OR($J70&gt;0,$N70="いいえ",$M70&lt;0.95,$G70&lt;-0.1,$H70&lt;0.85),"高",IF(OR($G70&lt;-0.05,$H70&lt;0.9,$I70&gt;5,$K70&gt;10,$P70&gt;5),"中","低")))</f>
      </c>
      <c r="R70" s="99"/>
      <c r="S70" s="99"/>
      <c r="T70" s="98"/>
      <c r="U70" s="98"/>
      <c r="V70" s="98"/>
      <c r="W70" s="98"/>
      <c r="X70" s="98"/>
      <c r="Y70" s="98"/>
      <c r="Z70" s="98"/>
    </row>
    <row r="71">
      <c r="A71" s="112"/>
      <c r="B71" s="99"/>
      <c r="C71" s="99"/>
      <c r="D71" s="99"/>
      <c r="E71" s="113"/>
      <c r="F71" s="113"/>
      <c r="G71" s="113" t="str">
        <f>IF($A71="","",$F71-$E71)</f>
      </c>
      <c r="H71" s="113"/>
      <c r="I71" s="99"/>
      <c r="J71" s="99"/>
      <c r="K71" s="99"/>
      <c r="L71" s="99"/>
      <c r="M71" s="113"/>
      <c r="N71" s="99"/>
      <c r="O71" s="114"/>
      <c r="P71" s="99"/>
      <c r="Q71" s="99" t="str">
        <f>IF($A71="","",IF(OR($J71&gt;0,$N71="いいえ",$M71&lt;0.95,$G71&lt;-0.1,$H71&lt;0.85),"高",IF(OR($G71&lt;-0.05,$H71&lt;0.9,$I71&gt;5,$K71&gt;10,$P71&gt;5),"中","低")))</f>
      </c>
      <c r="R71" s="99"/>
      <c r="S71" s="99"/>
      <c r="T71" s="98"/>
      <c r="U71" s="98"/>
      <c r="V71" s="98"/>
      <c r="W71" s="98"/>
      <c r="X71" s="98"/>
      <c r="Y71" s="98"/>
      <c r="Z71" s="98"/>
    </row>
    <row r="72">
      <c r="A72" s="112"/>
      <c r="B72" s="99"/>
      <c r="C72" s="99"/>
      <c r="D72" s="99"/>
      <c r="E72" s="113"/>
      <c r="F72" s="113"/>
      <c r="G72" s="113" t="str">
        <f>IF($A72="","",$F72-$E72)</f>
      </c>
      <c r="H72" s="113"/>
      <c r="I72" s="99"/>
      <c r="J72" s="99"/>
      <c r="K72" s="99"/>
      <c r="L72" s="99"/>
      <c r="M72" s="113"/>
      <c r="N72" s="99"/>
      <c r="O72" s="114"/>
      <c r="P72" s="99"/>
      <c r="Q72" s="99" t="str">
        <f>IF($A72="","",IF(OR($J72&gt;0,$N72="いいえ",$M72&lt;0.95,$G72&lt;-0.1,$H72&lt;0.85),"高",IF(OR($G72&lt;-0.05,$H72&lt;0.9,$I72&gt;5,$K72&gt;10,$P72&gt;5),"中","低")))</f>
      </c>
      <c r="R72" s="99"/>
      <c r="S72" s="99"/>
      <c r="T72" s="98"/>
      <c r="U72" s="98"/>
      <c r="V72" s="98"/>
      <c r="W72" s="98"/>
      <c r="X72" s="98"/>
      <c r="Y72" s="98"/>
      <c r="Z72" s="98"/>
    </row>
    <row r="73">
      <c r="A73" s="112"/>
      <c r="B73" s="99"/>
      <c r="C73" s="99"/>
      <c r="D73" s="99"/>
      <c r="E73" s="113"/>
      <c r="F73" s="113"/>
      <c r="G73" s="113" t="str">
        <f>IF($A73="","",$F73-$E73)</f>
      </c>
      <c r="H73" s="113"/>
      <c r="I73" s="99"/>
      <c r="J73" s="99"/>
      <c r="K73" s="99"/>
      <c r="L73" s="99"/>
      <c r="M73" s="113"/>
      <c r="N73" s="99"/>
      <c r="O73" s="114"/>
      <c r="P73" s="99"/>
      <c r="Q73" s="99" t="str">
        <f>IF($A73="","",IF(OR($J73&gt;0,$N73="いいえ",$M73&lt;0.95,$G73&lt;-0.1,$H73&lt;0.85),"高",IF(OR($G73&lt;-0.05,$H73&lt;0.9,$I73&gt;5,$K73&gt;10,$P73&gt;5),"中","低")))</f>
      </c>
      <c r="R73" s="99"/>
      <c r="S73" s="99"/>
      <c r="T73" s="98"/>
      <c r="U73" s="98"/>
      <c r="V73" s="98"/>
      <c r="W73" s="98"/>
      <c r="X73" s="98"/>
      <c r="Y73" s="98"/>
      <c r="Z73" s="98"/>
    </row>
    <row r="74">
      <c r="A74" s="112"/>
      <c r="B74" s="99"/>
      <c r="C74" s="99"/>
      <c r="D74" s="99"/>
      <c r="E74" s="113"/>
      <c r="F74" s="113"/>
      <c r="G74" s="113" t="str">
        <f>IF($A74="","",$F74-$E74)</f>
      </c>
      <c r="H74" s="113"/>
      <c r="I74" s="99"/>
      <c r="J74" s="99"/>
      <c r="K74" s="99"/>
      <c r="L74" s="99"/>
      <c r="M74" s="113"/>
      <c r="N74" s="99"/>
      <c r="O74" s="114"/>
      <c r="P74" s="99"/>
      <c r="Q74" s="99" t="str">
        <f>IF($A74="","",IF(OR($J74&gt;0,$N74="いいえ",$M74&lt;0.95,$G74&lt;-0.1,$H74&lt;0.85),"高",IF(OR($G74&lt;-0.05,$H74&lt;0.9,$I74&gt;5,$K74&gt;10,$P74&gt;5),"中","低")))</f>
      </c>
      <c r="R74" s="99"/>
      <c r="S74" s="99"/>
      <c r="T74" s="98"/>
      <c r="U74" s="98"/>
      <c r="V74" s="98"/>
      <c r="W74" s="98"/>
      <c r="X74" s="98"/>
      <c r="Y74" s="98"/>
      <c r="Z74" s="98"/>
    </row>
    <row r="75">
      <c r="A75" s="112"/>
      <c r="B75" s="99"/>
      <c r="C75" s="99"/>
      <c r="D75" s="99"/>
      <c r="E75" s="113"/>
      <c r="F75" s="113"/>
      <c r="G75" s="113" t="str">
        <f>IF($A75="","",$F75-$E75)</f>
      </c>
      <c r="H75" s="113"/>
      <c r="I75" s="99"/>
      <c r="J75" s="99"/>
      <c r="K75" s="99"/>
      <c r="L75" s="99"/>
      <c r="M75" s="113"/>
      <c r="N75" s="99"/>
      <c r="O75" s="114"/>
      <c r="P75" s="99"/>
      <c r="Q75" s="99" t="str">
        <f>IF($A75="","",IF(OR($J75&gt;0,$N75="いいえ",$M75&lt;0.95,$G75&lt;-0.1,$H75&lt;0.85),"高",IF(OR($G75&lt;-0.05,$H75&lt;0.9,$I75&gt;5,$K75&gt;10,$P75&gt;5),"中","低")))</f>
      </c>
      <c r="R75" s="99"/>
      <c r="S75" s="99"/>
      <c r="T75" s="98"/>
      <c r="U75" s="98"/>
      <c r="V75" s="98"/>
      <c r="W75" s="98"/>
      <c r="X75" s="98"/>
      <c r="Y75" s="98"/>
      <c r="Z75" s="98"/>
    </row>
    <row r="76">
      <c r="A76" s="112"/>
      <c r="B76" s="99"/>
      <c r="C76" s="99"/>
      <c r="D76" s="99"/>
      <c r="E76" s="113"/>
      <c r="F76" s="113"/>
      <c r="G76" s="113" t="str">
        <f>IF($A76="","",$F76-$E76)</f>
      </c>
      <c r="H76" s="113"/>
      <c r="I76" s="99"/>
      <c r="J76" s="99"/>
      <c r="K76" s="99"/>
      <c r="L76" s="99"/>
      <c r="M76" s="113"/>
      <c r="N76" s="99"/>
      <c r="O76" s="114"/>
      <c r="P76" s="99"/>
      <c r="Q76" s="99" t="str">
        <f>IF($A76="","",IF(OR($J76&gt;0,$N76="いいえ",$M76&lt;0.95,$G76&lt;-0.1,$H76&lt;0.85),"高",IF(OR($G76&lt;-0.05,$H76&lt;0.9,$I76&gt;5,$K76&gt;10,$P76&gt;5),"中","低")))</f>
      </c>
      <c r="R76" s="99"/>
      <c r="S76" s="99"/>
      <c r="T76" s="98"/>
      <c r="U76" s="98"/>
      <c r="V76" s="98"/>
      <c r="W76" s="98"/>
      <c r="X76" s="98"/>
      <c r="Y76" s="98"/>
      <c r="Z76" s="98"/>
    </row>
    <row r="77">
      <c r="A77" s="112"/>
      <c r="B77" s="99"/>
      <c r="C77" s="99"/>
      <c r="D77" s="99"/>
      <c r="E77" s="113"/>
      <c r="F77" s="113"/>
      <c r="G77" s="113" t="str">
        <f>IF($A77="","",$F77-$E77)</f>
      </c>
      <c r="H77" s="113"/>
      <c r="I77" s="99"/>
      <c r="J77" s="99"/>
      <c r="K77" s="99"/>
      <c r="L77" s="99"/>
      <c r="M77" s="113"/>
      <c r="N77" s="99"/>
      <c r="O77" s="114"/>
      <c r="P77" s="99"/>
      <c r="Q77" s="99" t="str">
        <f>IF($A77="","",IF(OR($J77&gt;0,$N77="いいえ",$M77&lt;0.95,$G77&lt;-0.1,$H77&lt;0.85),"高",IF(OR($G77&lt;-0.05,$H77&lt;0.9,$I77&gt;5,$K77&gt;10,$P77&gt;5),"中","低")))</f>
      </c>
      <c r="R77" s="99"/>
      <c r="S77" s="99"/>
      <c r="T77" s="98"/>
      <c r="U77" s="98"/>
      <c r="V77" s="98"/>
      <c r="W77" s="98"/>
      <c r="X77" s="98"/>
      <c r="Y77" s="98"/>
      <c r="Z77" s="98"/>
    </row>
    <row r="78">
      <c r="A78" s="112"/>
      <c r="B78" s="99"/>
      <c r="C78" s="99"/>
      <c r="D78" s="99"/>
      <c r="E78" s="113"/>
      <c r="F78" s="113"/>
      <c r="G78" s="113" t="str">
        <f>IF($A78="","",$F78-$E78)</f>
      </c>
      <c r="H78" s="113"/>
      <c r="I78" s="99"/>
      <c r="J78" s="99"/>
      <c r="K78" s="99"/>
      <c r="L78" s="99"/>
      <c r="M78" s="113"/>
      <c r="N78" s="99"/>
      <c r="O78" s="114"/>
      <c r="P78" s="99"/>
      <c r="Q78" s="99" t="str">
        <f>IF($A78="","",IF(OR($J78&gt;0,$N78="いいえ",$M78&lt;0.95,$G78&lt;-0.1,$H78&lt;0.85),"高",IF(OR($G78&lt;-0.05,$H78&lt;0.9,$I78&gt;5,$K78&gt;10,$P78&gt;5),"中","低")))</f>
      </c>
      <c r="R78" s="99"/>
      <c r="S78" s="99"/>
      <c r="T78" s="98"/>
      <c r="U78" s="98"/>
      <c r="V78" s="98"/>
      <c r="W78" s="98"/>
      <c r="X78" s="98"/>
      <c r="Y78" s="98"/>
      <c r="Z78" s="98"/>
    </row>
    <row r="79">
      <c r="A79" s="112"/>
      <c r="B79" s="99"/>
      <c r="C79" s="99"/>
      <c r="D79" s="99"/>
      <c r="E79" s="113"/>
      <c r="F79" s="113"/>
      <c r="G79" s="113" t="str">
        <f>IF($A79="","",$F79-$E79)</f>
      </c>
      <c r="H79" s="113"/>
      <c r="I79" s="99"/>
      <c r="J79" s="99"/>
      <c r="K79" s="99"/>
      <c r="L79" s="99"/>
      <c r="M79" s="113"/>
      <c r="N79" s="99"/>
      <c r="O79" s="114"/>
      <c r="P79" s="99"/>
      <c r="Q79" s="99" t="str">
        <f>IF($A79="","",IF(OR($J79&gt;0,$N79="いいえ",$M79&lt;0.95,$G79&lt;-0.1,$H79&lt;0.85),"高",IF(OR($G79&lt;-0.05,$H79&lt;0.9,$I79&gt;5,$K79&gt;10,$P79&gt;5),"中","低")))</f>
      </c>
      <c r="R79" s="99"/>
      <c r="S79" s="99"/>
      <c r="T79" s="98"/>
      <c r="U79" s="98"/>
      <c r="V79" s="98"/>
      <c r="W79" s="98"/>
      <c r="X79" s="98"/>
      <c r="Y79" s="98"/>
      <c r="Z79" s="98"/>
    </row>
    <row r="80">
      <c r="A80" s="112"/>
      <c r="B80" s="99"/>
      <c r="C80" s="99"/>
      <c r="D80" s="99"/>
      <c r="E80" s="113"/>
      <c r="F80" s="113"/>
      <c r="G80" s="113" t="str">
        <f>IF($A80="","",$F80-$E80)</f>
      </c>
      <c r="H80" s="113"/>
      <c r="I80" s="99"/>
      <c r="J80" s="99"/>
      <c r="K80" s="99"/>
      <c r="L80" s="99"/>
      <c r="M80" s="113"/>
      <c r="N80" s="99"/>
      <c r="O80" s="114"/>
      <c r="P80" s="99"/>
      <c r="Q80" s="99" t="str">
        <f>IF($A80="","",IF(OR($J80&gt;0,$N80="いいえ",$M80&lt;0.95,$G80&lt;-0.1,$H80&lt;0.85),"高",IF(OR($G80&lt;-0.05,$H80&lt;0.9,$I80&gt;5,$K80&gt;10,$P80&gt;5),"中","低")))</f>
      </c>
      <c r="R80" s="99"/>
      <c r="S80" s="99"/>
      <c r="T80" s="98"/>
      <c r="U80" s="98"/>
      <c r="V80" s="98"/>
      <c r="W80" s="98"/>
      <c r="X80" s="98"/>
      <c r="Y80" s="98"/>
      <c r="Z80" s="98"/>
    </row>
    <row r="81">
      <c r="A81" s="112"/>
      <c r="B81" s="99"/>
      <c r="C81" s="99"/>
      <c r="D81" s="99"/>
      <c r="E81" s="113"/>
      <c r="F81" s="113"/>
      <c r="G81" s="113" t="str">
        <f>IF($A81="","",$F81-$E81)</f>
      </c>
      <c r="H81" s="113"/>
      <c r="I81" s="99"/>
      <c r="J81" s="99"/>
      <c r="K81" s="99"/>
      <c r="L81" s="99"/>
      <c r="M81" s="113"/>
      <c r="N81" s="99"/>
      <c r="O81" s="114"/>
      <c r="P81" s="99"/>
      <c r="Q81" s="99" t="str">
        <f>IF($A81="","",IF(OR($J81&gt;0,$N81="いいえ",$M81&lt;0.95,$G81&lt;-0.1,$H81&lt;0.85),"高",IF(OR($G81&lt;-0.05,$H81&lt;0.9,$I81&gt;5,$K81&gt;10,$P81&gt;5),"中","低")))</f>
      </c>
      <c r="R81" s="99"/>
      <c r="S81" s="99"/>
      <c r="T81" s="98"/>
      <c r="U81" s="98"/>
      <c r="V81" s="98"/>
      <c r="W81" s="98"/>
      <c r="X81" s="98"/>
      <c r="Y81" s="98"/>
      <c r="Z81" s="98"/>
    </row>
    <row r="82">
      <c r="A82" s="112"/>
      <c r="B82" s="99"/>
      <c r="C82" s="99"/>
      <c r="D82" s="99"/>
      <c r="E82" s="113"/>
      <c r="F82" s="113"/>
      <c r="G82" s="113" t="str">
        <f>IF($A82="","",$F82-$E82)</f>
      </c>
      <c r="H82" s="113"/>
      <c r="I82" s="99"/>
      <c r="J82" s="99"/>
      <c r="K82" s="99"/>
      <c r="L82" s="99"/>
      <c r="M82" s="113"/>
      <c r="N82" s="99"/>
      <c r="O82" s="114"/>
      <c r="P82" s="99"/>
      <c r="Q82" s="99" t="str">
        <f>IF($A82="","",IF(OR($J82&gt;0,$N82="いいえ",$M82&lt;0.95,$G82&lt;-0.1,$H82&lt;0.85),"高",IF(OR($G82&lt;-0.05,$H82&lt;0.9,$I82&gt;5,$K82&gt;10,$P82&gt;5),"中","低")))</f>
      </c>
      <c r="R82" s="99"/>
      <c r="S82" s="99"/>
      <c r="T82" s="98"/>
      <c r="U82" s="98"/>
      <c r="V82" s="98"/>
      <c r="W82" s="98"/>
      <c r="X82" s="98"/>
      <c r="Y82" s="98"/>
      <c r="Z82" s="98"/>
    </row>
    <row r="83">
      <c r="A83" s="112"/>
      <c r="B83" s="99"/>
      <c r="C83" s="99"/>
      <c r="D83" s="99"/>
      <c r="E83" s="113"/>
      <c r="F83" s="113"/>
      <c r="G83" s="113" t="str">
        <f>IF($A83="","",$F83-$E83)</f>
      </c>
      <c r="H83" s="113"/>
      <c r="I83" s="99"/>
      <c r="J83" s="99"/>
      <c r="K83" s="99"/>
      <c r="L83" s="99"/>
      <c r="M83" s="113"/>
      <c r="N83" s="99"/>
      <c r="O83" s="114"/>
      <c r="P83" s="99"/>
      <c r="Q83" s="99" t="str">
        <f>IF($A83="","",IF(OR($J83&gt;0,$N83="いいえ",$M83&lt;0.95,$G83&lt;-0.1,$H83&lt;0.85),"高",IF(OR($G83&lt;-0.05,$H83&lt;0.9,$I83&gt;5,$K83&gt;10,$P83&gt;5),"中","低")))</f>
      </c>
      <c r="R83" s="99"/>
      <c r="S83" s="99"/>
      <c r="T83" s="98"/>
      <c r="U83" s="98"/>
      <c r="V83" s="98"/>
      <c r="W83" s="98"/>
      <c r="X83" s="98"/>
      <c r="Y83" s="98"/>
      <c r="Z83" s="98"/>
    </row>
    <row r="84">
      <c r="A84" s="112"/>
      <c r="B84" s="99"/>
      <c r="C84" s="99"/>
      <c r="D84" s="99"/>
      <c r="E84" s="113"/>
      <c r="F84" s="113"/>
      <c r="G84" s="113" t="str">
        <f>IF($A84="","",$F84-$E84)</f>
      </c>
      <c r="H84" s="113"/>
      <c r="I84" s="99"/>
      <c r="J84" s="99"/>
      <c r="K84" s="99"/>
      <c r="L84" s="99"/>
      <c r="M84" s="113"/>
      <c r="N84" s="99"/>
      <c r="O84" s="114"/>
      <c r="P84" s="99"/>
      <c r="Q84" s="99" t="str">
        <f>IF($A84="","",IF(OR($J84&gt;0,$N84="いいえ",$M84&lt;0.95,$G84&lt;-0.1,$H84&lt;0.85),"高",IF(OR($G84&lt;-0.05,$H84&lt;0.9,$I84&gt;5,$K84&gt;10,$P84&gt;5),"中","低")))</f>
      </c>
      <c r="R84" s="99"/>
      <c r="S84" s="99"/>
      <c r="T84" s="98"/>
      <c r="U84" s="98"/>
      <c r="V84" s="98"/>
      <c r="W84" s="98"/>
      <c r="X84" s="98"/>
      <c r="Y84" s="98"/>
      <c r="Z84" s="98"/>
    </row>
    <row r="85">
      <c r="A85" s="112"/>
      <c r="B85" s="99"/>
      <c r="C85" s="99"/>
      <c r="D85" s="99"/>
      <c r="E85" s="113"/>
      <c r="F85" s="113"/>
      <c r="G85" s="113" t="str">
        <f>IF($A85="","",$F85-$E85)</f>
      </c>
      <c r="H85" s="113"/>
      <c r="I85" s="99"/>
      <c r="J85" s="99"/>
      <c r="K85" s="99"/>
      <c r="L85" s="99"/>
      <c r="M85" s="113"/>
      <c r="N85" s="99"/>
      <c r="O85" s="114"/>
      <c r="P85" s="99"/>
      <c r="Q85" s="99" t="str">
        <f>IF($A85="","",IF(OR($J85&gt;0,$N85="いいえ",$M85&lt;0.95,$G85&lt;-0.1,$H85&lt;0.85),"高",IF(OR($G85&lt;-0.05,$H85&lt;0.9,$I85&gt;5,$K85&gt;10,$P85&gt;5),"中","低")))</f>
      </c>
      <c r="R85" s="99"/>
      <c r="S85" s="99"/>
      <c r="T85" s="98"/>
      <c r="U85" s="98"/>
      <c r="V85" s="98"/>
      <c r="W85" s="98"/>
      <c r="X85" s="98"/>
      <c r="Y85" s="98"/>
      <c r="Z85" s="98"/>
    </row>
    <row r="86">
      <c r="A86" s="112"/>
      <c r="B86" s="99"/>
      <c r="C86" s="99"/>
      <c r="D86" s="99"/>
      <c r="E86" s="113"/>
      <c r="F86" s="113"/>
      <c r="G86" s="113" t="str">
        <f>IF($A86="","",$F86-$E86)</f>
      </c>
      <c r="H86" s="113"/>
      <c r="I86" s="99"/>
      <c r="J86" s="99"/>
      <c r="K86" s="99"/>
      <c r="L86" s="99"/>
      <c r="M86" s="113"/>
      <c r="N86" s="99"/>
      <c r="O86" s="114"/>
      <c r="P86" s="99"/>
      <c r="Q86" s="99" t="str">
        <f>IF($A86="","",IF(OR($J86&gt;0,$N86="いいえ",$M86&lt;0.95,$G86&lt;-0.1,$H86&lt;0.85),"高",IF(OR($G86&lt;-0.05,$H86&lt;0.9,$I86&gt;5,$K86&gt;10,$P86&gt;5),"中","低")))</f>
      </c>
      <c r="R86" s="99"/>
      <c r="S86" s="99"/>
      <c r="T86" s="98"/>
      <c r="U86" s="98"/>
      <c r="V86" s="98"/>
      <c r="W86" s="98"/>
      <c r="X86" s="98"/>
      <c r="Y86" s="98"/>
      <c r="Z86" s="98"/>
    </row>
    <row r="87">
      <c r="A87" s="112"/>
      <c r="B87" s="99"/>
      <c r="C87" s="99"/>
      <c r="D87" s="99"/>
      <c r="E87" s="113"/>
      <c r="F87" s="113"/>
      <c r="G87" s="113" t="str">
        <f>IF($A87="","",$F87-$E87)</f>
      </c>
      <c r="H87" s="113"/>
      <c r="I87" s="99"/>
      <c r="J87" s="99"/>
      <c r="K87" s="99"/>
      <c r="L87" s="99"/>
      <c r="M87" s="113"/>
      <c r="N87" s="99"/>
      <c r="O87" s="114"/>
      <c r="P87" s="99"/>
      <c r="Q87" s="99" t="str">
        <f>IF($A87="","",IF(OR($J87&gt;0,$N87="いいえ",$M87&lt;0.95,$G87&lt;-0.1,$H87&lt;0.85),"高",IF(OR($G87&lt;-0.05,$H87&lt;0.9,$I87&gt;5,$K87&gt;10,$P87&gt;5),"中","低")))</f>
      </c>
      <c r="R87" s="99"/>
      <c r="S87" s="99"/>
      <c r="T87" s="98"/>
      <c r="U87" s="98"/>
      <c r="V87" s="98"/>
      <c r="W87" s="98"/>
      <c r="X87" s="98"/>
      <c r="Y87" s="98"/>
      <c r="Z87" s="98"/>
    </row>
    <row r="88">
      <c r="A88" s="112"/>
      <c r="B88" s="99"/>
      <c r="C88" s="99"/>
      <c r="D88" s="99"/>
      <c r="E88" s="113"/>
      <c r="F88" s="113"/>
      <c r="G88" s="113" t="str">
        <f>IF($A88="","",$F88-$E88)</f>
      </c>
      <c r="H88" s="113"/>
      <c r="I88" s="99"/>
      <c r="J88" s="99"/>
      <c r="K88" s="99"/>
      <c r="L88" s="99"/>
      <c r="M88" s="113"/>
      <c r="N88" s="99"/>
      <c r="O88" s="114"/>
      <c r="P88" s="99"/>
      <c r="Q88" s="99" t="str">
        <f>IF($A88="","",IF(OR($J88&gt;0,$N88="いいえ",$M88&lt;0.95,$G88&lt;-0.1,$H88&lt;0.85),"高",IF(OR($G88&lt;-0.05,$H88&lt;0.9,$I88&gt;5,$K88&gt;10,$P88&gt;5),"中","低")))</f>
      </c>
      <c r="R88" s="99"/>
      <c r="S88" s="99"/>
      <c r="T88" s="98"/>
      <c r="U88" s="98"/>
      <c r="V88" s="98"/>
      <c r="W88" s="98"/>
      <c r="X88" s="98"/>
      <c r="Y88" s="98"/>
      <c r="Z88" s="98"/>
    </row>
    <row r="89">
      <c r="A89" s="112"/>
      <c r="B89" s="99"/>
      <c r="C89" s="99"/>
      <c r="D89" s="99"/>
      <c r="E89" s="113"/>
      <c r="F89" s="113"/>
      <c r="G89" s="113" t="str">
        <f>IF($A89="","",$F89-$E89)</f>
      </c>
      <c r="H89" s="113"/>
      <c r="I89" s="99"/>
      <c r="J89" s="99"/>
      <c r="K89" s="99"/>
      <c r="L89" s="99"/>
      <c r="M89" s="113"/>
      <c r="N89" s="99"/>
      <c r="O89" s="114"/>
      <c r="P89" s="99"/>
      <c r="Q89" s="99" t="str">
        <f>IF($A89="","",IF(OR($J89&gt;0,$N89="いいえ",$M89&lt;0.95,$G89&lt;-0.1,$H89&lt;0.85),"高",IF(OR($G89&lt;-0.05,$H89&lt;0.9,$I89&gt;5,$K89&gt;10,$P89&gt;5),"中","低")))</f>
      </c>
      <c r="R89" s="99"/>
      <c r="S89" s="99"/>
      <c r="T89" s="98"/>
      <c r="U89" s="98"/>
      <c r="V89" s="98"/>
      <c r="W89" s="98"/>
      <c r="X89" s="98"/>
      <c r="Y89" s="98"/>
      <c r="Z89" s="98"/>
    </row>
    <row r="90">
      <c r="A90" s="112"/>
      <c r="B90" s="99"/>
      <c r="C90" s="99"/>
      <c r="D90" s="99"/>
      <c r="E90" s="113"/>
      <c r="F90" s="113"/>
      <c r="G90" s="113" t="str">
        <f>IF($A90="","",$F90-$E90)</f>
      </c>
      <c r="H90" s="113"/>
      <c r="I90" s="99"/>
      <c r="J90" s="99"/>
      <c r="K90" s="99"/>
      <c r="L90" s="99"/>
      <c r="M90" s="113"/>
      <c r="N90" s="99"/>
      <c r="O90" s="114"/>
      <c r="P90" s="99"/>
      <c r="Q90" s="99" t="str">
        <f>IF($A90="","",IF(OR($J90&gt;0,$N90="いいえ",$M90&lt;0.95,$G90&lt;-0.1,$H90&lt;0.85),"高",IF(OR($G90&lt;-0.05,$H90&lt;0.9,$I90&gt;5,$K90&gt;10,$P90&gt;5),"中","低")))</f>
      </c>
      <c r="R90" s="99"/>
      <c r="S90" s="99"/>
      <c r="T90" s="98"/>
      <c r="U90" s="98"/>
      <c r="V90" s="98"/>
      <c r="W90" s="98"/>
      <c r="X90" s="98"/>
      <c r="Y90" s="98"/>
      <c r="Z90" s="98"/>
    </row>
    <row r="91">
      <c r="A91" s="112"/>
      <c r="B91" s="99"/>
      <c r="C91" s="99"/>
      <c r="D91" s="99"/>
      <c r="E91" s="113"/>
      <c r="F91" s="113"/>
      <c r="G91" s="113" t="str">
        <f>IF($A91="","",$F91-$E91)</f>
      </c>
      <c r="H91" s="113"/>
      <c r="I91" s="99"/>
      <c r="J91" s="99"/>
      <c r="K91" s="99"/>
      <c r="L91" s="99"/>
      <c r="M91" s="113"/>
      <c r="N91" s="99"/>
      <c r="O91" s="114"/>
      <c r="P91" s="99"/>
      <c r="Q91" s="99" t="str">
        <f>IF($A91="","",IF(OR($J91&gt;0,$N91="いいえ",$M91&lt;0.95,$G91&lt;-0.1,$H91&lt;0.85),"高",IF(OR($G91&lt;-0.05,$H91&lt;0.9,$I91&gt;5,$K91&gt;10,$P91&gt;5),"中","低")))</f>
      </c>
      <c r="R91" s="99"/>
      <c r="S91" s="99"/>
      <c r="T91" s="98"/>
      <c r="U91" s="98"/>
      <c r="V91" s="98"/>
      <c r="W91" s="98"/>
      <c r="X91" s="98"/>
      <c r="Y91" s="98"/>
      <c r="Z91" s="98"/>
    </row>
    <row r="92">
      <c r="A92" s="112"/>
      <c r="B92" s="99"/>
      <c r="C92" s="99"/>
      <c r="D92" s="99"/>
      <c r="E92" s="113"/>
      <c r="F92" s="113"/>
      <c r="G92" s="113" t="str">
        <f>IF($A92="","",$F92-$E92)</f>
      </c>
      <c r="H92" s="113"/>
      <c r="I92" s="99"/>
      <c r="J92" s="99"/>
      <c r="K92" s="99"/>
      <c r="L92" s="99"/>
      <c r="M92" s="113"/>
      <c r="N92" s="99"/>
      <c r="O92" s="114"/>
      <c r="P92" s="99"/>
      <c r="Q92" s="99" t="str">
        <f>IF($A92="","",IF(OR($J92&gt;0,$N92="いいえ",$M92&lt;0.95,$G92&lt;-0.1,$H92&lt;0.85),"高",IF(OR($G92&lt;-0.05,$H92&lt;0.9,$I92&gt;5,$K92&gt;10,$P92&gt;5),"中","低")))</f>
      </c>
      <c r="R92" s="99"/>
      <c r="S92" s="99"/>
      <c r="T92" s="98"/>
      <c r="U92" s="98"/>
      <c r="V92" s="98"/>
      <c r="W92" s="98"/>
      <c r="X92" s="98"/>
      <c r="Y92" s="98"/>
      <c r="Z92" s="98"/>
    </row>
    <row r="93">
      <c r="A93" s="112"/>
      <c r="B93" s="99"/>
      <c r="C93" s="99"/>
      <c r="D93" s="99"/>
      <c r="E93" s="113"/>
      <c r="F93" s="113"/>
      <c r="G93" s="113" t="str">
        <f>IF($A93="","",$F93-$E93)</f>
      </c>
      <c r="H93" s="113"/>
      <c r="I93" s="99"/>
      <c r="J93" s="99"/>
      <c r="K93" s="99"/>
      <c r="L93" s="99"/>
      <c r="M93" s="113"/>
      <c r="N93" s="99"/>
      <c r="O93" s="114"/>
      <c r="P93" s="99"/>
      <c r="Q93" s="99" t="str">
        <f>IF($A93="","",IF(OR($J93&gt;0,$N93="いいえ",$M93&lt;0.95,$G93&lt;-0.1,$H93&lt;0.85),"高",IF(OR($G93&lt;-0.05,$H93&lt;0.9,$I93&gt;5,$K93&gt;10,$P93&gt;5),"中","低")))</f>
      </c>
      <c r="R93" s="99"/>
      <c r="S93" s="99"/>
      <c r="T93" s="98"/>
      <c r="U93" s="98"/>
      <c r="V93" s="98"/>
      <c r="W93" s="98"/>
      <c r="X93" s="98"/>
      <c r="Y93" s="98"/>
      <c r="Z93" s="98"/>
    </row>
    <row r="94">
      <c r="A94" s="112"/>
      <c r="B94" s="99"/>
      <c r="C94" s="99"/>
      <c r="D94" s="99"/>
      <c r="E94" s="113"/>
      <c r="F94" s="113"/>
      <c r="G94" s="113" t="str">
        <f>IF($A94="","",$F94-$E94)</f>
      </c>
      <c r="H94" s="113"/>
      <c r="I94" s="99"/>
      <c r="J94" s="99"/>
      <c r="K94" s="99"/>
      <c r="L94" s="99"/>
      <c r="M94" s="113"/>
      <c r="N94" s="99"/>
      <c r="O94" s="114"/>
      <c r="P94" s="99"/>
      <c r="Q94" s="99" t="str">
        <f>IF($A94="","",IF(OR($J94&gt;0,$N94="いいえ",$M94&lt;0.95,$G94&lt;-0.1,$H94&lt;0.85),"高",IF(OR($G94&lt;-0.05,$H94&lt;0.9,$I94&gt;5,$K94&gt;10,$P94&gt;5),"中","低")))</f>
      </c>
      <c r="R94" s="99"/>
      <c r="S94" s="99"/>
      <c r="T94" s="98"/>
      <c r="U94" s="98"/>
      <c r="V94" s="98"/>
      <c r="W94" s="98"/>
      <c r="X94" s="98"/>
      <c r="Y94" s="98"/>
      <c r="Z94" s="98"/>
    </row>
    <row r="95">
      <c r="A95" s="112"/>
      <c r="B95" s="99"/>
      <c r="C95" s="99"/>
      <c r="D95" s="99"/>
      <c r="E95" s="113"/>
      <c r="F95" s="113"/>
      <c r="G95" s="113" t="str">
        <f>IF($A95="","",$F95-$E95)</f>
      </c>
      <c r="H95" s="113"/>
      <c r="I95" s="99"/>
      <c r="J95" s="99"/>
      <c r="K95" s="99"/>
      <c r="L95" s="99"/>
      <c r="M95" s="113"/>
      <c r="N95" s="99"/>
      <c r="O95" s="114"/>
      <c r="P95" s="99"/>
      <c r="Q95" s="99" t="str">
        <f>IF($A95="","",IF(OR($J95&gt;0,$N95="いいえ",$M95&lt;0.95,$G95&lt;-0.1,$H95&lt;0.85),"高",IF(OR($G95&lt;-0.05,$H95&lt;0.9,$I95&gt;5,$K95&gt;10,$P95&gt;5),"中","低")))</f>
      </c>
      <c r="R95" s="99"/>
      <c r="S95" s="99"/>
      <c r="T95" s="98"/>
      <c r="U95" s="98"/>
      <c r="V95" s="98"/>
      <c r="W95" s="98"/>
      <c r="X95" s="98"/>
      <c r="Y95" s="98"/>
      <c r="Z95" s="98"/>
    </row>
    <row r="96">
      <c r="A96" s="112"/>
      <c r="B96" s="99"/>
      <c r="C96" s="99"/>
      <c r="D96" s="99"/>
      <c r="E96" s="113"/>
      <c r="F96" s="113"/>
      <c r="G96" s="113" t="str">
        <f>IF($A96="","",$F96-$E96)</f>
      </c>
      <c r="H96" s="113"/>
      <c r="I96" s="99"/>
      <c r="J96" s="99"/>
      <c r="K96" s="99"/>
      <c r="L96" s="99"/>
      <c r="M96" s="113"/>
      <c r="N96" s="99"/>
      <c r="O96" s="114"/>
      <c r="P96" s="99"/>
      <c r="Q96" s="99" t="str">
        <f>IF($A96="","",IF(OR($J96&gt;0,$N96="いいえ",$M96&lt;0.95,$G96&lt;-0.1,$H96&lt;0.85),"高",IF(OR($G96&lt;-0.05,$H96&lt;0.9,$I96&gt;5,$K96&gt;10,$P96&gt;5),"中","低")))</f>
      </c>
      <c r="R96" s="99"/>
      <c r="S96" s="99"/>
      <c r="T96" s="98"/>
      <c r="U96" s="98"/>
      <c r="V96" s="98"/>
      <c r="W96" s="98"/>
      <c r="X96" s="98"/>
      <c r="Y96" s="98"/>
      <c r="Z96" s="98"/>
    </row>
    <row r="97">
      <c r="A97" s="112"/>
      <c r="B97" s="99"/>
      <c r="C97" s="99"/>
      <c r="D97" s="99"/>
      <c r="E97" s="113"/>
      <c r="F97" s="113"/>
      <c r="G97" s="113" t="str">
        <f>IF($A97="","",$F97-$E97)</f>
      </c>
      <c r="H97" s="113"/>
      <c r="I97" s="99"/>
      <c r="J97" s="99"/>
      <c r="K97" s="99"/>
      <c r="L97" s="99"/>
      <c r="M97" s="113"/>
      <c r="N97" s="99"/>
      <c r="O97" s="114"/>
      <c r="P97" s="99"/>
      <c r="Q97" s="99" t="str">
        <f>IF($A97="","",IF(OR($J97&gt;0,$N97="いいえ",$M97&lt;0.95,$G97&lt;-0.1,$H97&lt;0.85),"高",IF(OR($G97&lt;-0.05,$H97&lt;0.9,$I97&gt;5,$K97&gt;10,$P97&gt;5),"中","低")))</f>
      </c>
      <c r="R97" s="99"/>
      <c r="S97" s="99"/>
      <c r="T97" s="98"/>
      <c r="U97" s="98"/>
      <c r="V97" s="98"/>
      <c r="W97" s="98"/>
      <c r="X97" s="98"/>
      <c r="Y97" s="98"/>
      <c r="Z97" s="98"/>
    </row>
    <row r="98">
      <c r="A98" s="112"/>
      <c r="B98" s="99"/>
      <c r="C98" s="99"/>
      <c r="D98" s="99"/>
      <c r="E98" s="113"/>
      <c r="F98" s="113"/>
      <c r="G98" s="113" t="str">
        <f>IF($A98="","",$F98-$E98)</f>
      </c>
      <c r="H98" s="113"/>
      <c r="I98" s="99"/>
      <c r="J98" s="99"/>
      <c r="K98" s="99"/>
      <c r="L98" s="99"/>
      <c r="M98" s="113"/>
      <c r="N98" s="99"/>
      <c r="O98" s="114"/>
      <c r="P98" s="99"/>
      <c r="Q98" s="99" t="str">
        <f>IF($A98="","",IF(OR($J98&gt;0,$N98="いいえ",$M98&lt;0.95,$G98&lt;-0.1,$H98&lt;0.85),"高",IF(OR($G98&lt;-0.05,$H98&lt;0.9,$I98&gt;5,$K98&gt;10,$P98&gt;5),"中","低")))</f>
      </c>
      <c r="R98" s="99"/>
      <c r="S98" s="99"/>
      <c r="T98" s="98"/>
      <c r="U98" s="98"/>
      <c r="V98" s="98"/>
      <c r="W98" s="98"/>
      <c r="X98" s="98"/>
      <c r="Y98" s="98"/>
      <c r="Z98" s="98"/>
    </row>
    <row r="99">
      <c r="A99" s="112"/>
      <c r="B99" s="99"/>
      <c r="C99" s="99"/>
      <c r="D99" s="99"/>
      <c r="E99" s="113"/>
      <c r="F99" s="113"/>
      <c r="G99" s="113" t="str">
        <f>IF($A99="","",$F99-$E99)</f>
      </c>
      <c r="H99" s="113"/>
      <c r="I99" s="99"/>
      <c r="J99" s="99"/>
      <c r="K99" s="99"/>
      <c r="L99" s="99"/>
      <c r="M99" s="113"/>
      <c r="N99" s="99"/>
      <c r="O99" s="114"/>
      <c r="P99" s="99"/>
      <c r="Q99" s="99" t="str">
        <f>IF($A99="","",IF(OR($J99&gt;0,$N99="いいえ",$M99&lt;0.95,$G99&lt;-0.1,$H99&lt;0.85),"高",IF(OR($G99&lt;-0.05,$H99&lt;0.9,$I99&gt;5,$K99&gt;10,$P99&gt;5),"中","低")))</f>
      </c>
      <c r="R99" s="99"/>
      <c r="S99" s="99"/>
      <c r="T99" s="98"/>
      <c r="U99" s="98"/>
      <c r="V99" s="98"/>
      <c r="W99" s="98"/>
      <c r="X99" s="98"/>
      <c r="Y99" s="98"/>
      <c r="Z99" s="98"/>
    </row>
    <row r="100">
      <c r="A100" s="112"/>
      <c r="B100" s="99"/>
      <c r="C100" s="99"/>
      <c r="D100" s="99"/>
      <c r="E100" s="113"/>
      <c r="F100" s="113"/>
      <c r="G100" s="113" t="str">
        <f>IF($A100="","",$F100-$E100)</f>
      </c>
      <c r="H100" s="113"/>
      <c r="I100" s="99"/>
      <c r="J100" s="99"/>
      <c r="K100" s="99"/>
      <c r="L100" s="99"/>
      <c r="M100" s="113"/>
      <c r="N100" s="99"/>
      <c r="O100" s="114"/>
      <c r="P100" s="99"/>
      <c r="Q100" s="99" t="str">
        <f>IF($A100="","",IF(OR($J100&gt;0,$N100="いいえ",$M100&lt;0.95,$G100&lt;-0.1,$H100&lt;0.85),"高",IF(OR($G100&lt;-0.05,$H100&lt;0.9,$I100&gt;5,$K100&gt;10,$P100&gt;5),"中","低")))</f>
      </c>
      <c r="R100" s="99"/>
      <c r="S100" s="99"/>
      <c r="T100" s="98"/>
      <c r="U100" s="98"/>
      <c r="V100" s="98"/>
      <c r="W100" s="98"/>
      <c r="X100" s="98"/>
      <c r="Y100" s="98"/>
      <c r="Z100" s="98"/>
    </row>
    <row r="101">
      <c r="A101" s="112"/>
      <c r="B101" s="99"/>
      <c r="C101" s="99"/>
      <c r="D101" s="99"/>
      <c r="E101" s="113"/>
      <c r="F101" s="113"/>
      <c r="G101" s="113" t="str">
        <f>IF($A101="","",$F101-$E101)</f>
      </c>
      <c r="H101" s="113"/>
      <c r="I101" s="99"/>
      <c r="J101" s="99"/>
      <c r="K101" s="99"/>
      <c r="L101" s="99"/>
      <c r="M101" s="113"/>
      <c r="N101" s="99"/>
      <c r="O101" s="114"/>
      <c r="P101" s="99"/>
      <c r="Q101" s="99" t="str">
        <f>IF($A101="","",IF(OR($J101&gt;0,$N101="いいえ",$M101&lt;0.95,$G101&lt;-0.1,$H101&lt;0.85),"高",IF(OR($G101&lt;-0.05,$H101&lt;0.9,$I101&gt;5,$K101&gt;10,$P101&gt;5),"中","低")))</f>
      </c>
      <c r="R101" s="99"/>
      <c r="S101" s="99"/>
      <c r="T101" s="98"/>
      <c r="U101" s="98"/>
      <c r="V101" s="98"/>
      <c r="W101" s="98"/>
      <c r="X101" s="98"/>
      <c r="Y101" s="98"/>
      <c r="Z101" s="98"/>
    </row>
    <row r="102">
      <c r="A102" s="112"/>
      <c r="B102" s="99"/>
      <c r="C102" s="99"/>
      <c r="D102" s="99"/>
      <c r="E102" s="113"/>
      <c r="F102" s="113"/>
      <c r="G102" s="113" t="str">
        <f>IF($A102="","",$F102-$E102)</f>
      </c>
      <c r="H102" s="113"/>
      <c r="I102" s="99"/>
      <c r="J102" s="99"/>
      <c r="K102" s="99"/>
      <c r="L102" s="99"/>
      <c r="M102" s="113"/>
      <c r="N102" s="99"/>
      <c r="O102" s="114"/>
      <c r="P102" s="99"/>
      <c r="Q102" s="99" t="str">
        <f>IF($A102="","",IF(OR($J102&gt;0,$N102="いいえ",$M102&lt;0.95,$G102&lt;-0.1,$H102&lt;0.85),"高",IF(OR($G102&lt;-0.05,$H102&lt;0.9,$I102&gt;5,$K102&gt;10,$P102&gt;5),"中","低")))</f>
      </c>
      <c r="R102" s="99"/>
      <c r="S102" s="99"/>
      <c r="T102" s="98"/>
      <c r="U102" s="98"/>
      <c r="V102" s="98"/>
      <c r="W102" s="98"/>
      <c r="X102" s="98"/>
      <c r="Y102" s="98"/>
      <c r="Z102" s="98"/>
    </row>
    <row r="103">
      <c r="A103" s="112"/>
      <c r="B103" s="99"/>
      <c r="C103" s="99"/>
      <c r="D103" s="99"/>
      <c r="E103" s="113"/>
      <c r="F103" s="113"/>
      <c r="G103" s="113" t="str">
        <f>IF($A103="","",$F103-$E103)</f>
      </c>
      <c r="H103" s="113"/>
      <c r="I103" s="99"/>
      <c r="J103" s="99"/>
      <c r="K103" s="99"/>
      <c r="L103" s="99"/>
      <c r="M103" s="113"/>
      <c r="N103" s="99"/>
      <c r="O103" s="114"/>
      <c r="P103" s="99"/>
      <c r="Q103" s="99" t="str">
        <f>IF($A103="","",IF(OR($J103&gt;0,$N103="いいえ",$M103&lt;0.95,$G103&lt;-0.1,$H103&lt;0.85),"高",IF(OR($G103&lt;-0.05,$H103&lt;0.9,$I103&gt;5,$K103&gt;10,$P103&gt;5),"中","低")))</f>
      </c>
      <c r="R103" s="99"/>
      <c r="S103" s="99"/>
      <c r="T103" s="98"/>
      <c r="U103" s="98"/>
      <c r="V103" s="98"/>
      <c r="W103" s="98"/>
      <c r="X103" s="98"/>
      <c r="Y103" s="98"/>
      <c r="Z103" s="98"/>
    </row>
    <row r="104">
      <c r="A104" s="112"/>
      <c r="B104" s="99"/>
      <c r="C104" s="99"/>
      <c r="D104" s="99"/>
      <c r="E104" s="113"/>
      <c r="F104" s="113"/>
      <c r="G104" s="113" t="str">
        <f>IF($A104="","",$F104-$E104)</f>
      </c>
      <c r="H104" s="113"/>
      <c r="I104" s="99"/>
      <c r="J104" s="99"/>
      <c r="K104" s="99"/>
      <c r="L104" s="99"/>
      <c r="M104" s="113"/>
      <c r="N104" s="99"/>
      <c r="O104" s="114"/>
      <c r="P104" s="99"/>
      <c r="Q104" s="99" t="str">
        <f>IF($A104="","",IF(OR($J104&gt;0,$N104="いいえ",$M104&lt;0.95,$G104&lt;-0.1,$H104&lt;0.85),"高",IF(OR($G104&lt;-0.05,$H104&lt;0.9,$I104&gt;5,$K104&gt;10,$P104&gt;5),"中","低")))</f>
      </c>
      <c r="R104" s="99"/>
      <c r="S104" s="99"/>
      <c r="T104" s="98"/>
      <c r="U104" s="98"/>
      <c r="V104" s="98"/>
      <c r="W104" s="98"/>
      <c r="X104" s="98"/>
      <c r="Y104" s="98"/>
      <c r="Z104" s="98"/>
    </row>
    <row r="105">
      <c r="A105" s="112"/>
      <c r="B105" s="99"/>
      <c r="C105" s="99"/>
      <c r="D105" s="99"/>
      <c r="E105" s="113"/>
      <c r="F105" s="113"/>
      <c r="G105" s="113" t="str">
        <f>IF($A105="","",$F105-$E105)</f>
      </c>
      <c r="H105" s="113"/>
      <c r="I105" s="99"/>
      <c r="J105" s="99"/>
      <c r="K105" s="99"/>
      <c r="L105" s="99"/>
      <c r="M105" s="113"/>
      <c r="N105" s="99"/>
      <c r="O105" s="114"/>
      <c r="P105" s="99"/>
      <c r="Q105" s="99" t="str">
        <f>IF($A105="","",IF(OR($J105&gt;0,$N105="いいえ",$M105&lt;0.95,$G105&lt;-0.1,$H105&lt;0.85),"高",IF(OR($G105&lt;-0.05,$H105&lt;0.9,$I105&gt;5,$K105&gt;10,$P105&gt;5),"中","低")))</f>
      </c>
      <c r="R105" s="99"/>
      <c r="S105" s="99"/>
      <c r="T105" s="98"/>
      <c r="U105" s="98"/>
      <c r="V105" s="98"/>
      <c r="W105" s="98"/>
      <c r="X105" s="98"/>
      <c r="Y105" s="98"/>
      <c r="Z105" s="98"/>
    </row>
    <row r="106">
      <c r="A106" s="112"/>
      <c r="B106" s="99"/>
      <c r="C106" s="99"/>
      <c r="D106" s="99"/>
      <c r="E106" s="113"/>
      <c r="F106" s="113"/>
      <c r="G106" s="113" t="str">
        <f>IF($A106="","",$F106-$E106)</f>
      </c>
      <c r="H106" s="113"/>
      <c r="I106" s="99"/>
      <c r="J106" s="99"/>
      <c r="K106" s="99"/>
      <c r="L106" s="99"/>
      <c r="M106" s="113"/>
      <c r="N106" s="99"/>
      <c r="O106" s="114"/>
      <c r="P106" s="99"/>
      <c r="Q106" s="99" t="str">
        <f>IF($A106="","",IF(OR($J106&gt;0,$N106="いいえ",$M106&lt;0.95,$G106&lt;-0.1,$H106&lt;0.85),"高",IF(OR($G106&lt;-0.05,$H106&lt;0.9,$I106&gt;5,$K106&gt;10,$P106&gt;5),"中","低")))</f>
      </c>
      <c r="R106" s="99"/>
      <c r="S106" s="99"/>
      <c r="T106" s="98"/>
      <c r="U106" s="98"/>
      <c r="V106" s="98"/>
      <c r="W106" s="98"/>
      <c r="X106" s="98"/>
      <c r="Y106" s="98"/>
      <c r="Z106" s="98"/>
    </row>
    <row r="107">
      <c r="A107" s="112"/>
      <c r="B107" s="99"/>
      <c r="C107" s="99"/>
      <c r="D107" s="99"/>
      <c r="E107" s="113"/>
      <c r="F107" s="113"/>
      <c r="G107" s="113" t="str">
        <f>IF($A107="","",$F107-$E107)</f>
      </c>
      <c r="H107" s="113"/>
      <c r="I107" s="99"/>
      <c r="J107" s="99"/>
      <c r="K107" s="99"/>
      <c r="L107" s="99"/>
      <c r="M107" s="113"/>
      <c r="N107" s="99"/>
      <c r="O107" s="114"/>
      <c r="P107" s="99"/>
      <c r="Q107" s="99" t="str">
        <f>IF($A107="","",IF(OR($J107&gt;0,$N107="いいえ",$M107&lt;0.95,$G107&lt;-0.1,$H107&lt;0.85),"高",IF(OR($G107&lt;-0.05,$H107&lt;0.9,$I107&gt;5,$K107&gt;10,$P107&gt;5),"中","低")))</f>
      </c>
      <c r="R107" s="99"/>
      <c r="S107" s="99"/>
      <c r="T107" s="98"/>
      <c r="U107" s="98"/>
      <c r="V107" s="98"/>
      <c r="W107" s="98"/>
      <c r="X107" s="98"/>
      <c r="Y107" s="98"/>
      <c r="Z107" s="98"/>
    </row>
    <row r="108">
      <c r="A108" s="112"/>
      <c r="B108" s="99"/>
      <c r="C108" s="99"/>
      <c r="D108" s="99"/>
      <c r="E108" s="113"/>
      <c r="F108" s="113"/>
      <c r="G108" s="113" t="str">
        <f>IF($A108="","",$F108-$E108)</f>
      </c>
      <c r="H108" s="113"/>
      <c r="I108" s="99"/>
      <c r="J108" s="99"/>
      <c r="K108" s="99"/>
      <c r="L108" s="99"/>
      <c r="M108" s="113"/>
      <c r="N108" s="99"/>
      <c r="O108" s="114"/>
      <c r="P108" s="99"/>
      <c r="Q108" s="99" t="str">
        <f>IF($A108="","",IF(OR($J108&gt;0,$N108="いいえ",$M108&lt;0.95,$G108&lt;-0.1,$H108&lt;0.85),"高",IF(OR($G108&lt;-0.05,$H108&lt;0.9,$I108&gt;5,$K108&gt;10,$P108&gt;5),"中","低")))</f>
      </c>
      <c r="R108" s="99"/>
      <c r="S108" s="99"/>
      <c r="T108" s="98"/>
      <c r="U108" s="98"/>
      <c r="V108" s="98"/>
      <c r="W108" s="98"/>
      <c r="X108" s="98"/>
      <c r="Y108" s="98"/>
      <c r="Z108" s="98"/>
    </row>
    <row r="109">
      <c r="A109" s="112"/>
      <c r="B109" s="99"/>
      <c r="C109" s="99"/>
      <c r="D109" s="99"/>
      <c r="E109" s="113"/>
      <c r="F109" s="113"/>
      <c r="G109" s="113" t="str">
        <f>IF($A109="","",$F109-$E109)</f>
      </c>
      <c r="H109" s="113"/>
      <c r="I109" s="99"/>
      <c r="J109" s="99"/>
      <c r="K109" s="99"/>
      <c r="L109" s="99"/>
      <c r="M109" s="113"/>
      <c r="N109" s="99"/>
      <c r="O109" s="114"/>
      <c r="P109" s="99"/>
      <c r="Q109" s="99" t="str">
        <f>IF($A109="","",IF(OR($J109&gt;0,$N109="いいえ",$M109&lt;0.95,$G109&lt;-0.1,$H109&lt;0.85),"高",IF(OR($G109&lt;-0.05,$H109&lt;0.9,$I109&gt;5,$K109&gt;10,$P109&gt;5),"中","低")))</f>
      </c>
      <c r="R109" s="99"/>
      <c r="S109" s="99"/>
      <c r="T109" s="98"/>
      <c r="U109" s="98"/>
      <c r="V109" s="98"/>
      <c r="W109" s="98"/>
      <c r="X109" s="98"/>
      <c r="Y109" s="98"/>
      <c r="Z109" s="98"/>
    </row>
    <row r="110">
      <c r="A110" s="112"/>
      <c r="B110" s="99"/>
      <c r="C110" s="99"/>
      <c r="D110" s="99"/>
      <c r="E110" s="113"/>
      <c r="F110" s="113"/>
      <c r="G110" s="113" t="str">
        <f>IF($A110="","",$F110-$E110)</f>
      </c>
      <c r="H110" s="113"/>
      <c r="I110" s="99"/>
      <c r="J110" s="99"/>
      <c r="K110" s="99"/>
      <c r="L110" s="99"/>
      <c r="M110" s="113"/>
      <c r="N110" s="99"/>
      <c r="O110" s="114"/>
      <c r="P110" s="99"/>
      <c r="Q110" s="99" t="str">
        <f>IF($A110="","",IF(OR($J110&gt;0,$N110="いいえ",$M110&lt;0.95,$G110&lt;-0.1,$H110&lt;0.85),"高",IF(OR($G110&lt;-0.05,$H110&lt;0.9,$I110&gt;5,$K110&gt;10,$P110&gt;5),"中","低")))</f>
      </c>
      <c r="R110" s="99"/>
      <c r="S110" s="99"/>
      <c r="T110" s="98"/>
      <c r="U110" s="98"/>
      <c r="V110" s="98"/>
      <c r="W110" s="98"/>
      <c r="X110" s="98"/>
      <c r="Y110" s="98"/>
      <c r="Z110" s="98"/>
    </row>
    <row r="111">
      <c r="A111" s="112"/>
      <c r="B111" s="99"/>
      <c r="C111" s="99"/>
      <c r="D111" s="99"/>
      <c r="E111" s="113"/>
      <c r="F111" s="113"/>
      <c r="G111" s="113" t="str">
        <f>IF($A111="","",$F111-$E111)</f>
      </c>
      <c r="H111" s="113"/>
      <c r="I111" s="99"/>
      <c r="J111" s="99"/>
      <c r="K111" s="99"/>
      <c r="L111" s="99"/>
      <c r="M111" s="113"/>
      <c r="N111" s="99"/>
      <c r="O111" s="114"/>
      <c r="P111" s="99"/>
      <c r="Q111" s="99" t="str">
        <f>IF($A111="","",IF(OR($J111&gt;0,$N111="いいえ",$M111&lt;0.95,$G111&lt;-0.1,$H111&lt;0.85),"高",IF(OR($G111&lt;-0.05,$H111&lt;0.9,$I111&gt;5,$K111&gt;10,$P111&gt;5),"中","低")))</f>
      </c>
      <c r="R111" s="99"/>
      <c r="S111" s="99"/>
      <c r="T111" s="98"/>
      <c r="U111" s="98"/>
      <c r="V111" s="98"/>
      <c r="W111" s="98"/>
      <c r="X111" s="98"/>
      <c r="Y111" s="98"/>
      <c r="Z111" s="98"/>
    </row>
    <row r="112">
      <c r="A112" s="112"/>
      <c r="B112" s="99"/>
      <c r="C112" s="99"/>
      <c r="D112" s="99"/>
      <c r="E112" s="113"/>
      <c r="F112" s="113"/>
      <c r="G112" s="113" t="str">
        <f>IF($A112="","",$F112-$E112)</f>
      </c>
      <c r="H112" s="113"/>
      <c r="I112" s="99"/>
      <c r="J112" s="99"/>
      <c r="K112" s="99"/>
      <c r="L112" s="99"/>
      <c r="M112" s="113"/>
      <c r="N112" s="99"/>
      <c r="O112" s="114"/>
      <c r="P112" s="99"/>
      <c r="Q112" s="99" t="str">
        <f>IF($A112="","",IF(OR($J112&gt;0,$N112="いいえ",$M112&lt;0.95,$G112&lt;-0.1,$H112&lt;0.85),"高",IF(OR($G112&lt;-0.05,$H112&lt;0.9,$I112&gt;5,$K112&gt;10,$P112&gt;5),"中","低")))</f>
      </c>
      <c r="R112" s="99"/>
      <c r="S112" s="99"/>
      <c r="T112" s="98"/>
      <c r="U112" s="98"/>
      <c r="V112" s="98"/>
      <c r="W112" s="98"/>
      <c r="X112" s="98"/>
      <c r="Y112" s="98"/>
      <c r="Z112" s="98"/>
    </row>
    <row r="113">
      <c r="A113" s="112"/>
      <c r="B113" s="99"/>
      <c r="C113" s="99"/>
      <c r="D113" s="99"/>
      <c r="E113" s="113"/>
      <c r="F113" s="113"/>
      <c r="G113" s="113" t="str">
        <f>IF($A113="","",$F113-$E113)</f>
      </c>
      <c r="H113" s="113"/>
      <c r="I113" s="99"/>
      <c r="J113" s="99"/>
      <c r="K113" s="99"/>
      <c r="L113" s="99"/>
      <c r="M113" s="113"/>
      <c r="N113" s="99"/>
      <c r="O113" s="114"/>
      <c r="P113" s="99"/>
      <c r="Q113" s="99" t="str">
        <f>IF($A113="","",IF(OR($J113&gt;0,$N113="いいえ",$M113&lt;0.95,$G113&lt;-0.1,$H113&lt;0.85),"高",IF(OR($G113&lt;-0.05,$H113&lt;0.9,$I113&gt;5,$K113&gt;10,$P113&gt;5),"中","低")))</f>
      </c>
      <c r="R113" s="99"/>
      <c r="S113" s="99"/>
      <c r="T113" s="98"/>
      <c r="U113" s="98"/>
      <c r="V113" s="98"/>
      <c r="W113" s="98"/>
      <c r="X113" s="98"/>
      <c r="Y113" s="98"/>
      <c r="Z113" s="98"/>
    </row>
    <row r="114">
      <c r="A114" s="112"/>
      <c r="B114" s="99"/>
      <c r="C114" s="99"/>
      <c r="D114" s="99"/>
      <c r="E114" s="113"/>
      <c r="F114" s="113"/>
      <c r="G114" s="113" t="str">
        <f>IF($A114="","",$F114-$E114)</f>
      </c>
      <c r="H114" s="113"/>
      <c r="I114" s="99"/>
      <c r="J114" s="99"/>
      <c r="K114" s="99"/>
      <c r="L114" s="99"/>
      <c r="M114" s="113"/>
      <c r="N114" s="99"/>
      <c r="O114" s="114"/>
      <c r="P114" s="99"/>
      <c r="Q114" s="99" t="str">
        <f>IF($A114="","",IF(OR($J114&gt;0,$N114="いいえ",$M114&lt;0.95,$G114&lt;-0.1,$H114&lt;0.85),"高",IF(OR($G114&lt;-0.05,$H114&lt;0.9,$I114&gt;5,$K114&gt;10,$P114&gt;5),"中","低")))</f>
      </c>
      <c r="R114" s="99"/>
      <c r="S114" s="99"/>
      <c r="T114" s="98"/>
      <c r="U114" s="98"/>
      <c r="V114" s="98"/>
      <c r="W114" s="98"/>
      <c r="X114" s="98"/>
      <c r="Y114" s="98"/>
      <c r="Z114" s="98"/>
    </row>
    <row r="115">
      <c r="A115" s="112"/>
      <c r="B115" s="99"/>
      <c r="C115" s="99"/>
      <c r="D115" s="99"/>
      <c r="E115" s="113"/>
      <c r="F115" s="113"/>
      <c r="G115" s="113" t="str">
        <f>IF($A115="","",$F115-$E115)</f>
      </c>
      <c r="H115" s="113"/>
      <c r="I115" s="99"/>
      <c r="J115" s="99"/>
      <c r="K115" s="99"/>
      <c r="L115" s="99"/>
      <c r="M115" s="113"/>
      <c r="N115" s="99"/>
      <c r="O115" s="114"/>
      <c r="P115" s="99"/>
      <c r="Q115" s="99" t="str">
        <f>IF($A115="","",IF(OR($J115&gt;0,$N115="いいえ",$M115&lt;0.95,$G115&lt;-0.1,$H115&lt;0.85),"高",IF(OR($G115&lt;-0.05,$H115&lt;0.9,$I115&gt;5,$K115&gt;10,$P115&gt;5),"中","低")))</f>
      </c>
      <c r="R115" s="99"/>
      <c r="S115" s="99"/>
      <c r="T115" s="98"/>
      <c r="U115" s="98"/>
      <c r="V115" s="98"/>
      <c r="W115" s="98"/>
      <c r="X115" s="98"/>
      <c r="Y115" s="98"/>
      <c r="Z115" s="98"/>
    </row>
    <row r="116">
      <c r="A116" s="112"/>
      <c r="B116" s="99"/>
      <c r="C116" s="99"/>
      <c r="D116" s="99"/>
      <c r="E116" s="113"/>
      <c r="F116" s="113"/>
      <c r="G116" s="113" t="str">
        <f>IF($A116="","",$F116-$E116)</f>
      </c>
      <c r="H116" s="113"/>
      <c r="I116" s="99"/>
      <c r="J116" s="99"/>
      <c r="K116" s="99"/>
      <c r="L116" s="99"/>
      <c r="M116" s="113"/>
      <c r="N116" s="99"/>
      <c r="O116" s="114"/>
      <c r="P116" s="99"/>
      <c r="Q116" s="99" t="str">
        <f>IF($A116="","",IF(OR($J116&gt;0,$N116="いいえ",$M116&lt;0.95,$G116&lt;-0.1,$H116&lt;0.85),"高",IF(OR($G116&lt;-0.05,$H116&lt;0.9,$I116&gt;5,$K116&gt;10,$P116&gt;5),"中","低")))</f>
      </c>
      <c r="R116" s="99"/>
      <c r="S116" s="99"/>
      <c r="T116" s="98"/>
      <c r="U116" s="98"/>
      <c r="V116" s="98"/>
      <c r="W116" s="98"/>
      <c r="X116" s="98"/>
      <c r="Y116" s="98"/>
      <c r="Z116" s="98"/>
    </row>
    <row r="117">
      <c r="A117" s="112"/>
      <c r="B117" s="99"/>
      <c r="C117" s="99"/>
      <c r="D117" s="99"/>
      <c r="E117" s="113"/>
      <c r="F117" s="113"/>
      <c r="G117" s="113" t="str">
        <f>IF($A117="","",$F117-$E117)</f>
      </c>
      <c r="H117" s="113"/>
      <c r="I117" s="99"/>
      <c r="J117" s="99"/>
      <c r="K117" s="99"/>
      <c r="L117" s="99"/>
      <c r="M117" s="113"/>
      <c r="N117" s="99"/>
      <c r="O117" s="114"/>
      <c r="P117" s="99"/>
      <c r="Q117" s="99" t="str">
        <f>IF($A117="","",IF(OR($J117&gt;0,$N117="いいえ",$M117&lt;0.95,$G117&lt;-0.1,$H117&lt;0.85),"高",IF(OR($G117&lt;-0.05,$H117&lt;0.9,$I117&gt;5,$K117&gt;10,$P117&gt;5),"中","低")))</f>
      </c>
      <c r="R117" s="99"/>
      <c r="S117" s="99"/>
      <c r="T117" s="98"/>
      <c r="U117" s="98"/>
      <c r="V117" s="98"/>
      <c r="W117" s="98"/>
      <c r="X117" s="98"/>
      <c r="Y117" s="98"/>
      <c r="Z117" s="98"/>
    </row>
    <row r="118">
      <c r="A118" s="112"/>
      <c r="B118" s="99"/>
      <c r="C118" s="99"/>
      <c r="D118" s="99"/>
      <c r="E118" s="113"/>
      <c r="F118" s="113"/>
      <c r="G118" s="113" t="str">
        <f>IF($A118="","",$F118-$E118)</f>
      </c>
      <c r="H118" s="113"/>
      <c r="I118" s="99"/>
      <c r="J118" s="99"/>
      <c r="K118" s="99"/>
      <c r="L118" s="99"/>
      <c r="M118" s="113"/>
      <c r="N118" s="99"/>
      <c r="O118" s="114"/>
      <c r="P118" s="99"/>
      <c r="Q118" s="99" t="str">
        <f>IF($A118="","",IF(OR($J118&gt;0,$N118="いいえ",$M118&lt;0.95,$G118&lt;-0.1,$H118&lt;0.85),"高",IF(OR($G118&lt;-0.05,$H118&lt;0.9,$I118&gt;5,$K118&gt;10,$P118&gt;5),"中","低")))</f>
      </c>
      <c r="R118" s="99"/>
      <c r="S118" s="99"/>
      <c r="T118" s="98"/>
      <c r="U118" s="98"/>
      <c r="V118" s="98"/>
      <c r="W118" s="98"/>
      <c r="X118" s="98"/>
      <c r="Y118" s="98"/>
      <c r="Z118" s="98"/>
    </row>
    <row r="119">
      <c r="A119" s="112"/>
      <c r="B119" s="99"/>
      <c r="C119" s="99"/>
      <c r="D119" s="99"/>
      <c r="E119" s="113"/>
      <c r="F119" s="113"/>
      <c r="G119" s="113" t="str">
        <f>IF($A119="","",$F119-$E119)</f>
      </c>
      <c r="H119" s="113"/>
      <c r="I119" s="99"/>
      <c r="J119" s="99"/>
      <c r="K119" s="99"/>
      <c r="L119" s="99"/>
      <c r="M119" s="113"/>
      <c r="N119" s="99"/>
      <c r="O119" s="114"/>
      <c r="P119" s="99"/>
      <c r="Q119" s="99" t="str">
        <f>IF($A119="","",IF(OR($J119&gt;0,$N119="いいえ",$M119&lt;0.95,$G119&lt;-0.1,$H119&lt;0.85),"高",IF(OR($G119&lt;-0.05,$H119&lt;0.9,$I119&gt;5,$K119&gt;10,$P119&gt;5),"中","低")))</f>
      </c>
      <c r="R119" s="99"/>
      <c r="S119" s="99"/>
      <c r="T119" s="98"/>
      <c r="U119" s="98"/>
      <c r="V119" s="98"/>
      <c r="W119" s="98"/>
      <c r="X119" s="98"/>
      <c r="Y119" s="98"/>
      <c r="Z119" s="98"/>
    </row>
    <row r="120">
      <c r="A120" s="112"/>
      <c r="B120" s="99"/>
      <c r="C120" s="99"/>
      <c r="D120" s="99"/>
      <c r="E120" s="113"/>
      <c r="F120" s="113"/>
      <c r="G120" s="113" t="str">
        <f>IF($A120="","",$F120-$E120)</f>
      </c>
      <c r="H120" s="113"/>
      <c r="I120" s="99"/>
      <c r="J120" s="99"/>
      <c r="K120" s="99"/>
      <c r="L120" s="99"/>
      <c r="M120" s="113"/>
      <c r="N120" s="99"/>
      <c r="O120" s="114"/>
      <c r="P120" s="99"/>
      <c r="Q120" s="99" t="str">
        <f>IF($A120="","",IF(OR($J120&gt;0,$N120="いいえ",$M120&lt;0.95,$G120&lt;-0.1,$H120&lt;0.85),"高",IF(OR($G120&lt;-0.05,$H120&lt;0.9,$I120&gt;5,$K120&gt;10,$P120&gt;5),"中","低")))</f>
      </c>
      <c r="R120" s="99"/>
      <c r="S120" s="99"/>
      <c r="T120" s="98"/>
      <c r="U120" s="98"/>
      <c r="V120" s="98"/>
      <c r="W120" s="98"/>
      <c r="X120" s="98"/>
      <c r="Y120" s="98"/>
      <c r="Z120" s="98"/>
    </row>
    <row r="121">
      <c r="A121" s="112"/>
      <c r="B121" s="99"/>
      <c r="C121" s="99"/>
      <c r="D121" s="99"/>
      <c r="E121" s="113"/>
      <c r="F121" s="113"/>
      <c r="G121" s="113" t="str">
        <f>IF($A121="","",$F121-$E121)</f>
      </c>
      <c r="H121" s="113"/>
      <c r="I121" s="99"/>
      <c r="J121" s="99"/>
      <c r="K121" s="99"/>
      <c r="L121" s="99"/>
      <c r="M121" s="113"/>
      <c r="N121" s="99"/>
      <c r="O121" s="114"/>
      <c r="P121" s="99"/>
      <c r="Q121" s="99" t="str">
        <f>IF($A121="","",IF(OR($J121&gt;0,$N121="いいえ",$M121&lt;0.95,$G121&lt;-0.1,$H121&lt;0.85),"高",IF(OR($G121&lt;-0.05,$H121&lt;0.9,$I121&gt;5,$K121&gt;10,$P121&gt;5),"中","低")))</f>
      </c>
      <c r="R121" s="99"/>
      <c r="S121" s="99"/>
      <c r="T121" s="98"/>
      <c r="U121" s="98"/>
      <c r="V121" s="98"/>
      <c r="W121" s="98"/>
      <c r="X121" s="98"/>
      <c r="Y121" s="98"/>
      <c r="Z121" s="98"/>
    </row>
    <row r="122">
      <c r="A122" s="112"/>
      <c r="B122" s="99"/>
      <c r="C122" s="99"/>
      <c r="D122" s="99"/>
      <c r="E122" s="113"/>
      <c r="F122" s="113"/>
      <c r="G122" s="113" t="str">
        <f>IF($A122="","",$F122-$E122)</f>
      </c>
      <c r="H122" s="113"/>
      <c r="I122" s="99"/>
      <c r="J122" s="99"/>
      <c r="K122" s="99"/>
      <c r="L122" s="99"/>
      <c r="M122" s="113"/>
      <c r="N122" s="99"/>
      <c r="O122" s="114"/>
      <c r="P122" s="99"/>
      <c r="Q122" s="99" t="str">
        <f>IF($A122="","",IF(OR($J122&gt;0,$N122="いいえ",$M122&lt;0.95,$G122&lt;-0.1,$H122&lt;0.85),"高",IF(OR($G122&lt;-0.05,$H122&lt;0.9,$I122&gt;5,$K122&gt;10,$P122&gt;5),"中","低")))</f>
      </c>
      <c r="R122" s="99"/>
      <c r="S122" s="99"/>
      <c r="T122" s="98"/>
      <c r="U122" s="98"/>
      <c r="V122" s="98"/>
      <c r="W122" s="98"/>
      <c r="X122" s="98"/>
      <c r="Y122" s="98"/>
      <c r="Z122" s="98"/>
    </row>
    <row r="123">
      <c r="A123" s="112"/>
      <c r="B123" s="99"/>
      <c r="C123" s="99"/>
      <c r="D123" s="99"/>
      <c r="E123" s="113"/>
      <c r="F123" s="113"/>
      <c r="G123" s="113" t="str">
        <f>IF($A123="","",$F123-$E123)</f>
      </c>
      <c r="H123" s="113"/>
      <c r="I123" s="99"/>
      <c r="J123" s="99"/>
      <c r="K123" s="99"/>
      <c r="L123" s="99"/>
      <c r="M123" s="113"/>
      <c r="N123" s="99"/>
      <c r="O123" s="114"/>
      <c r="P123" s="99"/>
      <c r="Q123" s="99" t="str">
        <f>IF($A123="","",IF(OR($J123&gt;0,$N123="いいえ",$M123&lt;0.95,$G123&lt;-0.1,$H123&lt;0.85),"高",IF(OR($G123&lt;-0.05,$H123&lt;0.9,$I123&gt;5,$K123&gt;10,$P123&gt;5),"中","低")))</f>
      </c>
      <c r="R123" s="99"/>
      <c r="S123" s="99"/>
      <c r="T123" s="98"/>
      <c r="U123" s="98"/>
      <c r="V123" s="98"/>
      <c r="W123" s="98"/>
      <c r="X123" s="98"/>
      <c r="Y123" s="98"/>
      <c r="Z123" s="98"/>
    </row>
    <row r="124">
      <c r="A124" s="112"/>
      <c r="B124" s="99"/>
      <c r="C124" s="99"/>
      <c r="D124" s="99"/>
      <c r="E124" s="113"/>
      <c r="F124" s="113"/>
      <c r="G124" s="113" t="str">
        <f>IF($A124="","",$F124-$E124)</f>
      </c>
      <c r="H124" s="113"/>
      <c r="I124" s="99"/>
      <c r="J124" s="99"/>
      <c r="K124" s="99"/>
      <c r="L124" s="99"/>
      <c r="M124" s="113"/>
      <c r="N124" s="99"/>
      <c r="O124" s="114"/>
      <c r="P124" s="99"/>
      <c r="Q124" s="99" t="str">
        <f>IF($A124="","",IF(OR($J124&gt;0,$N124="いいえ",$M124&lt;0.95,$G124&lt;-0.1,$H124&lt;0.85),"高",IF(OR($G124&lt;-0.05,$H124&lt;0.9,$I124&gt;5,$K124&gt;10,$P124&gt;5),"中","低")))</f>
      </c>
      <c r="R124" s="99"/>
      <c r="S124" s="99"/>
      <c r="T124" s="98"/>
      <c r="U124" s="98"/>
      <c r="V124" s="98"/>
      <c r="W124" s="98"/>
      <c r="X124" s="98"/>
      <c r="Y124" s="98"/>
      <c r="Z124" s="98"/>
    </row>
    <row r="125">
      <c r="A125" s="112"/>
      <c r="B125" s="99"/>
      <c r="C125" s="99"/>
      <c r="D125" s="99"/>
      <c r="E125" s="113"/>
      <c r="F125" s="113"/>
      <c r="G125" s="113" t="str">
        <f>IF($A125="","",$F125-$E125)</f>
      </c>
      <c r="H125" s="113"/>
      <c r="I125" s="99"/>
      <c r="J125" s="99"/>
      <c r="K125" s="99"/>
      <c r="L125" s="99"/>
      <c r="M125" s="113"/>
      <c r="N125" s="99"/>
      <c r="O125" s="114"/>
      <c r="P125" s="99"/>
      <c r="Q125" s="99" t="str">
        <f>IF($A125="","",IF(OR($J125&gt;0,$N125="いいえ",$M125&lt;0.95,$G125&lt;-0.1,$H125&lt;0.85),"高",IF(OR($G125&lt;-0.05,$H125&lt;0.9,$I125&gt;5,$K125&gt;10,$P125&gt;5),"中","低")))</f>
      </c>
      <c r="R125" s="99"/>
      <c r="S125" s="99"/>
      <c r="T125" s="98"/>
      <c r="U125" s="98"/>
      <c r="V125" s="98"/>
      <c r="W125" s="98"/>
      <c r="X125" s="98"/>
      <c r="Y125" s="98"/>
      <c r="Z125" s="98"/>
    </row>
    <row r="126">
      <c r="A126" s="112"/>
      <c r="B126" s="99"/>
      <c r="C126" s="99"/>
      <c r="D126" s="99"/>
      <c r="E126" s="113"/>
      <c r="F126" s="113"/>
      <c r="G126" s="113" t="str">
        <f>IF($A126="","",$F126-$E126)</f>
      </c>
      <c r="H126" s="113"/>
      <c r="I126" s="99"/>
      <c r="J126" s="99"/>
      <c r="K126" s="99"/>
      <c r="L126" s="99"/>
      <c r="M126" s="113"/>
      <c r="N126" s="99"/>
      <c r="O126" s="114"/>
      <c r="P126" s="99"/>
      <c r="Q126" s="99" t="str">
        <f>IF($A126="","",IF(OR($J126&gt;0,$N126="いいえ",$M126&lt;0.95,$G126&lt;-0.1,$H126&lt;0.85),"高",IF(OR($G126&lt;-0.05,$H126&lt;0.9,$I126&gt;5,$K126&gt;10,$P126&gt;5),"中","低")))</f>
      </c>
      <c r="R126" s="99"/>
      <c r="S126" s="99"/>
      <c r="T126" s="98"/>
      <c r="U126" s="98"/>
      <c r="V126" s="98"/>
      <c r="W126" s="98"/>
      <c r="X126" s="98"/>
      <c r="Y126" s="98"/>
      <c r="Z126" s="98"/>
    </row>
    <row r="127">
      <c r="A127" s="112"/>
      <c r="B127" s="99"/>
      <c r="C127" s="99"/>
      <c r="D127" s="99"/>
      <c r="E127" s="113"/>
      <c r="F127" s="113"/>
      <c r="G127" s="113" t="str">
        <f>IF($A127="","",$F127-$E127)</f>
      </c>
      <c r="H127" s="113"/>
      <c r="I127" s="99"/>
      <c r="J127" s="99"/>
      <c r="K127" s="99"/>
      <c r="L127" s="99"/>
      <c r="M127" s="113"/>
      <c r="N127" s="99"/>
      <c r="O127" s="114"/>
      <c r="P127" s="99"/>
      <c r="Q127" s="99" t="str">
        <f>IF($A127="","",IF(OR($J127&gt;0,$N127="いいえ",$M127&lt;0.95,$G127&lt;-0.1,$H127&lt;0.85),"高",IF(OR($G127&lt;-0.05,$H127&lt;0.9,$I127&gt;5,$K127&gt;10,$P127&gt;5),"中","低")))</f>
      </c>
      <c r="R127" s="99"/>
      <c r="S127" s="99"/>
      <c r="T127" s="98"/>
      <c r="U127" s="98"/>
      <c r="V127" s="98"/>
      <c r="W127" s="98"/>
      <c r="X127" s="98"/>
      <c r="Y127" s="98"/>
      <c r="Z127" s="98"/>
    </row>
    <row r="128">
      <c r="A128" s="112"/>
      <c r="B128" s="99"/>
      <c r="C128" s="99"/>
      <c r="D128" s="99"/>
      <c r="E128" s="113"/>
      <c r="F128" s="113"/>
      <c r="G128" s="113" t="str">
        <f>IF($A128="","",$F128-$E128)</f>
      </c>
      <c r="H128" s="113"/>
      <c r="I128" s="99"/>
      <c r="J128" s="99"/>
      <c r="K128" s="99"/>
      <c r="L128" s="99"/>
      <c r="M128" s="113"/>
      <c r="N128" s="99"/>
      <c r="O128" s="114"/>
      <c r="P128" s="99"/>
      <c r="Q128" s="99" t="str">
        <f>IF($A128="","",IF(OR($J128&gt;0,$N128="いいえ",$M128&lt;0.95,$G128&lt;-0.1,$H128&lt;0.85),"高",IF(OR($G128&lt;-0.05,$H128&lt;0.9,$I128&gt;5,$K128&gt;10,$P128&gt;5),"中","低")))</f>
      </c>
      <c r="R128" s="99"/>
      <c r="S128" s="99"/>
      <c r="T128" s="98"/>
      <c r="U128" s="98"/>
      <c r="V128" s="98"/>
      <c r="W128" s="98"/>
      <c r="X128" s="98"/>
      <c r="Y128" s="98"/>
      <c r="Z128" s="98"/>
    </row>
    <row r="129">
      <c r="A129" s="112"/>
      <c r="B129" s="99"/>
      <c r="C129" s="99"/>
      <c r="D129" s="99"/>
      <c r="E129" s="113"/>
      <c r="F129" s="113"/>
      <c r="G129" s="113" t="str">
        <f>IF($A129="","",$F129-$E129)</f>
      </c>
      <c r="H129" s="113"/>
      <c r="I129" s="99"/>
      <c r="J129" s="99"/>
      <c r="K129" s="99"/>
      <c r="L129" s="99"/>
      <c r="M129" s="113"/>
      <c r="N129" s="99"/>
      <c r="O129" s="114"/>
      <c r="P129" s="99"/>
      <c r="Q129" s="99" t="str">
        <f>IF($A129="","",IF(OR($J129&gt;0,$N129="いいえ",$M129&lt;0.95,$G129&lt;-0.1,$H129&lt;0.85),"高",IF(OR($G129&lt;-0.05,$H129&lt;0.9,$I129&gt;5,$K129&gt;10,$P129&gt;5),"中","低")))</f>
      </c>
      <c r="R129" s="99"/>
      <c r="S129" s="99"/>
      <c r="T129" s="98"/>
      <c r="U129" s="98"/>
      <c r="V129" s="98"/>
      <c r="W129" s="98"/>
      <c r="X129" s="98"/>
      <c r="Y129" s="98"/>
      <c r="Z129" s="98"/>
    </row>
    <row r="130">
      <c r="A130" s="112"/>
      <c r="B130" s="99"/>
      <c r="C130" s="99"/>
      <c r="D130" s="99"/>
      <c r="E130" s="113"/>
      <c r="F130" s="113"/>
      <c r="G130" s="113" t="str">
        <f>IF($A130="","",$F130-$E130)</f>
      </c>
      <c r="H130" s="113"/>
      <c r="I130" s="99"/>
      <c r="J130" s="99"/>
      <c r="K130" s="99"/>
      <c r="L130" s="99"/>
      <c r="M130" s="113"/>
      <c r="N130" s="99"/>
      <c r="O130" s="114"/>
      <c r="P130" s="99"/>
      <c r="Q130" s="99" t="str">
        <f>IF($A130="","",IF(OR($J130&gt;0,$N130="いいえ",$M130&lt;0.95,$G130&lt;-0.1,$H130&lt;0.85),"高",IF(OR($G130&lt;-0.05,$H130&lt;0.9,$I130&gt;5,$K130&gt;10,$P130&gt;5),"中","低")))</f>
      </c>
      <c r="R130" s="99"/>
      <c r="S130" s="99"/>
      <c r="T130" s="98"/>
      <c r="U130" s="98"/>
      <c r="V130" s="98"/>
      <c r="W130" s="98"/>
      <c r="X130" s="98"/>
      <c r="Y130" s="98"/>
      <c r="Z130" s="98"/>
    </row>
    <row r="131">
      <c r="A131" s="112"/>
      <c r="B131" s="99"/>
      <c r="C131" s="99"/>
      <c r="D131" s="99"/>
      <c r="E131" s="113"/>
      <c r="F131" s="113"/>
      <c r="G131" s="113" t="str">
        <f>IF($A131="","",$F131-$E131)</f>
      </c>
      <c r="H131" s="113"/>
      <c r="I131" s="99"/>
      <c r="J131" s="99"/>
      <c r="K131" s="99"/>
      <c r="L131" s="99"/>
      <c r="M131" s="113"/>
      <c r="N131" s="99"/>
      <c r="O131" s="114"/>
      <c r="P131" s="99"/>
      <c r="Q131" s="99" t="str">
        <f>IF($A131="","",IF(OR($J131&gt;0,$N131="いいえ",$M131&lt;0.95,$G131&lt;-0.1,$H131&lt;0.85),"高",IF(OR($G131&lt;-0.05,$H131&lt;0.9,$I131&gt;5,$K131&gt;10,$P131&gt;5),"中","低")))</f>
      </c>
      <c r="R131" s="99"/>
      <c r="S131" s="99"/>
      <c r="T131" s="98"/>
      <c r="U131" s="98"/>
      <c r="V131" s="98"/>
      <c r="W131" s="98"/>
      <c r="X131" s="98"/>
      <c r="Y131" s="98"/>
      <c r="Z131" s="98"/>
    </row>
    <row r="132">
      <c r="A132" s="112"/>
      <c r="B132" s="99"/>
      <c r="C132" s="99"/>
      <c r="D132" s="99"/>
      <c r="E132" s="113"/>
      <c r="F132" s="113"/>
      <c r="G132" s="113" t="str">
        <f>IF($A132="","",$F132-$E132)</f>
      </c>
      <c r="H132" s="113"/>
      <c r="I132" s="99"/>
      <c r="J132" s="99"/>
      <c r="K132" s="99"/>
      <c r="L132" s="99"/>
      <c r="M132" s="113"/>
      <c r="N132" s="99"/>
      <c r="O132" s="114"/>
      <c r="P132" s="99"/>
      <c r="Q132" s="99" t="str">
        <f>IF($A132="","",IF(OR($J132&gt;0,$N132="いいえ",$M132&lt;0.95,$G132&lt;-0.1,$H132&lt;0.85),"高",IF(OR($G132&lt;-0.05,$H132&lt;0.9,$I132&gt;5,$K132&gt;10,$P132&gt;5),"中","低")))</f>
      </c>
      <c r="R132" s="99"/>
      <c r="S132" s="99"/>
      <c r="T132" s="98"/>
      <c r="U132" s="98"/>
      <c r="V132" s="98"/>
      <c r="W132" s="98"/>
      <c r="X132" s="98"/>
      <c r="Y132" s="98"/>
      <c r="Z132" s="98"/>
    </row>
    <row r="133">
      <c r="A133" s="112"/>
      <c r="B133" s="99"/>
      <c r="C133" s="99"/>
      <c r="D133" s="99"/>
      <c r="E133" s="113"/>
      <c r="F133" s="113"/>
      <c r="G133" s="113" t="str">
        <f>IF($A133="","",$F133-$E133)</f>
      </c>
      <c r="H133" s="113"/>
      <c r="I133" s="99"/>
      <c r="J133" s="99"/>
      <c r="K133" s="99"/>
      <c r="L133" s="99"/>
      <c r="M133" s="113"/>
      <c r="N133" s="99"/>
      <c r="O133" s="114"/>
      <c r="P133" s="99"/>
      <c r="Q133" s="99" t="str">
        <f>IF($A133="","",IF(OR($J133&gt;0,$N133="いいえ",$M133&lt;0.95,$G133&lt;-0.1,$H133&lt;0.85),"高",IF(OR($G133&lt;-0.05,$H133&lt;0.9,$I133&gt;5,$K133&gt;10,$P133&gt;5),"中","低")))</f>
      </c>
      <c r="R133" s="99"/>
      <c r="S133" s="99"/>
      <c r="T133" s="98"/>
      <c r="U133" s="98"/>
      <c r="V133" s="98"/>
      <c r="W133" s="98"/>
      <c r="X133" s="98"/>
      <c r="Y133" s="98"/>
      <c r="Z133" s="98"/>
    </row>
    <row r="134">
      <c r="A134" s="112"/>
      <c r="B134" s="99"/>
      <c r="C134" s="99"/>
      <c r="D134" s="99"/>
      <c r="E134" s="113"/>
      <c r="F134" s="113"/>
      <c r="G134" s="113" t="str">
        <f>IF($A134="","",$F134-$E134)</f>
      </c>
      <c r="H134" s="113"/>
      <c r="I134" s="99"/>
      <c r="J134" s="99"/>
      <c r="K134" s="99"/>
      <c r="L134" s="99"/>
      <c r="M134" s="113"/>
      <c r="N134" s="99"/>
      <c r="O134" s="114"/>
      <c r="P134" s="99"/>
      <c r="Q134" s="99" t="str">
        <f>IF($A134="","",IF(OR($J134&gt;0,$N134="いいえ",$M134&lt;0.95,$G134&lt;-0.1,$H134&lt;0.85),"高",IF(OR($G134&lt;-0.05,$H134&lt;0.9,$I134&gt;5,$K134&gt;10,$P134&gt;5),"中","低")))</f>
      </c>
      <c r="R134" s="99"/>
      <c r="S134" s="99"/>
      <c r="T134" s="98"/>
      <c r="U134" s="98"/>
      <c r="V134" s="98"/>
      <c r="W134" s="98"/>
      <c r="X134" s="98"/>
      <c r="Y134" s="98"/>
      <c r="Z134" s="98"/>
    </row>
    <row r="135">
      <c r="A135" s="112"/>
      <c r="B135" s="99"/>
      <c r="C135" s="99"/>
      <c r="D135" s="99"/>
      <c r="E135" s="113"/>
      <c r="F135" s="113"/>
      <c r="G135" s="113" t="str">
        <f>IF($A135="","",$F135-$E135)</f>
      </c>
      <c r="H135" s="113"/>
      <c r="I135" s="99"/>
      <c r="J135" s="99"/>
      <c r="K135" s="99"/>
      <c r="L135" s="99"/>
      <c r="M135" s="113"/>
      <c r="N135" s="99"/>
      <c r="O135" s="114"/>
      <c r="P135" s="99"/>
      <c r="Q135" s="99" t="str">
        <f>IF($A135="","",IF(OR($J135&gt;0,$N135="いいえ",$M135&lt;0.95,$G135&lt;-0.1,$H135&lt;0.85),"高",IF(OR($G135&lt;-0.05,$H135&lt;0.9,$I135&gt;5,$K135&gt;10,$P135&gt;5),"中","低")))</f>
      </c>
      <c r="R135" s="99"/>
      <c r="S135" s="99"/>
      <c r="T135" s="98"/>
      <c r="U135" s="98"/>
      <c r="V135" s="98"/>
      <c r="W135" s="98"/>
      <c r="X135" s="98"/>
      <c r="Y135" s="98"/>
      <c r="Z135" s="98"/>
    </row>
    <row r="136">
      <c r="A136" s="112"/>
      <c r="B136" s="99"/>
      <c r="C136" s="99"/>
      <c r="D136" s="99"/>
      <c r="E136" s="113"/>
      <c r="F136" s="113"/>
      <c r="G136" s="113" t="str">
        <f>IF($A136="","",$F136-$E136)</f>
      </c>
      <c r="H136" s="113"/>
      <c r="I136" s="99"/>
      <c r="J136" s="99"/>
      <c r="K136" s="99"/>
      <c r="L136" s="99"/>
      <c r="M136" s="113"/>
      <c r="N136" s="99"/>
      <c r="O136" s="114"/>
      <c r="P136" s="99"/>
      <c r="Q136" s="99" t="str">
        <f>IF($A136="","",IF(OR($J136&gt;0,$N136="いいえ",$M136&lt;0.95,$G136&lt;-0.1,$H136&lt;0.85),"高",IF(OR($G136&lt;-0.05,$H136&lt;0.9,$I136&gt;5,$K136&gt;10,$P136&gt;5),"中","低")))</f>
      </c>
      <c r="R136" s="99"/>
      <c r="S136" s="99"/>
      <c r="T136" s="98"/>
      <c r="U136" s="98"/>
      <c r="V136" s="98"/>
      <c r="W136" s="98"/>
      <c r="X136" s="98"/>
      <c r="Y136" s="98"/>
      <c r="Z136" s="98"/>
    </row>
    <row r="137">
      <c r="A137" s="112"/>
      <c r="B137" s="99"/>
      <c r="C137" s="99"/>
      <c r="D137" s="99"/>
      <c r="E137" s="113"/>
      <c r="F137" s="113"/>
      <c r="G137" s="113" t="str">
        <f>IF($A137="","",$F137-$E137)</f>
      </c>
      <c r="H137" s="113"/>
      <c r="I137" s="99"/>
      <c r="J137" s="99"/>
      <c r="K137" s="99"/>
      <c r="L137" s="99"/>
      <c r="M137" s="113"/>
      <c r="N137" s="99"/>
      <c r="O137" s="114"/>
      <c r="P137" s="99"/>
      <c r="Q137" s="99" t="str">
        <f>IF($A137="","",IF(OR($J137&gt;0,$N137="いいえ",$M137&lt;0.95,$G137&lt;-0.1,$H137&lt;0.85),"高",IF(OR($G137&lt;-0.05,$H137&lt;0.9,$I137&gt;5,$K137&gt;10,$P137&gt;5),"中","低")))</f>
      </c>
      <c r="R137" s="99"/>
      <c r="S137" s="99"/>
      <c r="T137" s="98"/>
      <c r="U137" s="98"/>
      <c r="V137" s="98"/>
      <c r="W137" s="98"/>
      <c r="X137" s="98"/>
      <c r="Y137" s="98"/>
      <c r="Z137" s="98"/>
    </row>
    <row r="138">
      <c r="A138" s="112"/>
      <c r="B138" s="99"/>
      <c r="C138" s="99"/>
      <c r="D138" s="99"/>
      <c r="E138" s="113"/>
      <c r="F138" s="113"/>
      <c r="G138" s="113" t="str">
        <f>IF($A138="","",$F138-$E138)</f>
      </c>
      <c r="H138" s="113"/>
      <c r="I138" s="99"/>
      <c r="J138" s="99"/>
      <c r="K138" s="99"/>
      <c r="L138" s="99"/>
      <c r="M138" s="113"/>
      <c r="N138" s="99"/>
      <c r="O138" s="114"/>
      <c r="P138" s="99"/>
      <c r="Q138" s="99" t="str">
        <f>IF($A138="","",IF(OR($J138&gt;0,$N138="いいえ",$M138&lt;0.95,$G138&lt;-0.1,$H138&lt;0.85),"高",IF(OR($G138&lt;-0.05,$H138&lt;0.9,$I138&gt;5,$K138&gt;10,$P138&gt;5),"中","低")))</f>
      </c>
      <c r="R138" s="99"/>
      <c r="S138" s="99"/>
      <c r="T138" s="98"/>
      <c r="U138" s="98"/>
      <c r="V138" s="98"/>
      <c r="W138" s="98"/>
      <c r="X138" s="98"/>
      <c r="Y138" s="98"/>
      <c r="Z138" s="98"/>
    </row>
    <row r="139">
      <c r="A139" s="112"/>
      <c r="B139" s="99"/>
      <c r="C139" s="99"/>
      <c r="D139" s="99"/>
      <c r="E139" s="113"/>
      <c r="F139" s="113"/>
      <c r="G139" s="113" t="str">
        <f>IF($A139="","",$F139-$E139)</f>
      </c>
      <c r="H139" s="113"/>
      <c r="I139" s="99"/>
      <c r="J139" s="99"/>
      <c r="K139" s="99"/>
      <c r="L139" s="99"/>
      <c r="M139" s="113"/>
      <c r="N139" s="99"/>
      <c r="O139" s="114"/>
      <c r="P139" s="99"/>
      <c r="Q139" s="99" t="str">
        <f>IF($A139="","",IF(OR($J139&gt;0,$N139="いいえ",$M139&lt;0.95,$G139&lt;-0.1,$H139&lt;0.85),"高",IF(OR($G139&lt;-0.05,$H139&lt;0.9,$I139&gt;5,$K139&gt;10,$P139&gt;5),"中","低")))</f>
      </c>
      <c r="R139" s="99"/>
      <c r="S139" s="99"/>
      <c r="T139" s="98"/>
      <c r="U139" s="98"/>
      <c r="V139" s="98"/>
      <c r="W139" s="98"/>
      <c r="X139" s="98"/>
      <c r="Y139" s="98"/>
      <c r="Z139" s="98"/>
    </row>
    <row r="140">
      <c r="A140" s="112"/>
      <c r="B140" s="99"/>
      <c r="C140" s="99"/>
      <c r="D140" s="99"/>
      <c r="E140" s="113"/>
      <c r="F140" s="113"/>
      <c r="G140" s="113" t="str">
        <f>IF($A140="","",$F140-$E140)</f>
      </c>
      <c r="H140" s="113"/>
      <c r="I140" s="99"/>
      <c r="J140" s="99"/>
      <c r="K140" s="99"/>
      <c r="L140" s="99"/>
      <c r="M140" s="113"/>
      <c r="N140" s="99"/>
      <c r="O140" s="114"/>
      <c r="P140" s="99"/>
      <c r="Q140" s="99" t="str">
        <f>IF($A140="","",IF(OR($J140&gt;0,$N140="いいえ",$M140&lt;0.95,$G140&lt;-0.1,$H140&lt;0.85),"高",IF(OR($G140&lt;-0.05,$H140&lt;0.9,$I140&gt;5,$K140&gt;10,$P140&gt;5),"中","低")))</f>
      </c>
      <c r="R140" s="99"/>
      <c r="S140" s="99"/>
      <c r="T140" s="98"/>
      <c r="U140" s="98"/>
      <c r="V140" s="98"/>
      <c r="W140" s="98"/>
      <c r="X140" s="98"/>
      <c r="Y140" s="98"/>
      <c r="Z140" s="98"/>
    </row>
    <row r="141">
      <c r="A141" s="112"/>
      <c r="B141" s="99"/>
      <c r="C141" s="99"/>
      <c r="D141" s="99"/>
      <c r="E141" s="113"/>
      <c r="F141" s="113"/>
      <c r="G141" s="113" t="str">
        <f>IF($A141="","",$F141-$E141)</f>
      </c>
      <c r="H141" s="113"/>
      <c r="I141" s="99"/>
      <c r="J141" s="99"/>
      <c r="K141" s="99"/>
      <c r="L141" s="99"/>
      <c r="M141" s="113"/>
      <c r="N141" s="99"/>
      <c r="O141" s="114"/>
      <c r="P141" s="99"/>
      <c r="Q141" s="99" t="str">
        <f>IF($A141="","",IF(OR($J141&gt;0,$N141="いいえ",$M141&lt;0.95,$G141&lt;-0.1,$H141&lt;0.85),"高",IF(OR($G141&lt;-0.05,$H141&lt;0.9,$I141&gt;5,$K141&gt;10,$P141&gt;5),"中","低")))</f>
      </c>
      <c r="R141" s="99"/>
      <c r="S141" s="99"/>
      <c r="T141" s="98"/>
      <c r="U141" s="98"/>
      <c r="V141" s="98"/>
      <c r="W141" s="98"/>
      <c r="X141" s="98"/>
      <c r="Y141" s="98"/>
      <c r="Z141" s="98"/>
    </row>
    <row r="142">
      <c r="A142" s="112"/>
      <c r="B142" s="99"/>
      <c r="C142" s="99"/>
      <c r="D142" s="99"/>
      <c r="E142" s="113"/>
      <c r="F142" s="113"/>
      <c r="G142" s="113" t="str">
        <f>IF($A142="","",$F142-$E142)</f>
      </c>
      <c r="H142" s="113"/>
      <c r="I142" s="99"/>
      <c r="J142" s="99"/>
      <c r="K142" s="99"/>
      <c r="L142" s="99"/>
      <c r="M142" s="113"/>
      <c r="N142" s="99"/>
      <c r="O142" s="114"/>
      <c r="P142" s="99"/>
      <c r="Q142" s="99" t="str">
        <f>IF($A142="","",IF(OR($J142&gt;0,$N142="いいえ",$M142&lt;0.95,$G142&lt;-0.1,$H142&lt;0.85),"高",IF(OR($G142&lt;-0.05,$H142&lt;0.9,$I142&gt;5,$K142&gt;10,$P142&gt;5),"中","低")))</f>
      </c>
      <c r="R142" s="99"/>
      <c r="S142" s="99"/>
      <c r="T142" s="98"/>
      <c r="U142" s="98"/>
      <c r="V142" s="98"/>
      <c r="W142" s="98"/>
      <c r="X142" s="98"/>
      <c r="Y142" s="98"/>
      <c r="Z142" s="98"/>
    </row>
    <row r="143">
      <c r="A143" s="112"/>
      <c r="B143" s="99"/>
      <c r="C143" s="99"/>
      <c r="D143" s="99"/>
      <c r="E143" s="113"/>
      <c r="F143" s="113"/>
      <c r="G143" s="113" t="str">
        <f>IF($A143="","",$F143-$E143)</f>
      </c>
      <c r="H143" s="113"/>
      <c r="I143" s="99"/>
      <c r="J143" s="99"/>
      <c r="K143" s="99"/>
      <c r="L143" s="99"/>
      <c r="M143" s="113"/>
      <c r="N143" s="99"/>
      <c r="O143" s="114"/>
      <c r="P143" s="99"/>
      <c r="Q143" s="99" t="str">
        <f>IF($A143="","",IF(OR($J143&gt;0,$N143="いいえ",$M143&lt;0.95,$G143&lt;-0.1,$H143&lt;0.85),"高",IF(OR($G143&lt;-0.05,$H143&lt;0.9,$I143&gt;5,$K143&gt;10,$P143&gt;5),"中","低")))</f>
      </c>
      <c r="R143" s="99"/>
      <c r="S143" s="99"/>
      <c r="T143" s="98"/>
      <c r="U143" s="98"/>
      <c r="V143" s="98"/>
      <c r="W143" s="98"/>
      <c r="X143" s="98"/>
      <c r="Y143" s="98"/>
      <c r="Z143" s="98"/>
    </row>
    <row r="144">
      <c r="A144" s="112"/>
      <c r="B144" s="99"/>
      <c r="C144" s="99"/>
      <c r="D144" s="99"/>
      <c r="E144" s="113"/>
      <c r="F144" s="113"/>
      <c r="G144" s="113" t="str">
        <f>IF($A144="","",$F144-$E144)</f>
      </c>
      <c r="H144" s="113"/>
      <c r="I144" s="99"/>
      <c r="J144" s="99"/>
      <c r="K144" s="99"/>
      <c r="L144" s="99"/>
      <c r="M144" s="113"/>
      <c r="N144" s="99"/>
      <c r="O144" s="114"/>
      <c r="P144" s="99"/>
      <c r="Q144" s="99" t="str">
        <f>IF($A144="","",IF(OR($J144&gt;0,$N144="いいえ",$M144&lt;0.95,$G144&lt;-0.1,$H144&lt;0.85),"高",IF(OR($G144&lt;-0.05,$H144&lt;0.9,$I144&gt;5,$K144&gt;10,$P144&gt;5),"中","低")))</f>
      </c>
      <c r="R144" s="99"/>
      <c r="S144" s="99"/>
      <c r="T144" s="98"/>
      <c r="U144" s="98"/>
      <c r="V144" s="98"/>
      <c r="W144" s="98"/>
      <c r="X144" s="98"/>
      <c r="Y144" s="98"/>
      <c r="Z144" s="98"/>
    </row>
    <row r="145">
      <c r="A145" s="112"/>
      <c r="B145" s="99"/>
      <c r="C145" s="99"/>
      <c r="D145" s="99"/>
      <c r="E145" s="113"/>
      <c r="F145" s="113"/>
      <c r="G145" s="113" t="str">
        <f>IF($A145="","",$F145-$E145)</f>
      </c>
      <c r="H145" s="113"/>
      <c r="I145" s="99"/>
      <c r="J145" s="99"/>
      <c r="K145" s="99"/>
      <c r="L145" s="99"/>
      <c r="M145" s="113"/>
      <c r="N145" s="99"/>
      <c r="O145" s="114"/>
      <c r="P145" s="99"/>
      <c r="Q145" s="99" t="str">
        <f>IF($A145="","",IF(OR($J145&gt;0,$N145="いいえ",$M145&lt;0.95,$G145&lt;-0.1,$H145&lt;0.85),"高",IF(OR($G145&lt;-0.05,$H145&lt;0.9,$I145&gt;5,$K145&gt;10,$P145&gt;5),"中","低")))</f>
      </c>
      <c r="R145" s="99"/>
      <c r="S145" s="99"/>
      <c r="T145" s="98"/>
      <c r="U145" s="98"/>
      <c r="V145" s="98"/>
      <c r="W145" s="98"/>
      <c r="X145" s="98"/>
      <c r="Y145" s="98"/>
      <c r="Z145" s="98"/>
    </row>
    <row r="146">
      <c r="A146" s="112"/>
      <c r="B146" s="99"/>
      <c r="C146" s="99"/>
      <c r="D146" s="99"/>
      <c r="E146" s="113"/>
      <c r="F146" s="113"/>
      <c r="G146" s="113" t="str">
        <f>IF($A146="","",$F146-$E146)</f>
      </c>
      <c r="H146" s="113"/>
      <c r="I146" s="99"/>
      <c r="J146" s="99"/>
      <c r="K146" s="99"/>
      <c r="L146" s="99"/>
      <c r="M146" s="113"/>
      <c r="N146" s="99"/>
      <c r="O146" s="114"/>
      <c r="P146" s="99"/>
      <c r="Q146" s="99" t="str">
        <f>IF($A146="","",IF(OR($J146&gt;0,$N146="いいえ",$M146&lt;0.95,$G146&lt;-0.1,$H146&lt;0.85),"高",IF(OR($G146&lt;-0.05,$H146&lt;0.9,$I146&gt;5,$K146&gt;10,$P146&gt;5),"中","低")))</f>
      </c>
      <c r="R146" s="99"/>
      <c r="S146" s="99"/>
      <c r="T146" s="98"/>
      <c r="U146" s="98"/>
      <c r="V146" s="98"/>
      <c r="W146" s="98"/>
      <c r="X146" s="98"/>
      <c r="Y146" s="98"/>
      <c r="Z146" s="98"/>
    </row>
    <row r="147">
      <c r="A147" s="112"/>
      <c r="B147" s="99"/>
      <c r="C147" s="99"/>
      <c r="D147" s="99"/>
      <c r="E147" s="113"/>
      <c r="F147" s="113"/>
      <c r="G147" s="113" t="str">
        <f>IF($A147="","",$F147-$E147)</f>
      </c>
      <c r="H147" s="113"/>
      <c r="I147" s="99"/>
      <c r="J147" s="99"/>
      <c r="K147" s="99"/>
      <c r="L147" s="99"/>
      <c r="M147" s="113"/>
      <c r="N147" s="99"/>
      <c r="O147" s="114"/>
      <c r="P147" s="99"/>
      <c r="Q147" s="99" t="str">
        <f>IF($A147="","",IF(OR($J147&gt;0,$N147="いいえ",$M147&lt;0.95,$G147&lt;-0.1,$H147&lt;0.85),"高",IF(OR($G147&lt;-0.05,$H147&lt;0.9,$I147&gt;5,$K147&gt;10,$P147&gt;5),"中","低")))</f>
      </c>
      <c r="R147" s="99"/>
      <c r="S147" s="99"/>
      <c r="T147" s="98"/>
      <c r="U147" s="98"/>
      <c r="V147" s="98"/>
      <c r="W147" s="98"/>
      <c r="X147" s="98"/>
      <c r="Y147" s="98"/>
      <c r="Z147" s="98"/>
    </row>
    <row r="148">
      <c r="A148" s="112"/>
      <c r="B148" s="99"/>
      <c r="C148" s="99"/>
      <c r="D148" s="99"/>
      <c r="E148" s="113"/>
      <c r="F148" s="113"/>
      <c r="G148" s="113" t="str">
        <f>IF($A148="","",$F148-$E148)</f>
      </c>
      <c r="H148" s="113"/>
      <c r="I148" s="99"/>
      <c r="J148" s="99"/>
      <c r="K148" s="99"/>
      <c r="L148" s="99"/>
      <c r="M148" s="113"/>
      <c r="N148" s="99"/>
      <c r="O148" s="114"/>
      <c r="P148" s="99"/>
      <c r="Q148" s="99" t="str">
        <f>IF($A148="","",IF(OR($J148&gt;0,$N148="いいえ",$M148&lt;0.95,$G148&lt;-0.1,$H148&lt;0.85),"高",IF(OR($G148&lt;-0.05,$H148&lt;0.9,$I148&gt;5,$K148&gt;10,$P148&gt;5),"中","低")))</f>
      </c>
      <c r="R148" s="99"/>
      <c r="S148" s="99"/>
      <c r="T148" s="98"/>
      <c r="U148" s="98"/>
      <c r="V148" s="98"/>
      <c r="W148" s="98"/>
      <c r="X148" s="98"/>
      <c r="Y148" s="98"/>
      <c r="Z148" s="98"/>
    </row>
    <row r="149">
      <c r="A149" s="112"/>
      <c r="B149" s="99"/>
      <c r="C149" s="99"/>
      <c r="D149" s="99"/>
      <c r="E149" s="113"/>
      <c r="F149" s="113"/>
      <c r="G149" s="113" t="str">
        <f>IF($A149="","",$F149-$E149)</f>
      </c>
      <c r="H149" s="113"/>
      <c r="I149" s="99"/>
      <c r="J149" s="99"/>
      <c r="K149" s="99"/>
      <c r="L149" s="99"/>
      <c r="M149" s="113"/>
      <c r="N149" s="99"/>
      <c r="O149" s="114"/>
      <c r="P149" s="99"/>
      <c r="Q149" s="99" t="str">
        <f>IF($A149="","",IF(OR($J149&gt;0,$N149="いいえ",$M149&lt;0.95,$G149&lt;-0.1,$H149&lt;0.85),"高",IF(OR($G149&lt;-0.05,$H149&lt;0.9,$I149&gt;5,$K149&gt;10,$P149&gt;5),"中","低")))</f>
      </c>
      <c r="R149" s="99"/>
      <c r="S149" s="99"/>
      <c r="T149" s="98"/>
      <c r="U149" s="98"/>
      <c r="V149" s="98"/>
      <c r="W149" s="98"/>
      <c r="X149" s="98"/>
      <c r="Y149" s="98"/>
      <c r="Z149" s="98"/>
    </row>
    <row r="150">
      <c r="A150" s="112"/>
      <c r="B150" s="99"/>
      <c r="C150" s="99"/>
      <c r="D150" s="99"/>
      <c r="E150" s="113"/>
      <c r="F150" s="113"/>
      <c r="G150" s="113" t="str">
        <f>IF($A150="","",$F150-$E150)</f>
      </c>
      <c r="H150" s="113"/>
      <c r="I150" s="99"/>
      <c r="J150" s="99"/>
      <c r="K150" s="99"/>
      <c r="L150" s="99"/>
      <c r="M150" s="113"/>
      <c r="N150" s="99"/>
      <c r="O150" s="114"/>
      <c r="P150" s="99"/>
      <c r="Q150" s="99" t="str">
        <f>IF($A150="","",IF(OR($J150&gt;0,$N150="いいえ",$M150&lt;0.95,$G150&lt;-0.1,$H150&lt;0.85),"高",IF(OR($G150&lt;-0.05,$H150&lt;0.9,$I150&gt;5,$K150&gt;10,$P150&gt;5),"中","低")))</f>
      </c>
      <c r="R150" s="99"/>
      <c r="S150" s="99"/>
      <c r="T150" s="98"/>
      <c r="U150" s="98"/>
      <c r="V150" s="98"/>
      <c r="W150" s="98"/>
      <c r="X150" s="98"/>
      <c r="Y150" s="98"/>
      <c r="Z150" s="98"/>
    </row>
    <row r="151">
      <c r="A151" s="112"/>
      <c r="B151" s="99"/>
      <c r="C151" s="99"/>
      <c r="D151" s="99"/>
      <c r="E151" s="113"/>
      <c r="F151" s="113"/>
      <c r="G151" s="113" t="str">
        <f>IF($A151="","",$F151-$E151)</f>
      </c>
      <c r="H151" s="113"/>
      <c r="I151" s="99"/>
      <c r="J151" s="99"/>
      <c r="K151" s="99"/>
      <c r="L151" s="99"/>
      <c r="M151" s="113"/>
      <c r="N151" s="99"/>
      <c r="O151" s="114"/>
      <c r="P151" s="99"/>
      <c r="Q151" s="99" t="str">
        <f>IF($A151="","",IF(OR($J151&gt;0,$N151="いいえ",$M151&lt;0.95,$G151&lt;-0.1,$H151&lt;0.85),"高",IF(OR($G151&lt;-0.05,$H151&lt;0.9,$I151&gt;5,$K151&gt;10,$P151&gt;5),"中","低")))</f>
      </c>
      <c r="R151" s="99"/>
      <c r="S151" s="99"/>
      <c r="T151" s="98"/>
      <c r="U151" s="98"/>
      <c r="V151" s="98"/>
      <c r="W151" s="98"/>
      <c r="X151" s="98"/>
      <c r="Y151" s="98"/>
      <c r="Z151" s="98"/>
    </row>
    <row r="152">
      <c r="A152" s="112"/>
      <c r="B152" s="99"/>
      <c r="C152" s="99"/>
      <c r="D152" s="99"/>
      <c r="E152" s="113"/>
      <c r="F152" s="113"/>
      <c r="G152" s="113" t="str">
        <f>IF($A152="","",$F152-$E152)</f>
      </c>
      <c r="H152" s="113"/>
      <c r="I152" s="99"/>
      <c r="J152" s="99"/>
      <c r="K152" s="99"/>
      <c r="L152" s="99"/>
      <c r="M152" s="113"/>
      <c r="N152" s="99"/>
      <c r="O152" s="114"/>
      <c r="P152" s="99"/>
      <c r="Q152" s="99" t="str">
        <f>IF($A152="","",IF(OR($J152&gt;0,$N152="いいえ",$M152&lt;0.95,$G152&lt;-0.1,$H152&lt;0.85),"高",IF(OR($G152&lt;-0.05,$H152&lt;0.9,$I152&gt;5,$K152&gt;10,$P152&gt;5),"中","低")))</f>
      </c>
      <c r="R152" s="99"/>
      <c r="S152" s="99"/>
      <c r="T152" s="98"/>
      <c r="U152" s="98"/>
      <c r="V152" s="98"/>
      <c r="W152" s="98"/>
      <c r="X152" s="98"/>
      <c r="Y152" s="98"/>
      <c r="Z152" s="98"/>
    </row>
    <row r="153">
      <c r="A153" s="112"/>
      <c r="B153" s="99"/>
      <c r="C153" s="99"/>
      <c r="D153" s="99"/>
      <c r="E153" s="113"/>
      <c r="F153" s="113"/>
      <c r="G153" s="113" t="str">
        <f>IF($A153="","",$F153-$E153)</f>
      </c>
      <c r="H153" s="113"/>
      <c r="I153" s="99"/>
      <c r="J153" s="99"/>
      <c r="K153" s="99"/>
      <c r="L153" s="99"/>
      <c r="M153" s="113"/>
      <c r="N153" s="99"/>
      <c r="O153" s="114"/>
      <c r="P153" s="99"/>
      <c r="Q153" s="99" t="str">
        <f>IF($A153="","",IF(OR($J153&gt;0,$N153="いいえ",$M153&lt;0.95,$G153&lt;-0.1,$H153&lt;0.85),"高",IF(OR($G153&lt;-0.05,$H153&lt;0.9,$I153&gt;5,$K153&gt;10,$P153&gt;5),"中","低")))</f>
      </c>
      <c r="R153" s="99"/>
      <c r="S153" s="99"/>
      <c r="T153" s="98"/>
      <c r="U153" s="98"/>
      <c r="V153" s="98"/>
      <c r="W153" s="98"/>
      <c r="X153" s="98"/>
      <c r="Y153" s="98"/>
      <c r="Z153" s="98"/>
    </row>
    <row r="154">
      <c r="A154" s="112"/>
      <c r="B154" s="99"/>
      <c r="C154" s="99"/>
      <c r="D154" s="99"/>
      <c r="E154" s="113"/>
      <c r="F154" s="113"/>
      <c r="G154" s="113" t="str">
        <f>IF($A154="","",$F154-$E154)</f>
      </c>
      <c r="H154" s="113"/>
      <c r="I154" s="99"/>
      <c r="J154" s="99"/>
      <c r="K154" s="99"/>
      <c r="L154" s="99"/>
      <c r="M154" s="113"/>
      <c r="N154" s="99"/>
      <c r="O154" s="114"/>
      <c r="P154" s="99"/>
      <c r="Q154" s="99" t="str">
        <f>IF($A154="","",IF(OR($J154&gt;0,$N154="いいえ",$M154&lt;0.95,$G154&lt;-0.1,$H154&lt;0.85),"高",IF(OR($G154&lt;-0.05,$H154&lt;0.9,$I154&gt;5,$K154&gt;10,$P154&gt;5),"中","低")))</f>
      </c>
      <c r="R154" s="99"/>
      <c r="S154" s="99"/>
      <c r="T154" s="98"/>
      <c r="U154" s="98"/>
      <c r="V154" s="98"/>
      <c r="W154" s="98"/>
      <c r="X154" s="98"/>
      <c r="Y154" s="98"/>
      <c r="Z154" s="98"/>
    </row>
    <row r="155">
      <c r="A155" s="112"/>
      <c r="B155" s="99"/>
      <c r="C155" s="99"/>
      <c r="D155" s="99"/>
      <c r="E155" s="113"/>
      <c r="F155" s="113"/>
      <c r="G155" s="113" t="str">
        <f>IF($A155="","",$F155-$E155)</f>
      </c>
      <c r="H155" s="113"/>
      <c r="I155" s="99"/>
      <c r="J155" s="99"/>
      <c r="K155" s="99"/>
      <c r="L155" s="99"/>
      <c r="M155" s="113"/>
      <c r="N155" s="99"/>
      <c r="O155" s="114"/>
      <c r="P155" s="99"/>
      <c r="Q155" s="99" t="str">
        <f>IF($A155="","",IF(OR($J155&gt;0,$N155="いいえ",$M155&lt;0.95,$G155&lt;-0.1,$H155&lt;0.85),"高",IF(OR($G155&lt;-0.05,$H155&lt;0.9,$I155&gt;5,$K155&gt;10,$P155&gt;5),"中","低")))</f>
      </c>
      <c r="R155" s="99"/>
      <c r="S155" s="99"/>
      <c r="T155" s="98"/>
      <c r="U155" s="98"/>
      <c r="V155" s="98"/>
      <c r="W155" s="98"/>
      <c r="X155" s="98"/>
      <c r="Y155" s="98"/>
      <c r="Z155" s="98"/>
    </row>
    <row r="156">
      <c r="A156" s="112"/>
      <c r="B156" s="99"/>
      <c r="C156" s="99"/>
      <c r="D156" s="99"/>
      <c r="E156" s="113"/>
      <c r="F156" s="113"/>
      <c r="G156" s="113" t="str">
        <f>IF($A156="","",$F156-$E156)</f>
      </c>
      <c r="H156" s="113"/>
      <c r="I156" s="99"/>
      <c r="J156" s="99"/>
      <c r="K156" s="99"/>
      <c r="L156" s="99"/>
      <c r="M156" s="113"/>
      <c r="N156" s="99"/>
      <c r="O156" s="114"/>
      <c r="P156" s="99"/>
      <c r="Q156" s="99" t="str">
        <f>IF($A156="","",IF(OR($J156&gt;0,$N156="いいえ",$M156&lt;0.95,$G156&lt;-0.1,$H156&lt;0.85),"高",IF(OR($G156&lt;-0.05,$H156&lt;0.9,$I156&gt;5,$K156&gt;10,$P156&gt;5),"中","低")))</f>
      </c>
      <c r="R156" s="99"/>
      <c r="S156" s="99"/>
      <c r="T156" s="98"/>
      <c r="U156" s="98"/>
      <c r="V156" s="98"/>
      <c r="W156" s="98"/>
      <c r="X156" s="98"/>
      <c r="Y156" s="98"/>
      <c r="Z156" s="98"/>
    </row>
    <row r="157">
      <c r="A157" s="112"/>
      <c r="B157" s="99"/>
      <c r="C157" s="99"/>
      <c r="D157" s="99"/>
      <c r="E157" s="113"/>
      <c r="F157" s="113"/>
      <c r="G157" s="113" t="str">
        <f>IF($A157="","",$F157-$E157)</f>
      </c>
      <c r="H157" s="113"/>
      <c r="I157" s="99"/>
      <c r="J157" s="99"/>
      <c r="K157" s="99"/>
      <c r="L157" s="99"/>
      <c r="M157" s="113"/>
      <c r="N157" s="99"/>
      <c r="O157" s="114"/>
      <c r="P157" s="99"/>
      <c r="Q157" s="99" t="str">
        <f>IF($A157="","",IF(OR($J157&gt;0,$N157="いいえ",$M157&lt;0.95,$G157&lt;-0.1,$H157&lt;0.85),"高",IF(OR($G157&lt;-0.05,$H157&lt;0.9,$I157&gt;5,$K157&gt;10,$P157&gt;5),"中","低")))</f>
      </c>
      <c r="R157" s="99"/>
      <c r="S157" s="99"/>
      <c r="T157" s="98"/>
      <c r="U157" s="98"/>
      <c r="V157" s="98"/>
      <c r="W157" s="98"/>
      <c r="X157" s="98"/>
      <c r="Y157" s="98"/>
      <c r="Z157" s="98"/>
    </row>
    <row r="158">
      <c r="A158" s="112"/>
      <c r="B158" s="99"/>
      <c r="C158" s="99"/>
      <c r="D158" s="99"/>
      <c r="E158" s="113"/>
      <c r="F158" s="113"/>
      <c r="G158" s="113" t="str">
        <f>IF($A158="","",$F158-$E158)</f>
      </c>
      <c r="H158" s="113"/>
      <c r="I158" s="99"/>
      <c r="J158" s="99"/>
      <c r="K158" s="99"/>
      <c r="L158" s="99"/>
      <c r="M158" s="113"/>
      <c r="N158" s="99"/>
      <c r="O158" s="114"/>
      <c r="P158" s="99"/>
      <c r="Q158" s="99" t="str">
        <f>IF($A158="","",IF(OR($J158&gt;0,$N158="いいえ",$M158&lt;0.95,$G158&lt;-0.1,$H158&lt;0.85),"高",IF(OR($G158&lt;-0.05,$H158&lt;0.9,$I158&gt;5,$K158&gt;10,$P158&gt;5),"中","低")))</f>
      </c>
      <c r="R158" s="99"/>
      <c r="S158" s="99"/>
      <c r="T158" s="98"/>
      <c r="U158" s="98"/>
      <c r="V158" s="98"/>
      <c r="W158" s="98"/>
      <c r="X158" s="98"/>
      <c r="Y158" s="98"/>
      <c r="Z158" s="98"/>
    </row>
    <row r="159">
      <c r="A159" s="112"/>
      <c r="B159" s="99"/>
      <c r="C159" s="99"/>
      <c r="D159" s="99"/>
      <c r="E159" s="113"/>
      <c r="F159" s="113"/>
      <c r="G159" s="113" t="str">
        <f>IF($A159="","",$F159-$E159)</f>
      </c>
      <c r="H159" s="113"/>
      <c r="I159" s="99"/>
      <c r="J159" s="99"/>
      <c r="K159" s="99"/>
      <c r="L159" s="99"/>
      <c r="M159" s="113"/>
      <c r="N159" s="99"/>
      <c r="O159" s="114"/>
      <c r="P159" s="99"/>
      <c r="Q159" s="99" t="str">
        <f>IF($A159="","",IF(OR($J159&gt;0,$N159="いいえ",$M159&lt;0.95,$G159&lt;-0.1,$H159&lt;0.85),"高",IF(OR($G159&lt;-0.05,$H159&lt;0.9,$I159&gt;5,$K159&gt;10,$P159&gt;5),"中","低")))</f>
      </c>
      <c r="R159" s="99"/>
      <c r="S159" s="99"/>
      <c r="T159" s="98"/>
      <c r="U159" s="98"/>
      <c r="V159" s="98"/>
      <c r="W159" s="98"/>
      <c r="X159" s="98"/>
      <c r="Y159" s="98"/>
      <c r="Z159" s="98"/>
    </row>
    <row r="160">
      <c r="A160" s="112"/>
      <c r="B160" s="99"/>
      <c r="C160" s="99"/>
      <c r="D160" s="99"/>
      <c r="E160" s="113"/>
      <c r="F160" s="113"/>
      <c r="G160" s="113" t="str">
        <f>IF($A160="","",$F160-$E160)</f>
      </c>
      <c r="H160" s="113"/>
      <c r="I160" s="99"/>
      <c r="J160" s="99"/>
      <c r="K160" s="99"/>
      <c r="L160" s="99"/>
      <c r="M160" s="113"/>
      <c r="N160" s="99"/>
      <c r="O160" s="114"/>
      <c r="P160" s="99"/>
      <c r="Q160" s="99" t="str">
        <f>IF($A160="","",IF(OR($J160&gt;0,$N160="いいえ",$M160&lt;0.95,$G160&lt;-0.1,$H160&lt;0.85),"高",IF(OR($G160&lt;-0.05,$H160&lt;0.9,$I160&gt;5,$K160&gt;10,$P160&gt;5),"中","低")))</f>
      </c>
      <c r="R160" s="99"/>
      <c r="S160" s="99"/>
      <c r="T160" s="98"/>
      <c r="U160" s="98"/>
      <c r="V160" s="98"/>
      <c r="W160" s="98"/>
      <c r="X160" s="98"/>
      <c r="Y160" s="98"/>
      <c r="Z160" s="98"/>
    </row>
    <row r="161">
      <c r="A161" s="112"/>
      <c r="B161" s="99"/>
      <c r="C161" s="99"/>
      <c r="D161" s="99"/>
      <c r="E161" s="113"/>
      <c r="F161" s="113"/>
      <c r="G161" s="113" t="str">
        <f>IF($A161="","",$F161-$E161)</f>
      </c>
      <c r="H161" s="113"/>
      <c r="I161" s="99"/>
      <c r="J161" s="99"/>
      <c r="K161" s="99"/>
      <c r="L161" s="99"/>
      <c r="M161" s="113"/>
      <c r="N161" s="99"/>
      <c r="O161" s="114"/>
      <c r="P161" s="99"/>
      <c r="Q161" s="99" t="str">
        <f>IF($A161="","",IF(OR($J161&gt;0,$N161="いいえ",$M161&lt;0.95,$G161&lt;-0.1,$H161&lt;0.85),"高",IF(OR($G161&lt;-0.05,$H161&lt;0.9,$I161&gt;5,$K161&gt;10,$P161&gt;5),"中","低")))</f>
      </c>
      <c r="R161" s="99"/>
      <c r="S161" s="99"/>
      <c r="T161" s="98"/>
      <c r="U161" s="98"/>
      <c r="V161" s="98"/>
      <c r="W161" s="98"/>
      <c r="X161" s="98"/>
      <c r="Y161" s="98"/>
      <c r="Z161" s="98"/>
    </row>
    <row r="162">
      <c r="A162" s="112"/>
      <c r="B162" s="99"/>
      <c r="C162" s="99"/>
      <c r="D162" s="99"/>
      <c r="E162" s="113"/>
      <c r="F162" s="113"/>
      <c r="G162" s="113" t="str">
        <f>IF($A162="","",$F162-$E162)</f>
      </c>
      <c r="H162" s="113"/>
      <c r="I162" s="99"/>
      <c r="J162" s="99"/>
      <c r="K162" s="99"/>
      <c r="L162" s="99"/>
      <c r="M162" s="113"/>
      <c r="N162" s="99"/>
      <c r="O162" s="114"/>
      <c r="P162" s="99"/>
      <c r="Q162" s="99" t="str">
        <f>IF($A162="","",IF(OR($J162&gt;0,$N162="いいえ",$M162&lt;0.95,$G162&lt;-0.1,$H162&lt;0.85),"高",IF(OR($G162&lt;-0.05,$H162&lt;0.9,$I162&gt;5,$K162&gt;10,$P162&gt;5),"中","低")))</f>
      </c>
      <c r="R162" s="99"/>
      <c r="S162" s="99"/>
      <c r="T162" s="98"/>
      <c r="U162" s="98"/>
      <c r="V162" s="98"/>
      <c r="W162" s="98"/>
      <c r="X162" s="98"/>
      <c r="Y162" s="98"/>
      <c r="Z162" s="98"/>
    </row>
    <row r="163">
      <c r="A163" s="112"/>
      <c r="B163" s="99"/>
      <c r="C163" s="99"/>
      <c r="D163" s="99"/>
      <c r="E163" s="113"/>
      <c r="F163" s="113"/>
      <c r="G163" s="113" t="str">
        <f>IF($A163="","",$F163-$E163)</f>
      </c>
      <c r="H163" s="113"/>
      <c r="I163" s="99"/>
      <c r="J163" s="99"/>
      <c r="K163" s="99"/>
      <c r="L163" s="99"/>
      <c r="M163" s="113"/>
      <c r="N163" s="99"/>
      <c r="O163" s="114"/>
      <c r="P163" s="99"/>
      <c r="Q163" s="99" t="str">
        <f>IF($A163="","",IF(OR($J163&gt;0,$N163="いいえ",$M163&lt;0.95,$G163&lt;-0.1,$H163&lt;0.85),"高",IF(OR($G163&lt;-0.05,$H163&lt;0.9,$I163&gt;5,$K163&gt;10,$P163&gt;5),"中","低")))</f>
      </c>
      <c r="R163" s="99"/>
      <c r="S163" s="99"/>
      <c r="T163" s="98"/>
      <c r="U163" s="98"/>
      <c r="V163" s="98"/>
      <c r="W163" s="98"/>
      <c r="X163" s="98"/>
      <c r="Y163" s="98"/>
      <c r="Z163" s="98"/>
    </row>
    <row r="164">
      <c r="A164" s="112"/>
      <c r="B164" s="99"/>
      <c r="C164" s="99"/>
      <c r="D164" s="99"/>
      <c r="E164" s="113"/>
      <c r="F164" s="113"/>
      <c r="G164" s="113" t="str">
        <f>IF($A164="","",$F164-$E164)</f>
      </c>
      <c r="H164" s="113"/>
      <c r="I164" s="99"/>
      <c r="J164" s="99"/>
      <c r="K164" s="99"/>
      <c r="L164" s="99"/>
      <c r="M164" s="113"/>
      <c r="N164" s="99"/>
      <c r="O164" s="114"/>
      <c r="P164" s="99"/>
      <c r="Q164" s="99" t="str">
        <f>IF($A164="","",IF(OR($J164&gt;0,$N164="いいえ",$M164&lt;0.95,$G164&lt;-0.1,$H164&lt;0.85),"高",IF(OR($G164&lt;-0.05,$H164&lt;0.9,$I164&gt;5,$K164&gt;10,$P164&gt;5),"中","低")))</f>
      </c>
      <c r="R164" s="99"/>
      <c r="S164" s="99"/>
      <c r="T164" s="98"/>
      <c r="U164" s="98"/>
      <c r="V164" s="98"/>
      <c r="W164" s="98"/>
      <c r="X164" s="98"/>
      <c r="Y164" s="98"/>
      <c r="Z164" s="98"/>
    </row>
    <row r="165">
      <c r="A165" s="112"/>
      <c r="B165" s="99"/>
      <c r="C165" s="99"/>
      <c r="D165" s="99"/>
      <c r="E165" s="113"/>
      <c r="F165" s="113"/>
      <c r="G165" s="113" t="str">
        <f>IF($A165="","",$F165-$E165)</f>
      </c>
      <c r="H165" s="113"/>
      <c r="I165" s="99"/>
      <c r="J165" s="99"/>
      <c r="K165" s="99"/>
      <c r="L165" s="99"/>
      <c r="M165" s="113"/>
      <c r="N165" s="99"/>
      <c r="O165" s="114"/>
      <c r="P165" s="99"/>
      <c r="Q165" s="99" t="str">
        <f>IF($A165="","",IF(OR($J165&gt;0,$N165="いいえ",$M165&lt;0.95,$G165&lt;-0.1,$H165&lt;0.85),"高",IF(OR($G165&lt;-0.05,$H165&lt;0.9,$I165&gt;5,$K165&gt;10,$P165&gt;5),"中","低")))</f>
      </c>
      <c r="R165" s="99"/>
      <c r="S165" s="99"/>
      <c r="T165" s="98"/>
      <c r="U165" s="98"/>
      <c r="V165" s="98"/>
      <c r="W165" s="98"/>
      <c r="X165" s="98"/>
      <c r="Y165" s="98"/>
      <c r="Z165" s="98"/>
    </row>
    <row r="166">
      <c r="A166" s="112"/>
      <c r="B166" s="99"/>
      <c r="C166" s="99"/>
      <c r="D166" s="99"/>
      <c r="E166" s="113"/>
      <c r="F166" s="113"/>
      <c r="G166" s="113" t="str">
        <f>IF($A166="","",$F166-$E166)</f>
      </c>
      <c r="H166" s="113"/>
      <c r="I166" s="99"/>
      <c r="J166" s="99"/>
      <c r="K166" s="99"/>
      <c r="L166" s="99"/>
      <c r="M166" s="113"/>
      <c r="N166" s="99"/>
      <c r="O166" s="114"/>
      <c r="P166" s="99"/>
      <c r="Q166" s="99" t="str">
        <f>IF($A166="","",IF(OR($J166&gt;0,$N166="いいえ",$M166&lt;0.95,$G166&lt;-0.1,$H166&lt;0.85),"高",IF(OR($G166&lt;-0.05,$H166&lt;0.9,$I166&gt;5,$K166&gt;10,$P166&gt;5),"中","低")))</f>
      </c>
      <c r="R166" s="99"/>
      <c r="S166" s="99"/>
      <c r="T166" s="98"/>
      <c r="U166" s="98"/>
      <c r="V166" s="98"/>
      <c r="W166" s="98"/>
      <c r="X166" s="98"/>
      <c r="Y166" s="98"/>
      <c r="Z166" s="98"/>
    </row>
    <row r="167">
      <c r="A167" s="112"/>
      <c r="B167" s="99"/>
      <c r="C167" s="99"/>
      <c r="D167" s="99"/>
      <c r="E167" s="113"/>
      <c r="F167" s="113"/>
      <c r="G167" s="113" t="str">
        <f>IF($A167="","",$F167-$E167)</f>
      </c>
      <c r="H167" s="113"/>
      <c r="I167" s="99"/>
      <c r="J167" s="99"/>
      <c r="K167" s="99"/>
      <c r="L167" s="99"/>
      <c r="M167" s="113"/>
      <c r="N167" s="99"/>
      <c r="O167" s="114"/>
      <c r="P167" s="99"/>
      <c r="Q167" s="99" t="str">
        <f>IF($A167="","",IF(OR($J167&gt;0,$N167="いいえ",$M167&lt;0.95,$G167&lt;-0.1,$H167&lt;0.85),"高",IF(OR($G167&lt;-0.05,$H167&lt;0.9,$I167&gt;5,$K167&gt;10,$P167&gt;5),"中","低")))</f>
      </c>
      <c r="R167" s="99"/>
      <c r="S167" s="99"/>
      <c r="T167" s="98"/>
      <c r="U167" s="98"/>
      <c r="V167" s="98"/>
      <c r="W167" s="98"/>
      <c r="X167" s="98"/>
      <c r="Y167" s="98"/>
      <c r="Z167" s="98"/>
    </row>
    <row r="168">
      <c r="A168" s="112"/>
      <c r="B168" s="99"/>
      <c r="C168" s="99"/>
      <c r="D168" s="99"/>
      <c r="E168" s="113"/>
      <c r="F168" s="113"/>
      <c r="G168" s="113" t="str">
        <f>IF($A168="","",$F168-$E168)</f>
      </c>
      <c r="H168" s="113"/>
      <c r="I168" s="99"/>
      <c r="J168" s="99"/>
      <c r="K168" s="99"/>
      <c r="L168" s="99"/>
      <c r="M168" s="113"/>
      <c r="N168" s="99"/>
      <c r="O168" s="114"/>
      <c r="P168" s="99"/>
      <c r="Q168" s="99" t="str">
        <f>IF($A168="","",IF(OR($J168&gt;0,$N168="いいえ",$M168&lt;0.95,$G168&lt;-0.1,$H168&lt;0.85),"高",IF(OR($G168&lt;-0.05,$H168&lt;0.9,$I168&gt;5,$K168&gt;10,$P168&gt;5),"中","低")))</f>
      </c>
      <c r="R168" s="99"/>
      <c r="S168" s="99"/>
      <c r="T168" s="98"/>
      <c r="U168" s="98"/>
      <c r="V168" s="98"/>
      <c r="W168" s="98"/>
      <c r="X168" s="98"/>
      <c r="Y168" s="98"/>
      <c r="Z168" s="98"/>
    </row>
    <row r="169">
      <c r="A169" s="112"/>
      <c r="B169" s="99"/>
      <c r="C169" s="99"/>
      <c r="D169" s="99"/>
      <c r="E169" s="113"/>
      <c r="F169" s="113"/>
      <c r="G169" s="113" t="str">
        <f>IF($A169="","",$F169-$E169)</f>
      </c>
      <c r="H169" s="113"/>
      <c r="I169" s="99"/>
      <c r="J169" s="99"/>
      <c r="K169" s="99"/>
      <c r="L169" s="99"/>
      <c r="M169" s="113"/>
      <c r="N169" s="99"/>
      <c r="O169" s="114"/>
      <c r="P169" s="99"/>
      <c r="Q169" s="99" t="str">
        <f>IF($A169="","",IF(OR($J169&gt;0,$N169="いいえ",$M169&lt;0.95,$G169&lt;-0.1,$H169&lt;0.85),"高",IF(OR($G169&lt;-0.05,$H169&lt;0.9,$I169&gt;5,$K169&gt;10,$P169&gt;5),"中","低")))</f>
      </c>
      <c r="R169" s="99"/>
      <c r="S169" s="99"/>
      <c r="T169" s="98"/>
      <c r="U169" s="98"/>
      <c r="V169" s="98"/>
      <c r="W169" s="98"/>
      <c r="X169" s="98"/>
      <c r="Y169" s="98"/>
      <c r="Z169" s="98"/>
    </row>
    <row r="170">
      <c r="A170" s="112"/>
      <c r="B170" s="99"/>
      <c r="C170" s="99"/>
      <c r="D170" s="99"/>
      <c r="E170" s="113"/>
      <c r="F170" s="113"/>
      <c r="G170" s="113" t="str">
        <f>IF($A170="","",$F170-$E170)</f>
      </c>
      <c r="H170" s="113"/>
      <c r="I170" s="99"/>
      <c r="J170" s="99"/>
      <c r="K170" s="99"/>
      <c r="L170" s="99"/>
      <c r="M170" s="113"/>
      <c r="N170" s="99"/>
      <c r="O170" s="114"/>
      <c r="P170" s="99"/>
      <c r="Q170" s="99" t="str">
        <f>IF($A170="","",IF(OR($J170&gt;0,$N170="いいえ",$M170&lt;0.95,$G170&lt;-0.1,$H170&lt;0.85),"高",IF(OR($G170&lt;-0.05,$H170&lt;0.9,$I170&gt;5,$K170&gt;10,$P170&gt;5),"中","低")))</f>
      </c>
      <c r="R170" s="99"/>
      <c r="S170" s="99"/>
      <c r="T170" s="98"/>
      <c r="U170" s="98"/>
      <c r="V170" s="98"/>
      <c r="W170" s="98"/>
      <c r="X170" s="98"/>
      <c r="Y170" s="98"/>
      <c r="Z170" s="98"/>
    </row>
    <row r="171">
      <c r="A171" s="112"/>
      <c r="B171" s="99"/>
      <c r="C171" s="99"/>
      <c r="D171" s="99"/>
      <c r="E171" s="113"/>
      <c r="F171" s="113"/>
      <c r="G171" s="113" t="str">
        <f>IF($A171="","",$F171-$E171)</f>
      </c>
      <c r="H171" s="113"/>
      <c r="I171" s="99"/>
      <c r="J171" s="99"/>
      <c r="K171" s="99"/>
      <c r="L171" s="99"/>
      <c r="M171" s="113"/>
      <c r="N171" s="99"/>
      <c r="O171" s="114"/>
      <c r="P171" s="99"/>
      <c r="Q171" s="99" t="str">
        <f>IF($A171="","",IF(OR($J171&gt;0,$N171="いいえ",$M171&lt;0.95,$G171&lt;-0.1,$H171&lt;0.85),"高",IF(OR($G171&lt;-0.05,$H171&lt;0.9,$I171&gt;5,$K171&gt;10,$P171&gt;5),"中","低")))</f>
      </c>
      <c r="R171" s="99"/>
      <c r="S171" s="99"/>
      <c r="T171" s="98"/>
      <c r="U171" s="98"/>
      <c r="V171" s="98"/>
      <c r="W171" s="98"/>
      <c r="X171" s="98"/>
      <c r="Y171" s="98"/>
      <c r="Z171" s="98"/>
    </row>
    <row r="172">
      <c r="A172" s="112"/>
      <c r="B172" s="99"/>
      <c r="C172" s="99"/>
      <c r="D172" s="99"/>
      <c r="E172" s="113"/>
      <c r="F172" s="113"/>
      <c r="G172" s="113" t="str">
        <f>IF($A172="","",$F172-$E172)</f>
      </c>
      <c r="H172" s="113"/>
      <c r="I172" s="99"/>
      <c r="J172" s="99"/>
      <c r="K172" s="99"/>
      <c r="L172" s="99"/>
      <c r="M172" s="113"/>
      <c r="N172" s="99"/>
      <c r="O172" s="114"/>
      <c r="P172" s="99"/>
      <c r="Q172" s="99" t="str">
        <f>IF($A172="","",IF(OR($J172&gt;0,$N172="いいえ",$M172&lt;0.95,$G172&lt;-0.1,$H172&lt;0.85),"高",IF(OR($G172&lt;-0.05,$H172&lt;0.9,$I172&gt;5,$K172&gt;10,$P172&gt;5),"中","低")))</f>
      </c>
      <c r="R172" s="99"/>
      <c r="S172" s="99"/>
      <c r="T172" s="98"/>
      <c r="U172" s="98"/>
      <c r="V172" s="98"/>
      <c r="W172" s="98"/>
      <c r="X172" s="98"/>
      <c r="Y172" s="98"/>
      <c r="Z172" s="98"/>
    </row>
    <row r="173">
      <c r="A173" s="112"/>
      <c r="B173" s="99"/>
      <c r="C173" s="99"/>
      <c r="D173" s="99"/>
      <c r="E173" s="113"/>
      <c r="F173" s="113"/>
      <c r="G173" s="113" t="str">
        <f>IF($A173="","",$F173-$E173)</f>
      </c>
      <c r="H173" s="113"/>
      <c r="I173" s="99"/>
      <c r="J173" s="99"/>
      <c r="K173" s="99"/>
      <c r="L173" s="99"/>
      <c r="M173" s="113"/>
      <c r="N173" s="99"/>
      <c r="O173" s="114"/>
      <c r="P173" s="99"/>
      <c r="Q173" s="99" t="str">
        <f>IF($A173="","",IF(OR($J173&gt;0,$N173="いいえ",$M173&lt;0.95,$G173&lt;-0.1,$H173&lt;0.85),"高",IF(OR($G173&lt;-0.05,$H173&lt;0.9,$I173&gt;5,$K173&gt;10,$P173&gt;5),"中","低")))</f>
      </c>
      <c r="R173" s="99"/>
      <c r="S173" s="99"/>
      <c r="T173" s="98"/>
      <c r="U173" s="98"/>
      <c r="V173" s="98"/>
      <c r="W173" s="98"/>
      <c r="X173" s="98"/>
      <c r="Y173" s="98"/>
      <c r="Z173" s="98"/>
    </row>
    <row r="174">
      <c r="A174" s="112"/>
      <c r="B174" s="99"/>
      <c r="C174" s="99"/>
      <c r="D174" s="99"/>
      <c r="E174" s="113"/>
      <c r="F174" s="113"/>
      <c r="G174" s="113" t="str">
        <f>IF($A174="","",$F174-$E174)</f>
      </c>
      <c r="H174" s="113"/>
      <c r="I174" s="99"/>
      <c r="J174" s="99"/>
      <c r="K174" s="99"/>
      <c r="L174" s="99"/>
      <c r="M174" s="113"/>
      <c r="N174" s="99"/>
      <c r="O174" s="114"/>
      <c r="P174" s="99"/>
      <c r="Q174" s="99" t="str">
        <f>IF($A174="","",IF(OR($J174&gt;0,$N174="いいえ",$M174&lt;0.95,$G174&lt;-0.1,$H174&lt;0.85),"高",IF(OR($G174&lt;-0.05,$H174&lt;0.9,$I174&gt;5,$K174&gt;10,$P174&gt;5),"中","低")))</f>
      </c>
      <c r="R174" s="99"/>
      <c r="S174" s="99"/>
      <c r="T174" s="98"/>
      <c r="U174" s="98"/>
      <c r="V174" s="98"/>
      <c r="W174" s="98"/>
      <c r="X174" s="98"/>
      <c r="Y174" s="98"/>
      <c r="Z174" s="98"/>
    </row>
    <row r="175">
      <c r="A175" s="112"/>
      <c r="B175" s="99"/>
      <c r="C175" s="99"/>
      <c r="D175" s="99"/>
      <c r="E175" s="113"/>
      <c r="F175" s="113"/>
      <c r="G175" s="113" t="str">
        <f>IF($A175="","",$F175-$E175)</f>
      </c>
      <c r="H175" s="113"/>
      <c r="I175" s="99"/>
      <c r="J175" s="99"/>
      <c r="K175" s="99"/>
      <c r="L175" s="99"/>
      <c r="M175" s="113"/>
      <c r="N175" s="99"/>
      <c r="O175" s="114"/>
      <c r="P175" s="99"/>
      <c r="Q175" s="99" t="str">
        <f>IF($A175="","",IF(OR($J175&gt;0,$N175="いいえ",$M175&lt;0.95,$G175&lt;-0.1,$H175&lt;0.85),"高",IF(OR($G175&lt;-0.05,$H175&lt;0.9,$I175&gt;5,$K175&gt;10,$P175&gt;5),"中","低")))</f>
      </c>
      <c r="R175" s="99"/>
      <c r="S175" s="99"/>
      <c r="T175" s="98"/>
      <c r="U175" s="98"/>
      <c r="V175" s="98"/>
      <c r="W175" s="98"/>
      <c r="X175" s="98"/>
      <c r="Y175" s="98"/>
      <c r="Z175" s="98"/>
    </row>
    <row r="176">
      <c r="A176" s="112"/>
      <c r="B176" s="99"/>
      <c r="C176" s="99"/>
      <c r="D176" s="99"/>
      <c r="E176" s="113"/>
      <c r="F176" s="113"/>
      <c r="G176" s="113" t="str">
        <f>IF($A176="","",$F176-$E176)</f>
      </c>
      <c r="H176" s="113"/>
      <c r="I176" s="99"/>
      <c r="J176" s="99"/>
      <c r="K176" s="99"/>
      <c r="L176" s="99"/>
      <c r="M176" s="113"/>
      <c r="N176" s="99"/>
      <c r="O176" s="114"/>
      <c r="P176" s="99"/>
      <c r="Q176" s="99" t="str">
        <f>IF($A176="","",IF(OR($J176&gt;0,$N176="いいえ",$M176&lt;0.95,$G176&lt;-0.1,$H176&lt;0.85),"高",IF(OR($G176&lt;-0.05,$H176&lt;0.9,$I176&gt;5,$K176&gt;10,$P176&gt;5),"中","低")))</f>
      </c>
      <c r="R176" s="99"/>
      <c r="S176" s="99"/>
      <c r="T176" s="98"/>
      <c r="U176" s="98"/>
      <c r="V176" s="98"/>
      <c r="W176" s="98"/>
      <c r="X176" s="98"/>
      <c r="Y176" s="98"/>
      <c r="Z176" s="98"/>
    </row>
    <row r="177">
      <c r="A177" s="112"/>
      <c r="B177" s="99"/>
      <c r="C177" s="99"/>
      <c r="D177" s="99"/>
      <c r="E177" s="113"/>
      <c r="F177" s="113"/>
      <c r="G177" s="113" t="str">
        <f>IF($A177="","",$F177-$E177)</f>
      </c>
      <c r="H177" s="113"/>
      <c r="I177" s="99"/>
      <c r="J177" s="99"/>
      <c r="K177" s="99"/>
      <c r="L177" s="99"/>
      <c r="M177" s="113"/>
      <c r="N177" s="99"/>
      <c r="O177" s="114"/>
      <c r="P177" s="99"/>
      <c r="Q177" s="99" t="str">
        <f>IF($A177="","",IF(OR($J177&gt;0,$N177="いいえ",$M177&lt;0.95,$G177&lt;-0.1,$H177&lt;0.85),"高",IF(OR($G177&lt;-0.05,$H177&lt;0.9,$I177&gt;5,$K177&gt;10,$P177&gt;5),"中","低")))</f>
      </c>
      <c r="R177" s="99"/>
      <c r="S177" s="99"/>
      <c r="T177" s="98"/>
      <c r="U177" s="98"/>
      <c r="V177" s="98"/>
      <c r="W177" s="98"/>
      <c r="X177" s="98"/>
      <c r="Y177" s="98"/>
      <c r="Z177" s="98"/>
    </row>
    <row r="178">
      <c r="A178" s="112"/>
      <c r="B178" s="99"/>
      <c r="C178" s="99"/>
      <c r="D178" s="99"/>
      <c r="E178" s="113"/>
      <c r="F178" s="113"/>
      <c r="G178" s="113" t="str">
        <f>IF($A178="","",$F178-$E178)</f>
      </c>
      <c r="H178" s="113"/>
      <c r="I178" s="99"/>
      <c r="J178" s="99"/>
      <c r="K178" s="99"/>
      <c r="L178" s="99"/>
      <c r="M178" s="113"/>
      <c r="N178" s="99"/>
      <c r="O178" s="114"/>
      <c r="P178" s="99"/>
      <c r="Q178" s="99" t="str">
        <f>IF($A178="","",IF(OR($J178&gt;0,$N178="いいえ",$M178&lt;0.95,$G178&lt;-0.1,$H178&lt;0.85),"高",IF(OR($G178&lt;-0.05,$H178&lt;0.9,$I178&gt;5,$K178&gt;10,$P178&gt;5),"中","低")))</f>
      </c>
      <c r="R178" s="99"/>
      <c r="S178" s="99"/>
      <c r="T178" s="98"/>
      <c r="U178" s="98"/>
      <c r="V178" s="98"/>
      <c r="W178" s="98"/>
      <c r="X178" s="98"/>
      <c r="Y178" s="98"/>
      <c r="Z178" s="98"/>
    </row>
    <row r="179">
      <c r="A179" s="112"/>
      <c r="B179" s="99"/>
      <c r="C179" s="99"/>
      <c r="D179" s="99"/>
      <c r="E179" s="113"/>
      <c r="F179" s="113"/>
      <c r="G179" s="113" t="str">
        <f>IF($A179="","",$F179-$E179)</f>
      </c>
      <c r="H179" s="113"/>
      <c r="I179" s="99"/>
      <c r="J179" s="99"/>
      <c r="K179" s="99"/>
      <c r="L179" s="99"/>
      <c r="M179" s="113"/>
      <c r="N179" s="99"/>
      <c r="O179" s="114"/>
      <c r="P179" s="99"/>
      <c r="Q179" s="99" t="str">
        <f>IF($A179="","",IF(OR($J179&gt;0,$N179="いいえ",$M179&lt;0.95,$G179&lt;-0.1,$H179&lt;0.85),"高",IF(OR($G179&lt;-0.05,$H179&lt;0.9,$I179&gt;5,$K179&gt;10,$P179&gt;5),"中","低")))</f>
      </c>
      <c r="R179" s="99"/>
      <c r="S179" s="99"/>
      <c r="T179" s="98"/>
      <c r="U179" s="98"/>
      <c r="V179" s="98"/>
      <c r="W179" s="98"/>
      <c r="X179" s="98"/>
      <c r="Y179" s="98"/>
      <c r="Z179" s="98"/>
    </row>
    <row r="180">
      <c r="A180" s="112"/>
      <c r="B180" s="99"/>
      <c r="C180" s="99"/>
      <c r="D180" s="99"/>
      <c r="E180" s="113"/>
      <c r="F180" s="113"/>
      <c r="G180" s="113" t="str">
        <f>IF($A180="","",$F180-$E180)</f>
      </c>
      <c r="H180" s="113"/>
      <c r="I180" s="99"/>
      <c r="J180" s="99"/>
      <c r="K180" s="99"/>
      <c r="L180" s="99"/>
      <c r="M180" s="113"/>
      <c r="N180" s="99"/>
      <c r="O180" s="114"/>
      <c r="P180" s="99"/>
      <c r="Q180" s="99" t="str">
        <f>IF($A180="","",IF(OR($J180&gt;0,$N180="いいえ",$M180&lt;0.95,$G180&lt;-0.1,$H180&lt;0.85),"高",IF(OR($G180&lt;-0.05,$H180&lt;0.9,$I180&gt;5,$K180&gt;10,$P180&gt;5),"中","低")))</f>
      </c>
      <c r="R180" s="99"/>
      <c r="S180" s="99"/>
      <c r="T180" s="98"/>
      <c r="U180" s="98"/>
      <c r="V180" s="98"/>
      <c r="W180" s="98"/>
      <c r="X180" s="98"/>
      <c r="Y180" s="98"/>
      <c r="Z180" s="98"/>
    </row>
    <row r="181">
      <c r="A181" s="112"/>
      <c r="B181" s="99"/>
      <c r="C181" s="99"/>
      <c r="D181" s="99"/>
      <c r="E181" s="113"/>
      <c r="F181" s="113"/>
      <c r="G181" s="113" t="str">
        <f>IF($A181="","",$F181-$E181)</f>
      </c>
      <c r="H181" s="113"/>
      <c r="I181" s="99"/>
      <c r="J181" s="99"/>
      <c r="K181" s="99"/>
      <c r="L181" s="99"/>
      <c r="M181" s="113"/>
      <c r="N181" s="99"/>
      <c r="O181" s="114"/>
      <c r="P181" s="99"/>
      <c r="Q181" s="99" t="str">
        <f>IF($A181="","",IF(OR($J181&gt;0,$N181="いいえ",$M181&lt;0.95,$G181&lt;-0.1,$H181&lt;0.85),"高",IF(OR($G181&lt;-0.05,$H181&lt;0.9,$I181&gt;5,$K181&gt;10,$P181&gt;5),"中","低")))</f>
      </c>
      <c r="R181" s="99"/>
      <c r="S181" s="99"/>
      <c r="T181" s="98"/>
      <c r="U181" s="98"/>
      <c r="V181" s="98"/>
      <c r="W181" s="98"/>
      <c r="X181" s="98"/>
      <c r="Y181" s="98"/>
      <c r="Z181" s="98"/>
    </row>
    <row r="182">
      <c r="A182" s="112"/>
      <c r="B182" s="99"/>
      <c r="C182" s="99"/>
      <c r="D182" s="99"/>
      <c r="E182" s="113"/>
      <c r="F182" s="113"/>
      <c r="G182" s="113" t="str">
        <f>IF($A182="","",$F182-$E182)</f>
      </c>
      <c r="H182" s="113"/>
      <c r="I182" s="99"/>
      <c r="J182" s="99"/>
      <c r="K182" s="99"/>
      <c r="L182" s="99"/>
      <c r="M182" s="113"/>
      <c r="N182" s="99"/>
      <c r="O182" s="114"/>
      <c r="P182" s="99"/>
      <c r="Q182" s="99" t="str">
        <f>IF($A182="","",IF(OR($J182&gt;0,$N182="いいえ",$M182&lt;0.95,$G182&lt;-0.1,$H182&lt;0.85),"高",IF(OR($G182&lt;-0.05,$H182&lt;0.9,$I182&gt;5,$K182&gt;10,$P182&gt;5),"中","低")))</f>
      </c>
      <c r="R182" s="99"/>
      <c r="S182" s="99"/>
      <c r="T182" s="98"/>
      <c r="U182" s="98"/>
      <c r="V182" s="98"/>
      <c r="W182" s="98"/>
      <c r="X182" s="98"/>
      <c r="Y182" s="98"/>
      <c r="Z182" s="98"/>
    </row>
    <row r="183">
      <c r="A183" s="112"/>
      <c r="B183" s="99"/>
      <c r="C183" s="99"/>
      <c r="D183" s="99"/>
      <c r="E183" s="113"/>
      <c r="F183" s="113"/>
      <c r="G183" s="113" t="str">
        <f>IF($A183="","",$F183-$E183)</f>
      </c>
      <c r="H183" s="113"/>
      <c r="I183" s="99"/>
      <c r="J183" s="99"/>
      <c r="K183" s="99"/>
      <c r="L183" s="99"/>
      <c r="M183" s="113"/>
      <c r="N183" s="99"/>
      <c r="O183" s="114"/>
      <c r="P183" s="99"/>
      <c r="Q183" s="99" t="str">
        <f>IF($A183="","",IF(OR($J183&gt;0,$N183="いいえ",$M183&lt;0.95,$G183&lt;-0.1,$H183&lt;0.85),"高",IF(OR($G183&lt;-0.05,$H183&lt;0.9,$I183&gt;5,$K183&gt;10,$P183&gt;5),"中","低")))</f>
      </c>
      <c r="R183" s="99"/>
      <c r="S183" s="99"/>
      <c r="T183" s="98"/>
      <c r="U183" s="98"/>
      <c r="V183" s="98"/>
      <c r="W183" s="98"/>
      <c r="X183" s="98"/>
      <c r="Y183" s="98"/>
      <c r="Z183" s="98"/>
    </row>
    <row r="184">
      <c r="A184" s="112"/>
      <c r="B184" s="99"/>
      <c r="C184" s="99"/>
      <c r="D184" s="99"/>
      <c r="E184" s="113"/>
      <c r="F184" s="113"/>
      <c r="G184" s="113" t="str">
        <f>IF($A184="","",$F184-$E184)</f>
      </c>
      <c r="H184" s="113"/>
      <c r="I184" s="99"/>
      <c r="J184" s="99"/>
      <c r="K184" s="99"/>
      <c r="L184" s="99"/>
      <c r="M184" s="113"/>
      <c r="N184" s="99"/>
      <c r="O184" s="114"/>
      <c r="P184" s="99"/>
      <c r="Q184" s="99" t="str">
        <f>IF($A184="","",IF(OR($J184&gt;0,$N184="いいえ",$M184&lt;0.95,$G184&lt;-0.1,$H184&lt;0.85),"高",IF(OR($G184&lt;-0.05,$H184&lt;0.9,$I184&gt;5,$K184&gt;10,$P184&gt;5),"中","低")))</f>
      </c>
      <c r="R184" s="99"/>
      <c r="S184" s="99"/>
      <c r="T184" s="98"/>
      <c r="U184" s="98"/>
      <c r="V184" s="98"/>
      <c r="W184" s="98"/>
      <c r="X184" s="98"/>
      <c r="Y184" s="98"/>
      <c r="Z184" s="98"/>
    </row>
    <row r="185">
      <c r="A185" s="112"/>
      <c r="B185" s="99"/>
      <c r="C185" s="99"/>
      <c r="D185" s="99"/>
      <c r="E185" s="113"/>
      <c r="F185" s="113"/>
      <c r="G185" s="113" t="str">
        <f>IF($A185="","",$F185-$E185)</f>
      </c>
      <c r="H185" s="113"/>
      <c r="I185" s="99"/>
      <c r="J185" s="99"/>
      <c r="K185" s="99"/>
      <c r="L185" s="99"/>
      <c r="M185" s="113"/>
      <c r="N185" s="99"/>
      <c r="O185" s="114"/>
      <c r="P185" s="99"/>
      <c r="Q185" s="99" t="str">
        <f>IF($A185="","",IF(OR($J185&gt;0,$N185="いいえ",$M185&lt;0.95,$G185&lt;-0.1,$H185&lt;0.85),"高",IF(OR($G185&lt;-0.05,$H185&lt;0.9,$I185&gt;5,$K185&gt;10,$P185&gt;5),"中","低")))</f>
      </c>
      <c r="R185" s="99"/>
      <c r="S185" s="99"/>
      <c r="T185" s="98"/>
      <c r="U185" s="98"/>
      <c r="V185" s="98"/>
      <c r="W185" s="98"/>
      <c r="X185" s="98"/>
      <c r="Y185" s="98"/>
      <c r="Z185" s="98"/>
    </row>
    <row r="186">
      <c r="A186" s="112"/>
      <c r="B186" s="99"/>
      <c r="C186" s="99"/>
      <c r="D186" s="99"/>
      <c r="E186" s="113"/>
      <c r="F186" s="113"/>
      <c r="G186" s="113" t="str">
        <f>IF($A186="","",$F186-$E186)</f>
      </c>
      <c r="H186" s="113"/>
      <c r="I186" s="99"/>
      <c r="J186" s="99"/>
      <c r="K186" s="99"/>
      <c r="L186" s="99"/>
      <c r="M186" s="113"/>
      <c r="N186" s="99"/>
      <c r="O186" s="114"/>
      <c r="P186" s="99"/>
      <c r="Q186" s="99" t="str">
        <f>IF($A186="","",IF(OR($J186&gt;0,$N186="いいえ",$M186&lt;0.95,$G186&lt;-0.1,$H186&lt;0.85),"高",IF(OR($G186&lt;-0.05,$H186&lt;0.9,$I186&gt;5,$K186&gt;10,$P186&gt;5),"中","低")))</f>
      </c>
      <c r="R186" s="99"/>
      <c r="S186" s="99"/>
      <c r="T186" s="98"/>
      <c r="U186" s="98"/>
      <c r="V186" s="98"/>
      <c r="W186" s="98"/>
      <c r="X186" s="98"/>
      <c r="Y186" s="98"/>
      <c r="Z186" s="98"/>
    </row>
    <row r="187">
      <c r="A187" s="112"/>
      <c r="B187" s="99"/>
      <c r="C187" s="99"/>
      <c r="D187" s="99"/>
      <c r="E187" s="113"/>
      <c r="F187" s="113"/>
      <c r="G187" s="113" t="str">
        <f>IF($A187="","",$F187-$E187)</f>
      </c>
      <c r="H187" s="113"/>
      <c r="I187" s="99"/>
      <c r="J187" s="99"/>
      <c r="K187" s="99"/>
      <c r="L187" s="99"/>
      <c r="M187" s="113"/>
      <c r="N187" s="99"/>
      <c r="O187" s="114"/>
      <c r="P187" s="99"/>
      <c r="Q187" s="99" t="str">
        <f>IF($A187="","",IF(OR($J187&gt;0,$N187="いいえ",$M187&lt;0.95,$G187&lt;-0.1,$H187&lt;0.85),"高",IF(OR($G187&lt;-0.05,$H187&lt;0.9,$I187&gt;5,$K187&gt;10,$P187&gt;5),"中","低")))</f>
      </c>
      <c r="R187" s="99"/>
      <c r="S187" s="99"/>
      <c r="T187" s="98"/>
      <c r="U187" s="98"/>
      <c r="V187" s="98"/>
      <c r="W187" s="98"/>
      <c r="X187" s="98"/>
      <c r="Y187" s="98"/>
      <c r="Z187" s="98"/>
    </row>
    <row r="188">
      <c r="A188" s="112"/>
      <c r="B188" s="99"/>
      <c r="C188" s="99"/>
      <c r="D188" s="99"/>
      <c r="E188" s="113"/>
      <c r="F188" s="113"/>
      <c r="G188" s="113" t="str">
        <f>IF($A188="","",$F188-$E188)</f>
      </c>
      <c r="H188" s="113"/>
      <c r="I188" s="99"/>
      <c r="J188" s="99"/>
      <c r="K188" s="99"/>
      <c r="L188" s="99"/>
      <c r="M188" s="113"/>
      <c r="N188" s="99"/>
      <c r="O188" s="114"/>
      <c r="P188" s="99"/>
      <c r="Q188" s="99" t="str">
        <f>IF($A188="","",IF(OR($J188&gt;0,$N188="いいえ",$M188&lt;0.95,$G188&lt;-0.1,$H188&lt;0.85),"高",IF(OR($G188&lt;-0.05,$H188&lt;0.9,$I188&gt;5,$K188&gt;10,$P188&gt;5),"中","低")))</f>
      </c>
      <c r="R188" s="99"/>
      <c r="S188" s="99"/>
      <c r="T188" s="98"/>
      <c r="U188" s="98"/>
      <c r="V188" s="98"/>
      <c r="W188" s="98"/>
      <c r="X188" s="98"/>
      <c r="Y188" s="98"/>
      <c r="Z188" s="98"/>
    </row>
    <row r="189">
      <c r="A189" s="112"/>
      <c r="B189" s="99"/>
      <c r="C189" s="99"/>
      <c r="D189" s="99"/>
      <c r="E189" s="113"/>
      <c r="F189" s="113"/>
      <c r="G189" s="113" t="str">
        <f>IF($A189="","",$F189-$E189)</f>
      </c>
      <c r="H189" s="113"/>
      <c r="I189" s="99"/>
      <c r="J189" s="99"/>
      <c r="K189" s="99"/>
      <c r="L189" s="99"/>
      <c r="M189" s="113"/>
      <c r="N189" s="99"/>
      <c r="O189" s="114"/>
      <c r="P189" s="99"/>
      <c r="Q189" s="99" t="str">
        <f>IF($A189="","",IF(OR($J189&gt;0,$N189="いいえ",$M189&lt;0.95,$G189&lt;-0.1,$H189&lt;0.85),"高",IF(OR($G189&lt;-0.05,$H189&lt;0.9,$I189&gt;5,$K189&gt;10,$P189&gt;5),"中","低")))</f>
      </c>
      <c r="R189" s="99"/>
      <c r="S189" s="99"/>
      <c r="T189" s="98"/>
      <c r="U189" s="98"/>
      <c r="V189" s="98"/>
      <c r="W189" s="98"/>
      <c r="X189" s="98"/>
      <c r="Y189" s="98"/>
      <c r="Z189" s="98"/>
    </row>
    <row r="190">
      <c r="A190" s="112"/>
      <c r="B190" s="99"/>
      <c r="C190" s="99"/>
      <c r="D190" s="99"/>
      <c r="E190" s="113"/>
      <c r="F190" s="113"/>
      <c r="G190" s="113" t="str">
        <f>IF($A190="","",$F190-$E190)</f>
      </c>
      <c r="H190" s="113"/>
      <c r="I190" s="99"/>
      <c r="J190" s="99"/>
      <c r="K190" s="99"/>
      <c r="L190" s="99"/>
      <c r="M190" s="113"/>
      <c r="N190" s="99"/>
      <c r="O190" s="114"/>
      <c r="P190" s="99"/>
      <c r="Q190" s="99" t="str">
        <f>IF($A190="","",IF(OR($J190&gt;0,$N190="いいえ",$M190&lt;0.95,$G190&lt;-0.1,$H190&lt;0.85),"高",IF(OR($G190&lt;-0.05,$H190&lt;0.9,$I190&gt;5,$K190&gt;10,$P190&gt;5),"中","低")))</f>
      </c>
      <c r="R190" s="99"/>
      <c r="S190" s="99"/>
      <c r="T190" s="98"/>
      <c r="U190" s="98"/>
      <c r="V190" s="98"/>
      <c r="W190" s="98"/>
      <c r="X190" s="98"/>
      <c r="Y190" s="98"/>
      <c r="Z190" s="98"/>
    </row>
    <row r="191">
      <c r="A191" s="112"/>
      <c r="B191" s="99"/>
      <c r="C191" s="99"/>
      <c r="D191" s="99"/>
      <c r="E191" s="113"/>
      <c r="F191" s="113"/>
      <c r="G191" s="113" t="str">
        <f>IF($A191="","",$F191-$E191)</f>
      </c>
      <c r="H191" s="113"/>
      <c r="I191" s="99"/>
      <c r="J191" s="99"/>
      <c r="K191" s="99"/>
      <c r="L191" s="99"/>
      <c r="M191" s="113"/>
      <c r="N191" s="99"/>
      <c r="O191" s="114"/>
      <c r="P191" s="99"/>
      <c r="Q191" s="99" t="str">
        <f>IF($A191="","",IF(OR($J191&gt;0,$N191="いいえ",$M191&lt;0.95,$G191&lt;-0.1,$H191&lt;0.85),"高",IF(OR($G191&lt;-0.05,$H191&lt;0.9,$I191&gt;5,$K191&gt;10,$P191&gt;5),"中","低")))</f>
      </c>
      <c r="R191" s="99"/>
      <c r="S191" s="99"/>
      <c r="T191" s="98"/>
      <c r="U191" s="98"/>
      <c r="V191" s="98"/>
      <c r="W191" s="98"/>
      <c r="X191" s="98"/>
      <c r="Y191" s="98"/>
      <c r="Z191" s="98"/>
    </row>
    <row r="192">
      <c r="A192" s="112"/>
      <c r="B192" s="99"/>
      <c r="C192" s="99"/>
      <c r="D192" s="99"/>
      <c r="E192" s="113"/>
      <c r="F192" s="113"/>
      <c r="G192" s="113" t="str">
        <f>IF($A192="","",$F192-$E192)</f>
      </c>
      <c r="H192" s="113"/>
      <c r="I192" s="99"/>
      <c r="J192" s="99"/>
      <c r="K192" s="99"/>
      <c r="L192" s="99"/>
      <c r="M192" s="113"/>
      <c r="N192" s="99"/>
      <c r="O192" s="114"/>
      <c r="P192" s="99"/>
      <c r="Q192" s="99" t="str">
        <f>IF($A192="","",IF(OR($J192&gt;0,$N192="いいえ",$M192&lt;0.95,$G192&lt;-0.1,$H192&lt;0.85),"高",IF(OR($G192&lt;-0.05,$H192&lt;0.9,$I192&gt;5,$K192&gt;10,$P192&gt;5),"中","低")))</f>
      </c>
      <c r="R192" s="99"/>
      <c r="S192" s="99"/>
      <c r="T192" s="98"/>
      <c r="U192" s="98"/>
      <c r="V192" s="98"/>
      <c r="W192" s="98"/>
      <c r="X192" s="98"/>
      <c r="Y192" s="98"/>
      <c r="Z192" s="98"/>
    </row>
    <row r="193">
      <c r="A193" s="112"/>
      <c r="B193" s="99"/>
      <c r="C193" s="99"/>
      <c r="D193" s="99"/>
      <c r="E193" s="113"/>
      <c r="F193" s="113"/>
      <c r="G193" s="113" t="str">
        <f>IF($A193="","",$F193-$E193)</f>
      </c>
      <c r="H193" s="113"/>
      <c r="I193" s="99"/>
      <c r="J193" s="99"/>
      <c r="K193" s="99"/>
      <c r="L193" s="99"/>
      <c r="M193" s="113"/>
      <c r="N193" s="99"/>
      <c r="O193" s="114"/>
      <c r="P193" s="99"/>
      <c r="Q193" s="99" t="str">
        <f>IF($A193="","",IF(OR($J193&gt;0,$N193="いいえ",$M193&lt;0.95,$G193&lt;-0.1,$H193&lt;0.85),"高",IF(OR($G193&lt;-0.05,$H193&lt;0.9,$I193&gt;5,$K193&gt;10,$P193&gt;5),"中","低")))</f>
      </c>
      <c r="R193" s="99"/>
      <c r="S193" s="99"/>
      <c r="T193" s="98"/>
      <c r="U193" s="98"/>
      <c r="V193" s="98"/>
      <c r="W193" s="98"/>
      <c r="X193" s="98"/>
      <c r="Y193" s="98"/>
      <c r="Z193" s="98"/>
    </row>
    <row r="194">
      <c r="A194" s="112"/>
      <c r="B194" s="99"/>
      <c r="C194" s="99"/>
      <c r="D194" s="99"/>
      <c r="E194" s="113"/>
      <c r="F194" s="113"/>
      <c r="G194" s="113" t="str">
        <f>IF($A194="","",$F194-$E194)</f>
      </c>
      <c r="H194" s="113"/>
      <c r="I194" s="99"/>
      <c r="J194" s="99"/>
      <c r="K194" s="99"/>
      <c r="L194" s="99"/>
      <c r="M194" s="113"/>
      <c r="N194" s="99"/>
      <c r="O194" s="114"/>
      <c r="P194" s="99"/>
      <c r="Q194" s="99" t="str">
        <f>IF($A194="","",IF(OR($J194&gt;0,$N194="いいえ",$M194&lt;0.95,$G194&lt;-0.1,$H194&lt;0.85),"高",IF(OR($G194&lt;-0.05,$H194&lt;0.9,$I194&gt;5,$K194&gt;10,$P194&gt;5),"中","低")))</f>
      </c>
      <c r="R194" s="99"/>
      <c r="S194" s="99"/>
      <c r="T194" s="98"/>
      <c r="U194" s="98"/>
      <c r="V194" s="98"/>
      <c r="W194" s="98"/>
      <c r="X194" s="98"/>
      <c r="Y194" s="98"/>
      <c r="Z194" s="98"/>
    </row>
    <row r="195">
      <c r="A195" s="112"/>
      <c r="B195" s="99"/>
      <c r="C195" s="99"/>
      <c r="D195" s="99"/>
      <c r="E195" s="113"/>
      <c r="F195" s="113"/>
      <c r="G195" s="113" t="str">
        <f>IF($A195="","",$F195-$E195)</f>
      </c>
      <c r="H195" s="113"/>
      <c r="I195" s="99"/>
      <c r="J195" s="99"/>
      <c r="K195" s="99"/>
      <c r="L195" s="99"/>
      <c r="M195" s="113"/>
      <c r="N195" s="99"/>
      <c r="O195" s="114"/>
      <c r="P195" s="99"/>
      <c r="Q195" s="99" t="str">
        <f>IF($A195="","",IF(OR($J195&gt;0,$N195="いいえ",$M195&lt;0.95,$G195&lt;-0.1,$H195&lt;0.85),"高",IF(OR($G195&lt;-0.05,$H195&lt;0.9,$I195&gt;5,$K195&gt;10,$P195&gt;5),"中","低")))</f>
      </c>
      <c r="R195" s="99"/>
      <c r="S195" s="99"/>
      <c r="T195" s="98"/>
      <c r="U195" s="98"/>
      <c r="V195" s="98"/>
      <c r="W195" s="98"/>
      <c r="X195" s="98"/>
      <c r="Y195" s="98"/>
      <c r="Z195" s="98"/>
    </row>
    <row r="196">
      <c r="A196" s="112"/>
      <c r="B196" s="99"/>
      <c r="C196" s="99"/>
      <c r="D196" s="99"/>
      <c r="E196" s="113"/>
      <c r="F196" s="113"/>
      <c r="G196" s="113" t="str">
        <f>IF($A196="","",$F196-$E196)</f>
      </c>
      <c r="H196" s="113"/>
      <c r="I196" s="99"/>
      <c r="J196" s="99"/>
      <c r="K196" s="99"/>
      <c r="L196" s="99"/>
      <c r="M196" s="113"/>
      <c r="N196" s="99"/>
      <c r="O196" s="114"/>
      <c r="P196" s="99"/>
      <c r="Q196" s="99" t="str">
        <f>IF($A196="","",IF(OR($J196&gt;0,$N196="いいえ",$M196&lt;0.95,$G196&lt;-0.1,$H196&lt;0.85),"高",IF(OR($G196&lt;-0.05,$H196&lt;0.9,$I196&gt;5,$K196&gt;10,$P196&gt;5),"中","低")))</f>
      </c>
      <c r="R196" s="99"/>
      <c r="S196" s="99"/>
      <c r="T196" s="98"/>
      <c r="U196" s="98"/>
      <c r="V196" s="98"/>
      <c r="W196" s="98"/>
      <c r="X196" s="98"/>
      <c r="Y196" s="98"/>
      <c r="Z196" s="98"/>
    </row>
    <row r="197">
      <c r="A197" s="112"/>
      <c r="B197" s="99"/>
      <c r="C197" s="99"/>
      <c r="D197" s="99"/>
      <c r="E197" s="113"/>
      <c r="F197" s="113"/>
      <c r="G197" s="113" t="str">
        <f>IF($A197="","",$F197-$E197)</f>
      </c>
      <c r="H197" s="113"/>
      <c r="I197" s="99"/>
      <c r="J197" s="99"/>
      <c r="K197" s="99"/>
      <c r="L197" s="99"/>
      <c r="M197" s="113"/>
      <c r="N197" s="99"/>
      <c r="O197" s="114"/>
      <c r="P197" s="99"/>
      <c r="Q197" s="99" t="str">
        <f>IF($A197="","",IF(OR($J197&gt;0,$N197="いいえ",$M197&lt;0.95,$G197&lt;-0.1,$H197&lt;0.85),"高",IF(OR($G197&lt;-0.05,$H197&lt;0.9,$I197&gt;5,$K197&gt;10,$P197&gt;5),"中","低")))</f>
      </c>
      <c r="R197" s="99"/>
      <c r="S197" s="99"/>
      <c r="T197" s="98"/>
      <c r="U197" s="98"/>
      <c r="V197" s="98"/>
      <c r="W197" s="98"/>
      <c r="X197" s="98"/>
      <c r="Y197" s="98"/>
      <c r="Z197" s="98"/>
    </row>
    <row r="198">
      <c r="A198" s="112"/>
      <c r="B198" s="99"/>
      <c r="C198" s="99"/>
      <c r="D198" s="99"/>
      <c r="E198" s="113"/>
      <c r="F198" s="113"/>
      <c r="G198" s="113" t="str">
        <f>IF($A198="","",$F198-$E198)</f>
      </c>
      <c r="H198" s="113"/>
      <c r="I198" s="99"/>
      <c r="J198" s="99"/>
      <c r="K198" s="99"/>
      <c r="L198" s="99"/>
      <c r="M198" s="113"/>
      <c r="N198" s="99"/>
      <c r="O198" s="114"/>
      <c r="P198" s="99"/>
      <c r="Q198" s="99" t="str">
        <f>IF($A198="","",IF(OR($J198&gt;0,$N198="いいえ",$M198&lt;0.95,$G198&lt;-0.1,$H198&lt;0.85),"高",IF(OR($G198&lt;-0.05,$H198&lt;0.9,$I198&gt;5,$K198&gt;10,$P198&gt;5),"中","低")))</f>
      </c>
      <c r="R198" s="99"/>
      <c r="S198" s="99"/>
      <c r="T198" s="98"/>
      <c r="U198" s="98"/>
      <c r="V198" s="98"/>
      <c r="W198" s="98"/>
      <c r="X198" s="98"/>
      <c r="Y198" s="98"/>
      <c r="Z198" s="98"/>
    </row>
    <row r="199">
      <c r="A199" s="112"/>
      <c r="B199" s="99"/>
      <c r="C199" s="99"/>
      <c r="D199" s="99"/>
      <c r="E199" s="113"/>
      <c r="F199" s="113"/>
      <c r="G199" s="113" t="str">
        <f>IF($A199="","",$F199-$E199)</f>
      </c>
      <c r="H199" s="113"/>
      <c r="I199" s="99"/>
      <c r="J199" s="99"/>
      <c r="K199" s="99"/>
      <c r="L199" s="99"/>
      <c r="M199" s="113"/>
      <c r="N199" s="99"/>
      <c r="O199" s="114"/>
      <c r="P199" s="99"/>
      <c r="Q199" s="99" t="str">
        <f>IF($A199="","",IF(OR($J199&gt;0,$N199="いいえ",$M199&lt;0.95,$G199&lt;-0.1,$H199&lt;0.85),"高",IF(OR($G199&lt;-0.05,$H199&lt;0.9,$I199&gt;5,$K199&gt;10,$P199&gt;5),"中","低")))</f>
      </c>
      <c r="R199" s="99"/>
      <c r="S199" s="99"/>
      <c r="T199" s="98"/>
      <c r="U199" s="98"/>
      <c r="V199" s="98"/>
      <c r="W199" s="98"/>
      <c r="X199" s="98"/>
      <c r="Y199" s="98"/>
      <c r="Z199" s="98"/>
    </row>
    <row r="200">
      <c r="A200" s="112"/>
      <c r="B200" s="99"/>
      <c r="C200" s="99"/>
      <c r="D200" s="99"/>
      <c r="E200" s="113"/>
      <c r="F200" s="113"/>
      <c r="G200" s="113" t="str">
        <f>IF($A200="","",$F200-$E200)</f>
      </c>
      <c r="H200" s="113"/>
      <c r="I200" s="99"/>
      <c r="J200" s="99"/>
      <c r="K200" s="99"/>
      <c r="L200" s="99"/>
      <c r="M200" s="113"/>
      <c r="N200" s="99"/>
      <c r="O200" s="114"/>
      <c r="P200" s="99"/>
      <c r="Q200" s="99" t="str">
        <f>IF($A200="","",IF(OR($J200&gt;0,$N200="いいえ",$M200&lt;0.95,$G200&lt;-0.1,$H200&lt;0.85),"高",IF(OR($G200&lt;-0.05,$H200&lt;0.9,$I200&gt;5,$K200&gt;10,$P200&gt;5),"中","低")))</f>
      </c>
      <c r="R200" s="99"/>
      <c r="S200" s="99"/>
      <c r="T200" s="98"/>
      <c r="U200" s="98"/>
      <c r="V200" s="98"/>
      <c r="W200" s="98"/>
      <c r="X200" s="98"/>
      <c r="Y200" s="98"/>
      <c r="Z200" s="98"/>
    </row>
    <row r="201">
      <c r="A201" s="98"/>
      <c r="B201" s="98"/>
      <c r="C201" s="98"/>
      <c r="D201" s="98"/>
      <c r="E201" s="98"/>
      <c r="F201" s="98"/>
      <c r="G201" s="98"/>
      <c r="H201" s="98"/>
      <c r="I201" s="98"/>
      <c r="J201" s="98"/>
      <c r="K201" s="98"/>
      <c r="L201" s="98"/>
      <c r="M201" s="98"/>
      <c r="N201" s="98"/>
      <c r="O201" s="98"/>
      <c r="P201" s="98"/>
      <c r="Q201" s="98"/>
      <c r="R201" s="98"/>
      <c r="S201" s="98"/>
      <c r="T201" s="98"/>
      <c r="U201" s="98"/>
      <c r="V201" s="98"/>
      <c r="W201" s="98"/>
      <c r="X201" s="98"/>
      <c r="Y201" s="98"/>
      <c r="Z201" s="98"/>
    </row>
    <row r="202">
      <c r="A202" s="98"/>
      <c r="B202" s="98"/>
      <c r="C202" s="98"/>
      <c r="D202" s="98"/>
      <c r="E202" s="98"/>
      <c r="F202" s="98"/>
      <c r="G202" s="98"/>
      <c r="H202" s="98"/>
      <c r="I202" s="98"/>
      <c r="J202" s="98"/>
      <c r="K202" s="98"/>
      <c r="L202" s="98"/>
      <c r="M202" s="98"/>
      <c r="N202" s="98"/>
      <c r="O202" s="98"/>
      <c r="P202" s="98"/>
      <c r="Q202" s="98"/>
      <c r="R202" s="98"/>
      <c r="S202" s="98"/>
      <c r="T202" s="98"/>
      <c r="U202" s="98"/>
      <c r="V202" s="98"/>
      <c r="W202" s="98"/>
      <c r="X202" s="98"/>
      <c r="Y202" s="98"/>
      <c r="Z202" s="98"/>
    </row>
    <row r="203">
      <c r="A203" s="98"/>
      <c r="B203" s="98"/>
      <c r="C203" s="98"/>
      <c r="D203" s="98"/>
      <c r="E203" s="98"/>
      <c r="F203" s="98"/>
      <c r="G203" s="98"/>
      <c r="H203" s="98"/>
      <c r="I203" s="98"/>
      <c r="J203" s="98"/>
      <c r="K203" s="98"/>
      <c r="L203" s="98"/>
      <c r="M203" s="98"/>
      <c r="N203" s="98"/>
      <c r="O203" s="98"/>
      <c r="P203" s="98"/>
      <c r="Q203" s="98"/>
      <c r="R203" s="98"/>
      <c r="S203" s="98"/>
      <c r="T203" s="98"/>
      <c r="U203" s="98"/>
      <c r="V203" s="98"/>
      <c r="W203" s="98"/>
      <c r="X203" s="98"/>
      <c r="Y203" s="98"/>
      <c r="Z203" s="98"/>
    </row>
    <row r="204">
      <c r="A204" s="98"/>
      <c r="B204" s="98"/>
      <c r="C204" s="98"/>
      <c r="D204" s="98"/>
      <c r="E204" s="98"/>
      <c r="F204" s="98"/>
      <c r="G204" s="98"/>
      <c r="H204" s="98"/>
      <c r="I204" s="98"/>
      <c r="J204" s="98"/>
      <c r="K204" s="98"/>
      <c r="L204" s="98"/>
      <c r="M204" s="98"/>
      <c r="N204" s="98"/>
      <c r="O204" s="98"/>
      <c r="P204" s="98"/>
      <c r="Q204" s="98"/>
      <c r="R204" s="98"/>
      <c r="S204" s="98"/>
      <c r="T204" s="98"/>
      <c r="U204" s="98"/>
      <c r="V204" s="98"/>
      <c r="W204" s="98"/>
      <c r="X204" s="98"/>
      <c r="Y204" s="98"/>
      <c r="Z204" s="98"/>
    </row>
    <row r="205">
      <c r="A205" s="98"/>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row>
    <row r="206">
      <c r="A206" s="98"/>
      <c r="B206" s="98"/>
      <c r="C206" s="98"/>
      <c r="D206" s="98"/>
      <c r="E206" s="98"/>
      <c r="F206" s="98"/>
      <c r="G206" s="98"/>
      <c r="H206" s="98"/>
      <c r="I206" s="98"/>
      <c r="J206" s="98"/>
      <c r="K206" s="98"/>
      <c r="L206" s="98"/>
      <c r="M206" s="98"/>
      <c r="N206" s="98"/>
      <c r="O206" s="98"/>
      <c r="P206" s="98"/>
      <c r="Q206" s="98"/>
      <c r="R206" s="98"/>
      <c r="S206" s="98"/>
      <c r="T206" s="98"/>
      <c r="U206" s="98"/>
      <c r="V206" s="98"/>
      <c r="W206" s="98"/>
      <c r="X206" s="98"/>
      <c r="Y206" s="98"/>
      <c r="Z206" s="98"/>
    </row>
    <row r="207">
      <c r="A207" s="98"/>
      <c r="B207" s="98"/>
      <c r="C207" s="98"/>
      <c r="D207" s="98"/>
      <c r="E207" s="98"/>
      <c r="F207" s="98"/>
      <c r="G207" s="98"/>
      <c r="H207" s="98"/>
      <c r="I207" s="98"/>
      <c r="J207" s="98"/>
      <c r="K207" s="98"/>
      <c r="L207" s="98"/>
      <c r="M207" s="98"/>
      <c r="N207" s="98"/>
      <c r="O207" s="98"/>
      <c r="P207" s="98"/>
      <c r="Q207" s="98"/>
      <c r="R207" s="98"/>
      <c r="S207" s="98"/>
      <c r="T207" s="98"/>
      <c r="U207" s="98"/>
      <c r="V207" s="98"/>
      <c r="W207" s="98"/>
      <c r="X207" s="98"/>
      <c r="Y207" s="98"/>
      <c r="Z207" s="98"/>
    </row>
    <row r="208">
      <c r="A208" s="98"/>
      <c r="B208" s="98"/>
      <c r="C208" s="98"/>
      <c r="D208" s="98"/>
      <c r="E208" s="98"/>
      <c r="F208" s="98"/>
      <c r="G208" s="98"/>
      <c r="H208" s="98"/>
      <c r="I208" s="98"/>
      <c r="J208" s="98"/>
      <c r="K208" s="98"/>
      <c r="L208" s="98"/>
      <c r="M208" s="98"/>
      <c r="N208" s="98"/>
      <c r="O208" s="98"/>
      <c r="P208" s="98"/>
      <c r="Q208" s="98"/>
      <c r="R208" s="98"/>
      <c r="S208" s="98"/>
      <c r="T208" s="98"/>
      <c r="U208" s="98"/>
      <c r="V208" s="98"/>
      <c r="W208" s="98"/>
      <c r="X208" s="98"/>
      <c r="Y208" s="98"/>
      <c r="Z208" s="98"/>
    </row>
    <row r="209">
      <c r="A209" s="98"/>
      <c r="B209" s="98"/>
      <c r="C209" s="98"/>
      <c r="D209" s="98"/>
      <c r="E209" s="98"/>
      <c r="F209" s="98"/>
      <c r="G209" s="98"/>
      <c r="H209" s="98"/>
      <c r="I209" s="98"/>
      <c r="J209" s="98"/>
      <c r="K209" s="98"/>
      <c r="L209" s="98"/>
      <c r="M209" s="98"/>
      <c r="N209" s="98"/>
      <c r="O209" s="98"/>
      <c r="P209" s="98"/>
      <c r="Q209" s="98"/>
      <c r="R209" s="98"/>
      <c r="S209" s="98"/>
      <c r="T209" s="98"/>
      <c r="U209" s="98"/>
      <c r="V209" s="98"/>
      <c r="W209" s="98"/>
      <c r="X209" s="98"/>
      <c r="Y209" s="98"/>
      <c r="Z209" s="98"/>
    </row>
    <row r="210">
      <c r="A210" s="98"/>
      <c r="B210" s="98"/>
      <c r="C210" s="98"/>
      <c r="D210" s="98"/>
      <c r="E210" s="98"/>
      <c r="F210" s="98"/>
      <c r="G210" s="98"/>
      <c r="H210" s="98"/>
      <c r="I210" s="98"/>
      <c r="J210" s="98"/>
      <c r="K210" s="98"/>
      <c r="L210" s="98"/>
      <c r="M210" s="98"/>
      <c r="N210" s="98"/>
      <c r="O210" s="98"/>
      <c r="P210" s="98"/>
      <c r="Q210" s="98"/>
      <c r="R210" s="98"/>
      <c r="S210" s="98"/>
      <c r="T210" s="98"/>
      <c r="U210" s="98"/>
      <c r="V210" s="98"/>
      <c r="W210" s="98"/>
      <c r="X210" s="98"/>
      <c r="Y210" s="98"/>
      <c r="Z210" s="98"/>
    </row>
    <row r="211">
      <c r="A211" s="98"/>
      <c r="B211" s="98"/>
      <c r="C211" s="98"/>
      <c r="D211" s="98"/>
      <c r="E211" s="98"/>
      <c r="F211" s="98"/>
      <c r="G211" s="98"/>
      <c r="H211" s="98"/>
      <c r="I211" s="98"/>
      <c r="J211" s="98"/>
      <c r="K211" s="98"/>
      <c r="L211" s="98"/>
      <c r="M211" s="98"/>
      <c r="N211" s="98"/>
      <c r="O211" s="98"/>
      <c r="P211" s="98"/>
      <c r="Q211" s="98"/>
      <c r="R211" s="98"/>
      <c r="S211" s="98"/>
      <c r="T211" s="98"/>
      <c r="U211" s="98"/>
      <c r="V211" s="98"/>
      <c r="W211" s="98"/>
      <c r="X211" s="98"/>
      <c r="Y211" s="98"/>
      <c r="Z211" s="98"/>
    </row>
    <row r="212">
      <c r="A212" s="98"/>
      <c r="B212" s="98"/>
      <c r="C212" s="98"/>
      <c r="D212" s="98"/>
      <c r="E212" s="98"/>
      <c r="F212" s="98"/>
      <c r="G212" s="98"/>
      <c r="H212" s="98"/>
      <c r="I212" s="98"/>
      <c r="J212" s="98"/>
      <c r="K212" s="98"/>
      <c r="L212" s="98"/>
      <c r="M212" s="98"/>
      <c r="N212" s="98"/>
      <c r="O212" s="98"/>
      <c r="P212" s="98"/>
      <c r="Q212" s="98"/>
      <c r="R212" s="98"/>
      <c r="S212" s="98"/>
      <c r="T212" s="98"/>
      <c r="U212" s="98"/>
      <c r="V212" s="98"/>
      <c r="W212" s="98"/>
      <c r="X212" s="98"/>
      <c r="Y212" s="98"/>
      <c r="Z212" s="98"/>
    </row>
    <row r="213">
      <c r="A213" s="98"/>
      <c r="B213" s="98"/>
      <c r="C213" s="98"/>
      <c r="D213" s="98"/>
      <c r="E213" s="98"/>
      <c r="F213" s="98"/>
      <c r="G213" s="98"/>
      <c r="H213" s="98"/>
      <c r="I213" s="98"/>
      <c r="J213" s="98"/>
      <c r="K213" s="98"/>
      <c r="L213" s="98"/>
      <c r="M213" s="98"/>
      <c r="N213" s="98"/>
      <c r="O213" s="98"/>
      <c r="P213" s="98"/>
      <c r="Q213" s="98"/>
      <c r="R213" s="98"/>
      <c r="S213" s="98"/>
      <c r="T213" s="98"/>
      <c r="U213" s="98"/>
      <c r="V213" s="98"/>
      <c r="W213" s="98"/>
      <c r="X213" s="98"/>
      <c r="Y213" s="98"/>
      <c r="Z213" s="98"/>
    </row>
    <row r="214">
      <c r="A214" s="98"/>
      <c r="B214" s="98"/>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row>
    <row r="215">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row>
    <row r="216">
      <c r="A216" s="98"/>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row>
    <row r="217">
      <c r="A217" s="98"/>
      <c r="B217" s="98"/>
      <c r="C217" s="98"/>
      <c r="D217" s="98"/>
      <c r="E217" s="98"/>
      <c r="F217" s="98"/>
      <c r="G217" s="98"/>
      <c r="H217" s="98"/>
      <c r="I217" s="98"/>
      <c r="J217" s="98"/>
      <c r="K217" s="98"/>
      <c r="L217" s="98"/>
      <c r="M217" s="98"/>
      <c r="N217" s="98"/>
      <c r="O217" s="98"/>
      <c r="P217" s="98"/>
      <c r="Q217" s="98"/>
      <c r="R217" s="98"/>
      <c r="S217" s="98"/>
      <c r="T217" s="98"/>
      <c r="U217" s="98"/>
      <c r="V217" s="98"/>
      <c r="W217" s="98"/>
      <c r="X217" s="98"/>
      <c r="Y217" s="98"/>
      <c r="Z217" s="98"/>
    </row>
    <row r="218">
      <c r="A218" s="98"/>
      <c r="B218" s="98"/>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row>
    <row r="219">
      <c r="A219" s="98"/>
      <c r="B219" s="98"/>
      <c r="C219" s="98"/>
      <c r="D219" s="98"/>
      <c r="E219" s="98"/>
      <c r="F219" s="98"/>
      <c r="G219" s="98"/>
      <c r="H219" s="98"/>
      <c r="I219" s="98"/>
      <c r="J219" s="98"/>
      <c r="K219" s="98"/>
      <c r="L219" s="98"/>
      <c r="M219" s="98"/>
      <c r="N219" s="98"/>
      <c r="O219" s="98"/>
      <c r="P219" s="98"/>
      <c r="Q219" s="98"/>
      <c r="R219" s="98"/>
      <c r="S219" s="98"/>
      <c r="T219" s="98"/>
      <c r="U219" s="98"/>
      <c r="V219" s="98"/>
      <c r="W219" s="98"/>
      <c r="X219" s="98"/>
      <c r="Y219" s="98"/>
      <c r="Z219" s="98"/>
    </row>
    <row r="220">
      <c r="A220" s="98"/>
      <c r="B220" s="98"/>
      <c r="C220" s="98"/>
      <c r="D220" s="98"/>
      <c r="E220" s="98"/>
      <c r="F220" s="98"/>
      <c r="G220" s="98"/>
      <c r="H220" s="98"/>
      <c r="I220" s="98"/>
      <c r="J220" s="98"/>
      <c r="K220" s="98"/>
      <c r="L220" s="98"/>
      <c r="M220" s="98"/>
      <c r="N220" s="98"/>
      <c r="O220" s="98"/>
      <c r="P220" s="98"/>
      <c r="Q220" s="98"/>
      <c r="R220" s="98"/>
      <c r="S220" s="98"/>
      <c r="T220" s="98"/>
      <c r="U220" s="98"/>
      <c r="V220" s="98"/>
      <c r="W220" s="98"/>
      <c r="X220" s="98"/>
      <c r="Y220" s="98"/>
      <c r="Z220" s="98"/>
    </row>
    <row r="221">
      <c r="A221" s="98"/>
      <c r="B221" s="98"/>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row>
    <row r="222">
      <c r="A222" s="98"/>
      <c r="B222" s="98"/>
      <c r="C222" s="98"/>
      <c r="D222" s="98"/>
      <c r="E222" s="98"/>
      <c r="F222" s="98"/>
      <c r="G222" s="98"/>
      <c r="H222" s="98"/>
      <c r="I222" s="98"/>
      <c r="J222" s="98"/>
      <c r="K222" s="98"/>
      <c r="L222" s="98"/>
      <c r="M222" s="98"/>
      <c r="N222" s="98"/>
      <c r="O222" s="98"/>
      <c r="P222" s="98"/>
      <c r="Q222" s="98"/>
      <c r="R222" s="98"/>
      <c r="S222" s="98"/>
      <c r="T222" s="98"/>
      <c r="U222" s="98"/>
      <c r="V222" s="98"/>
      <c r="W222" s="98"/>
      <c r="X222" s="98"/>
      <c r="Y222" s="98"/>
      <c r="Z222" s="98"/>
    </row>
    <row r="223">
      <c r="A223" s="98"/>
      <c r="B223" s="98"/>
      <c r="C223" s="98"/>
      <c r="D223" s="98"/>
      <c r="E223" s="98"/>
      <c r="F223" s="98"/>
      <c r="G223" s="98"/>
      <c r="H223" s="98"/>
      <c r="I223" s="98"/>
      <c r="J223" s="98"/>
      <c r="K223" s="98"/>
      <c r="L223" s="98"/>
      <c r="M223" s="98"/>
      <c r="N223" s="98"/>
      <c r="O223" s="98"/>
      <c r="P223" s="98"/>
      <c r="Q223" s="98"/>
      <c r="R223" s="98"/>
      <c r="S223" s="98"/>
      <c r="T223" s="98"/>
      <c r="U223" s="98"/>
      <c r="V223" s="98"/>
      <c r="W223" s="98"/>
      <c r="X223" s="98"/>
      <c r="Y223" s="98"/>
      <c r="Z223" s="98"/>
    </row>
    <row r="224">
      <c r="A224" s="98"/>
      <c r="B224" s="98"/>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row>
    <row r="225">
      <c r="A225" s="98"/>
      <c r="B225" s="98"/>
      <c r="C225" s="98"/>
      <c r="D225" s="98"/>
      <c r="E225" s="98"/>
      <c r="F225" s="98"/>
      <c r="G225" s="98"/>
      <c r="H225" s="98"/>
      <c r="I225" s="98"/>
      <c r="J225" s="98"/>
      <c r="K225" s="98"/>
      <c r="L225" s="98"/>
      <c r="M225" s="98"/>
      <c r="N225" s="98"/>
      <c r="O225" s="98"/>
      <c r="P225" s="98"/>
      <c r="Q225" s="98"/>
      <c r="R225" s="98"/>
      <c r="S225" s="98"/>
      <c r="T225" s="98"/>
      <c r="U225" s="98"/>
      <c r="V225" s="98"/>
      <c r="W225" s="98"/>
      <c r="X225" s="98"/>
      <c r="Y225" s="98"/>
      <c r="Z225" s="98"/>
    </row>
    <row r="226">
      <c r="A226" s="98"/>
      <c r="B226" s="98"/>
      <c r="C226" s="98"/>
      <c r="D226" s="98"/>
      <c r="E226" s="98"/>
      <c r="F226" s="98"/>
      <c r="G226" s="98"/>
      <c r="H226" s="98"/>
      <c r="I226" s="98"/>
      <c r="J226" s="98"/>
      <c r="K226" s="98"/>
      <c r="L226" s="98"/>
      <c r="M226" s="98"/>
      <c r="N226" s="98"/>
      <c r="O226" s="98"/>
      <c r="P226" s="98"/>
      <c r="Q226" s="98"/>
      <c r="R226" s="98"/>
      <c r="S226" s="98"/>
      <c r="T226" s="98"/>
      <c r="U226" s="98"/>
      <c r="V226" s="98"/>
      <c r="W226" s="98"/>
      <c r="X226" s="98"/>
      <c r="Y226" s="98"/>
      <c r="Z226" s="98"/>
    </row>
    <row r="227">
      <c r="A227" s="98"/>
      <c r="B227" s="98"/>
      <c r="C227" s="98"/>
      <c r="D227" s="98"/>
      <c r="E227" s="98"/>
      <c r="F227" s="98"/>
      <c r="G227" s="98"/>
      <c r="H227" s="98"/>
      <c r="I227" s="98"/>
      <c r="J227" s="98"/>
      <c r="K227" s="98"/>
      <c r="L227" s="98"/>
      <c r="M227" s="98"/>
      <c r="N227" s="98"/>
      <c r="O227" s="98"/>
      <c r="P227" s="98"/>
      <c r="Q227" s="98"/>
      <c r="R227" s="98"/>
      <c r="S227" s="98"/>
      <c r="T227" s="98"/>
      <c r="U227" s="98"/>
      <c r="V227" s="98"/>
      <c r="W227" s="98"/>
      <c r="X227" s="98"/>
      <c r="Y227" s="98"/>
      <c r="Z227" s="98"/>
    </row>
    <row r="228">
      <c r="A228" s="98"/>
      <c r="B228" s="98"/>
      <c r="C228" s="98"/>
      <c r="D228" s="98"/>
      <c r="E228" s="98"/>
      <c r="F228" s="98"/>
      <c r="G228" s="98"/>
      <c r="H228" s="98"/>
      <c r="I228" s="98"/>
      <c r="J228" s="98"/>
      <c r="K228" s="98"/>
      <c r="L228" s="98"/>
      <c r="M228" s="98"/>
      <c r="N228" s="98"/>
      <c r="O228" s="98"/>
      <c r="P228" s="98"/>
      <c r="Q228" s="98"/>
      <c r="R228" s="98"/>
      <c r="S228" s="98"/>
      <c r="T228" s="98"/>
      <c r="U228" s="98"/>
      <c r="V228" s="98"/>
      <c r="W228" s="98"/>
      <c r="X228" s="98"/>
      <c r="Y228" s="98"/>
      <c r="Z228" s="98"/>
    </row>
    <row r="229">
      <c r="A229" s="98"/>
      <c r="B229" s="98"/>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row>
    <row r="230">
      <c r="A230" s="98"/>
      <c r="B230" s="98"/>
      <c r="C230" s="98"/>
      <c r="D230" s="98"/>
      <c r="E230" s="98"/>
      <c r="F230" s="98"/>
      <c r="G230" s="98"/>
      <c r="H230" s="98"/>
      <c r="I230" s="98"/>
      <c r="J230" s="98"/>
      <c r="K230" s="98"/>
      <c r="L230" s="98"/>
      <c r="M230" s="98"/>
      <c r="N230" s="98"/>
      <c r="O230" s="98"/>
      <c r="P230" s="98"/>
      <c r="Q230" s="98"/>
      <c r="R230" s="98"/>
      <c r="S230" s="98"/>
      <c r="T230" s="98"/>
      <c r="U230" s="98"/>
      <c r="V230" s="98"/>
      <c r="W230" s="98"/>
      <c r="X230" s="98"/>
      <c r="Y230" s="98"/>
      <c r="Z230" s="98"/>
    </row>
    <row r="231">
      <c r="A231" s="98"/>
      <c r="B231" s="98"/>
      <c r="C231" s="98"/>
      <c r="D231" s="98"/>
      <c r="E231" s="98"/>
      <c r="F231" s="98"/>
      <c r="G231" s="98"/>
      <c r="H231" s="98"/>
      <c r="I231" s="98"/>
      <c r="J231" s="98"/>
      <c r="K231" s="98"/>
      <c r="L231" s="98"/>
      <c r="M231" s="98"/>
      <c r="N231" s="98"/>
      <c r="O231" s="98"/>
      <c r="P231" s="98"/>
      <c r="Q231" s="98"/>
      <c r="R231" s="98"/>
      <c r="S231" s="98"/>
      <c r="T231" s="98"/>
      <c r="U231" s="98"/>
      <c r="V231" s="98"/>
      <c r="W231" s="98"/>
      <c r="X231" s="98"/>
      <c r="Y231" s="98"/>
      <c r="Z231" s="98"/>
    </row>
    <row r="232">
      <c r="A232" s="98"/>
      <c r="B232" s="98"/>
      <c r="C232" s="98"/>
      <c r="D232" s="98"/>
      <c r="E232" s="98"/>
      <c r="F232" s="98"/>
      <c r="G232" s="98"/>
      <c r="H232" s="98"/>
      <c r="I232" s="98"/>
      <c r="J232" s="98"/>
      <c r="K232" s="98"/>
      <c r="L232" s="98"/>
      <c r="M232" s="98"/>
      <c r="N232" s="98"/>
      <c r="O232" s="98"/>
      <c r="P232" s="98"/>
      <c r="Q232" s="98"/>
      <c r="R232" s="98"/>
      <c r="S232" s="98"/>
      <c r="T232" s="98"/>
      <c r="U232" s="98"/>
      <c r="V232" s="98"/>
      <c r="W232" s="98"/>
      <c r="X232" s="98"/>
      <c r="Y232" s="98"/>
      <c r="Z232" s="98"/>
    </row>
    <row r="233">
      <c r="A233" s="98"/>
      <c r="B233" s="98"/>
      <c r="C233" s="98"/>
      <c r="D233" s="98"/>
      <c r="E233" s="98"/>
      <c r="F233" s="98"/>
      <c r="G233" s="98"/>
      <c r="H233" s="98"/>
      <c r="I233" s="98"/>
      <c r="J233" s="98"/>
      <c r="K233" s="98"/>
      <c r="L233" s="98"/>
      <c r="M233" s="98"/>
      <c r="N233" s="98"/>
      <c r="O233" s="98"/>
      <c r="P233" s="98"/>
      <c r="Q233" s="98"/>
      <c r="R233" s="98"/>
      <c r="S233" s="98"/>
      <c r="T233" s="98"/>
      <c r="U233" s="98"/>
      <c r="V233" s="98"/>
      <c r="W233" s="98"/>
      <c r="X233" s="98"/>
      <c r="Y233" s="98"/>
      <c r="Z233" s="98"/>
    </row>
    <row r="234">
      <c r="A234" s="98"/>
      <c r="B234" s="98"/>
      <c r="C234" s="98"/>
      <c r="D234" s="98"/>
      <c r="E234" s="98"/>
      <c r="F234" s="98"/>
      <c r="G234" s="98"/>
      <c r="H234" s="98"/>
      <c r="I234" s="98"/>
      <c r="J234" s="98"/>
      <c r="K234" s="98"/>
      <c r="L234" s="98"/>
      <c r="M234" s="98"/>
      <c r="N234" s="98"/>
      <c r="O234" s="98"/>
      <c r="P234" s="98"/>
      <c r="Q234" s="98"/>
      <c r="R234" s="98"/>
      <c r="S234" s="98"/>
      <c r="T234" s="98"/>
      <c r="U234" s="98"/>
      <c r="V234" s="98"/>
      <c r="W234" s="98"/>
      <c r="X234" s="98"/>
      <c r="Y234" s="98"/>
      <c r="Z234" s="98"/>
    </row>
    <row r="235">
      <c r="A235" s="98"/>
      <c r="B235" s="98"/>
      <c r="C235" s="98"/>
      <c r="D235" s="98"/>
      <c r="E235" s="98"/>
      <c r="F235" s="98"/>
      <c r="G235" s="98"/>
      <c r="H235" s="98"/>
      <c r="I235" s="98"/>
      <c r="J235" s="98"/>
      <c r="K235" s="98"/>
      <c r="L235" s="98"/>
      <c r="M235" s="98"/>
      <c r="N235" s="98"/>
      <c r="O235" s="98"/>
      <c r="P235" s="98"/>
      <c r="Q235" s="98"/>
      <c r="R235" s="98"/>
      <c r="S235" s="98"/>
      <c r="T235" s="98"/>
      <c r="U235" s="98"/>
      <c r="V235" s="98"/>
      <c r="W235" s="98"/>
      <c r="X235" s="98"/>
      <c r="Y235" s="98"/>
      <c r="Z235" s="98"/>
    </row>
    <row r="236">
      <c r="A236" s="98"/>
      <c r="B236" s="98"/>
      <c r="C236" s="98"/>
      <c r="D236" s="98"/>
      <c r="E236" s="98"/>
      <c r="F236" s="98"/>
      <c r="G236" s="98"/>
      <c r="H236" s="98"/>
      <c r="I236" s="98"/>
      <c r="J236" s="98"/>
      <c r="K236" s="98"/>
      <c r="L236" s="98"/>
      <c r="M236" s="98"/>
      <c r="N236" s="98"/>
      <c r="O236" s="98"/>
      <c r="P236" s="98"/>
      <c r="Q236" s="98"/>
      <c r="R236" s="98"/>
      <c r="S236" s="98"/>
      <c r="T236" s="98"/>
      <c r="U236" s="98"/>
      <c r="V236" s="98"/>
      <c r="W236" s="98"/>
      <c r="X236" s="98"/>
      <c r="Y236" s="98"/>
      <c r="Z236" s="98"/>
    </row>
    <row r="237">
      <c r="A237" s="98"/>
      <c r="B237" s="98"/>
      <c r="C237" s="98"/>
      <c r="D237" s="98"/>
      <c r="E237" s="98"/>
      <c r="F237" s="98"/>
      <c r="G237" s="98"/>
      <c r="H237" s="98"/>
      <c r="I237" s="98"/>
      <c r="J237" s="98"/>
      <c r="K237" s="98"/>
      <c r="L237" s="98"/>
      <c r="M237" s="98"/>
      <c r="N237" s="98"/>
      <c r="O237" s="98"/>
      <c r="P237" s="98"/>
      <c r="Q237" s="98"/>
      <c r="R237" s="98"/>
      <c r="S237" s="98"/>
      <c r="T237" s="98"/>
      <c r="U237" s="98"/>
      <c r="V237" s="98"/>
      <c r="W237" s="98"/>
      <c r="X237" s="98"/>
      <c r="Y237" s="98"/>
      <c r="Z237" s="98"/>
    </row>
    <row r="238">
      <c r="A238" s="98"/>
      <c r="B238" s="98"/>
      <c r="C238" s="98"/>
      <c r="D238" s="98"/>
      <c r="E238" s="98"/>
      <c r="F238" s="98"/>
      <c r="G238" s="98"/>
      <c r="H238" s="98"/>
      <c r="I238" s="98"/>
      <c r="J238" s="98"/>
      <c r="K238" s="98"/>
      <c r="L238" s="98"/>
      <c r="M238" s="98"/>
      <c r="N238" s="98"/>
      <c r="O238" s="98"/>
      <c r="P238" s="98"/>
      <c r="Q238" s="98"/>
      <c r="R238" s="98"/>
      <c r="S238" s="98"/>
      <c r="T238" s="98"/>
      <c r="U238" s="98"/>
      <c r="V238" s="98"/>
      <c r="W238" s="98"/>
      <c r="X238" s="98"/>
      <c r="Y238" s="98"/>
      <c r="Z238" s="98"/>
    </row>
    <row r="239">
      <c r="A239" s="98"/>
      <c r="B239" s="98"/>
      <c r="C239" s="98"/>
      <c r="D239" s="98"/>
      <c r="E239" s="98"/>
      <c r="F239" s="98"/>
      <c r="G239" s="98"/>
      <c r="H239" s="98"/>
      <c r="I239" s="98"/>
      <c r="J239" s="98"/>
      <c r="K239" s="98"/>
      <c r="L239" s="98"/>
      <c r="M239" s="98"/>
      <c r="N239" s="98"/>
      <c r="O239" s="98"/>
      <c r="P239" s="98"/>
      <c r="Q239" s="98"/>
      <c r="R239" s="98"/>
      <c r="S239" s="98"/>
      <c r="T239" s="98"/>
      <c r="U239" s="98"/>
      <c r="V239" s="98"/>
      <c r="W239" s="98"/>
      <c r="X239" s="98"/>
      <c r="Y239" s="98"/>
      <c r="Z239" s="98"/>
    </row>
    <row r="240">
      <c r="A240" s="98"/>
      <c r="B240" s="98"/>
      <c r="C240" s="98"/>
      <c r="D240" s="98"/>
      <c r="E240" s="98"/>
      <c r="F240" s="98"/>
      <c r="G240" s="98"/>
      <c r="H240" s="98"/>
      <c r="I240" s="98"/>
      <c r="J240" s="98"/>
      <c r="K240" s="98"/>
      <c r="L240" s="98"/>
      <c r="M240" s="98"/>
      <c r="N240" s="98"/>
      <c r="O240" s="98"/>
      <c r="P240" s="98"/>
      <c r="Q240" s="98"/>
      <c r="R240" s="98"/>
      <c r="S240" s="98"/>
      <c r="T240" s="98"/>
      <c r="U240" s="98"/>
      <c r="V240" s="98"/>
      <c r="W240" s="98"/>
      <c r="X240" s="98"/>
      <c r="Y240" s="98"/>
      <c r="Z240" s="98"/>
    </row>
    <row r="241">
      <c r="A241" s="98"/>
      <c r="B241" s="98"/>
      <c r="C241" s="98"/>
      <c r="D241" s="98"/>
      <c r="E241" s="98"/>
      <c r="F241" s="98"/>
      <c r="G241" s="98"/>
      <c r="H241" s="98"/>
      <c r="I241" s="98"/>
      <c r="J241" s="98"/>
      <c r="K241" s="98"/>
      <c r="L241" s="98"/>
      <c r="M241" s="98"/>
      <c r="N241" s="98"/>
      <c r="O241" s="98"/>
      <c r="P241" s="98"/>
      <c r="Q241" s="98"/>
      <c r="R241" s="98"/>
      <c r="S241" s="98"/>
      <c r="T241" s="98"/>
      <c r="U241" s="98"/>
      <c r="V241" s="98"/>
      <c r="W241" s="98"/>
      <c r="X241" s="98"/>
      <c r="Y241" s="98"/>
      <c r="Z241" s="98"/>
    </row>
    <row r="242">
      <c r="A242" s="98"/>
      <c r="B242" s="98"/>
      <c r="C242" s="98"/>
      <c r="D242" s="98"/>
      <c r="E242" s="98"/>
      <c r="F242" s="98"/>
      <c r="G242" s="98"/>
      <c r="H242" s="98"/>
      <c r="I242" s="98"/>
      <c r="J242" s="98"/>
      <c r="K242" s="98"/>
      <c r="L242" s="98"/>
      <c r="M242" s="98"/>
      <c r="N242" s="98"/>
      <c r="O242" s="98"/>
      <c r="P242" s="98"/>
      <c r="Q242" s="98"/>
      <c r="R242" s="98"/>
      <c r="S242" s="98"/>
      <c r="T242" s="98"/>
      <c r="U242" s="98"/>
      <c r="V242" s="98"/>
      <c r="W242" s="98"/>
      <c r="X242" s="98"/>
      <c r="Y242" s="98"/>
      <c r="Z242" s="98"/>
    </row>
    <row r="243">
      <c r="A243" s="98"/>
      <c r="B243" s="98"/>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row>
    <row r="244">
      <c r="A244" s="98"/>
      <c r="B244" s="98"/>
      <c r="C244" s="98"/>
      <c r="D244" s="98"/>
      <c r="E244" s="98"/>
      <c r="F244" s="98"/>
      <c r="G244" s="98"/>
      <c r="H244" s="98"/>
      <c r="I244" s="98"/>
      <c r="J244" s="98"/>
      <c r="K244" s="98"/>
      <c r="L244" s="98"/>
      <c r="M244" s="98"/>
      <c r="N244" s="98"/>
      <c r="O244" s="98"/>
      <c r="P244" s="98"/>
      <c r="Q244" s="98"/>
      <c r="R244" s="98"/>
      <c r="S244" s="98"/>
      <c r="T244" s="98"/>
      <c r="U244" s="98"/>
      <c r="V244" s="98"/>
      <c r="W244" s="98"/>
      <c r="X244" s="98"/>
      <c r="Y244" s="98"/>
      <c r="Z244" s="98"/>
    </row>
    <row r="245">
      <c r="A245" s="98"/>
      <c r="B245" s="98"/>
      <c r="C245" s="98"/>
      <c r="D245" s="98"/>
      <c r="E245" s="98"/>
      <c r="F245" s="98"/>
      <c r="G245" s="98"/>
      <c r="H245" s="98"/>
      <c r="I245" s="98"/>
      <c r="J245" s="98"/>
      <c r="K245" s="98"/>
      <c r="L245" s="98"/>
      <c r="M245" s="98"/>
      <c r="N245" s="98"/>
      <c r="O245" s="98"/>
      <c r="P245" s="98"/>
      <c r="Q245" s="98"/>
      <c r="R245" s="98"/>
      <c r="S245" s="98"/>
      <c r="T245" s="98"/>
      <c r="U245" s="98"/>
      <c r="V245" s="98"/>
      <c r="W245" s="98"/>
      <c r="X245" s="98"/>
      <c r="Y245" s="98"/>
      <c r="Z245" s="98"/>
    </row>
    <row r="246">
      <c r="A246" s="98"/>
      <c r="B246" s="98"/>
      <c r="C246" s="98"/>
      <c r="D246" s="98"/>
      <c r="E246" s="98"/>
      <c r="F246" s="98"/>
      <c r="G246" s="98"/>
      <c r="H246" s="98"/>
      <c r="I246" s="98"/>
      <c r="J246" s="98"/>
      <c r="K246" s="98"/>
      <c r="L246" s="98"/>
      <c r="M246" s="98"/>
      <c r="N246" s="98"/>
      <c r="O246" s="98"/>
      <c r="P246" s="98"/>
      <c r="Q246" s="98"/>
      <c r="R246" s="98"/>
      <c r="S246" s="98"/>
      <c r="T246" s="98"/>
      <c r="U246" s="98"/>
      <c r="V246" s="98"/>
      <c r="W246" s="98"/>
      <c r="X246" s="98"/>
      <c r="Y246" s="98"/>
      <c r="Z246" s="98"/>
    </row>
    <row r="247">
      <c r="A247" s="98"/>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row>
    <row r="248">
      <c r="A248" s="98"/>
      <c r="B248" s="98"/>
      <c r="C248" s="98"/>
      <c r="D248" s="98"/>
      <c r="E248" s="98"/>
      <c r="F248" s="98"/>
      <c r="G248" s="98"/>
      <c r="H248" s="98"/>
      <c r="I248" s="98"/>
      <c r="J248" s="98"/>
      <c r="K248" s="98"/>
      <c r="L248" s="98"/>
      <c r="M248" s="98"/>
      <c r="N248" s="98"/>
      <c r="O248" s="98"/>
      <c r="P248" s="98"/>
      <c r="Q248" s="98"/>
      <c r="R248" s="98"/>
      <c r="S248" s="98"/>
      <c r="T248" s="98"/>
      <c r="U248" s="98"/>
      <c r="V248" s="98"/>
      <c r="W248" s="98"/>
      <c r="X248" s="98"/>
      <c r="Y248" s="98"/>
      <c r="Z248" s="98"/>
    </row>
    <row r="249">
      <c r="A249" s="98"/>
      <c r="B249" s="98"/>
      <c r="C249" s="98"/>
      <c r="D249" s="98"/>
      <c r="E249" s="98"/>
      <c r="F249" s="98"/>
      <c r="G249" s="98"/>
      <c r="H249" s="98"/>
      <c r="I249" s="98"/>
      <c r="J249" s="98"/>
      <c r="K249" s="98"/>
      <c r="L249" s="98"/>
      <c r="M249" s="98"/>
      <c r="N249" s="98"/>
      <c r="O249" s="98"/>
      <c r="P249" s="98"/>
      <c r="Q249" s="98"/>
      <c r="R249" s="98"/>
      <c r="S249" s="98"/>
      <c r="T249" s="98"/>
      <c r="U249" s="98"/>
      <c r="V249" s="98"/>
      <c r="W249" s="98"/>
      <c r="X249" s="98"/>
      <c r="Y249" s="98"/>
      <c r="Z249" s="98"/>
    </row>
    <row r="250">
      <c r="A250" s="98"/>
      <c r="B250" s="98"/>
      <c r="C250" s="98"/>
      <c r="D250" s="98"/>
      <c r="E250" s="98"/>
      <c r="F250" s="98"/>
      <c r="G250" s="98"/>
      <c r="H250" s="98"/>
      <c r="I250" s="98"/>
      <c r="J250" s="98"/>
      <c r="K250" s="98"/>
      <c r="L250" s="98"/>
      <c r="M250" s="98"/>
      <c r="N250" s="98"/>
      <c r="O250" s="98"/>
      <c r="P250" s="98"/>
      <c r="Q250" s="98"/>
      <c r="R250" s="98"/>
      <c r="S250" s="98"/>
      <c r="T250" s="98"/>
      <c r="U250" s="98"/>
      <c r="V250" s="98"/>
      <c r="W250" s="98"/>
      <c r="X250" s="98"/>
      <c r="Y250" s="98"/>
      <c r="Z250" s="98"/>
    </row>
  </sheetData>
  <mergeCells count="1">
    <mergeCell ref="A1:S1"/>
  </mergeCells>
  <conditionalFormatting sqref="Q4:Q200">
    <cfRule type="expression" dxfId="4" priority="1">
      <formula>$Q4="高"</formula>
    </cfRule>
    <cfRule type="expression" dxfId="5" priority="2">
      <formula>$Q4="中"</formula>
    </cfRule>
    <cfRule type="expression" dxfId="6" priority="3">
      <formula>$Q4="低"</formula>
    </cfRule>
  </conditionalFormatting>
  <dataValidations count="2">
    <dataValidation allowBlank="false" sqref="N4:N200" type="list">
      <formula1>"はい,いいえ"</formula1>
    </dataValidation>
    <dataValidation allowBlank="false" sqref="C4:C200" type="list">
      <formula1>"東都鋼構造工事株式会社,東都設備工業株式会社,安和労務協力株式会社,緑建内装工事株式会社"</formula1>
    </dataValidation>
  </dataValidations>
  <pageMargins left="0.7" right="0.7" top="0.75" bottom="0.75" header="0.3" footer="0.3"/>
  <ignoredErrors>
    <ignoredError sqref="A1:XFD1048576" evalError="1" twoDigitTextYear="1" numberStoredAsText="1" formula="1" formulaRange="1" unlockedFormula="1" emptyCellReference="1" listDataValidation="1" calculatedColumn="1"/>
  </ignoredErrors>
  <tableParts count="1">
    <tablePart r:id="R611d49aa8e8140c8"/>
  </tableParts>
</worksheet>
</file>

<file path=xl/worksheets/sheet6.xml><?xml version="1.0" encoding="utf-8"?>
<worksheet xmlns:x="http://schemas.openxmlformats.org/spreadsheetml/2006/main" xmlns="http://schemas.openxmlformats.org/spreadsheetml/2006/main">
  <sheetViews>
    <sheetView workbookViewId="0"/>
  </sheetViews>
  <sheetFormatPr defaultRowHeight="15"/>
  <cols>
    <col customWidth="true" max="1" min="1" width="18"/>
    <col customWidth="true" max="2" min="2" width="64"/>
    <col customWidth="true" max="3" min="3" width="98"/>
    <col customWidth="true" max="4" min="4" width="34"/>
  </cols>
  <sheetData>
    <row r="1" ht="30" customHeight="true">
      <c r="A1" s="24" t="s">
        <v>332</v>
      </c>
      <c r="B1" s="24"/>
      <c r="C1" s="24"/>
      <c r="D1" s="24"/>
      <c r="E1" s="24"/>
      <c r="F1" s="24"/>
      <c r="G1" s="24"/>
      <c r="H1" s="24"/>
      <c r="I1" s="98"/>
      <c r="J1" s="98"/>
      <c r="K1" s="98"/>
      <c r="L1" s="98"/>
      <c r="M1" s="98"/>
      <c r="N1" s="98"/>
      <c r="O1" s="98"/>
      <c r="P1" s="98"/>
      <c r="Q1" s="98"/>
      <c r="R1" s="98"/>
      <c r="S1" s="98"/>
      <c r="T1" s="98"/>
      <c r="U1" s="98"/>
      <c r="V1" s="98"/>
      <c r="W1" s="98"/>
      <c r="X1" s="98"/>
      <c r="Y1" s="98"/>
      <c r="Z1" s="98"/>
    </row>
    <row r="2">
      <c r="A2" s="99"/>
      <c r="B2" s="99"/>
      <c r="C2" s="99"/>
      <c r="D2" s="99"/>
      <c r="E2" s="99"/>
      <c r="F2" s="99"/>
      <c r="G2" s="99"/>
      <c r="H2" s="99"/>
      <c r="I2" s="98"/>
      <c r="J2" s="98"/>
      <c r="K2" s="98"/>
      <c r="L2" s="98"/>
      <c r="M2" s="98"/>
      <c r="N2" s="98"/>
      <c r="O2" s="98"/>
      <c r="P2" s="98"/>
      <c r="Q2" s="98"/>
      <c r="R2" s="98"/>
      <c r="S2" s="98"/>
      <c r="T2" s="98"/>
      <c r="U2" s="98"/>
      <c r="V2" s="98"/>
      <c r="W2" s="98"/>
      <c r="X2" s="98"/>
      <c r="Y2" s="98"/>
      <c r="Z2" s="98"/>
    </row>
    <row r="3">
      <c r="A3" s="118" t="s">
        <v>333</v>
      </c>
      <c r="B3" s="99" t="s">
        <v>334</v>
      </c>
      <c r="C3" s="99"/>
      <c r="D3" s="99"/>
      <c r="E3" s="99"/>
      <c r="F3" s="99"/>
      <c r="G3" s="99"/>
      <c r="H3" s="99"/>
      <c r="I3" s="98"/>
      <c r="J3" s="98"/>
      <c r="K3" s="98"/>
      <c r="L3" s="98"/>
      <c r="M3" s="98"/>
      <c r="N3" s="98"/>
      <c r="O3" s="98"/>
      <c r="P3" s="98"/>
      <c r="Q3" s="98"/>
      <c r="R3" s="98"/>
      <c r="S3" s="98"/>
      <c r="T3" s="98"/>
      <c r="U3" s="98"/>
      <c r="V3" s="98"/>
      <c r="W3" s="98"/>
      <c r="X3" s="98"/>
      <c r="Y3" s="98"/>
      <c r="Z3" s="98"/>
    </row>
    <row r="4">
      <c r="A4" s="118" t="s">
        <v>335</v>
      </c>
      <c r="B4" s="99" t="s">
        <v>336</v>
      </c>
      <c r="C4" s="99"/>
      <c r="D4" s="99"/>
      <c r="E4" s="99"/>
      <c r="F4" s="99"/>
      <c r="G4" s="99"/>
      <c r="H4" s="99"/>
      <c r="I4" s="98"/>
      <c r="J4" s="98"/>
      <c r="K4" s="98"/>
      <c r="L4" s="98"/>
      <c r="M4" s="98"/>
      <c r="N4" s="98"/>
      <c r="O4" s="98"/>
      <c r="P4" s="98"/>
      <c r="Q4" s="98"/>
      <c r="R4" s="98"/>
      <c r="S4" s="98"/>
      <c r="T4" s="98"/>
      <c r="U4" s="98"/>
      <c r="V4" s="98"/>
      <c r="W4" s="98"/>
      <c r="X4" s="98"/>
      <c r="Y4" s="98"/>
      <c r="Z4" s="98"/>
    </row>
    <row r="5">
      <c r="A5" s="118" t="s">
        <v>337</v>
      </c>
      <c r="B5" s="99" t="s">
        <v>338</v>
      </c>
      <c r="C5" s="99"/>
      <c r="D5" s="99"/>
      <c r="E5" s="99"/>
      <c r="F5" s="99"/>
      <c r="G5" s="99"/>
      <c r="H5" s="99"/>
      <c r="I5" s="98"/>
      <c r="J5" s="98"/>
      <c r="K5" s="98"/>
      <c r="L5" s="98"/>
      <c r="M5" s="98"/>
      <c r="N5" s="98"/>
      <c r="O5" s="98"/>
      <c r="P5" s="98"/>
      <c r="Q5" s="98"/>
      <c r="R5" s="98"/>
      <c r="S5" s="98"/>
      <c r="T5" s="98"/>
      <c r="U5" s="98"/>
      <c r="V5" s="98"/>
      <c r="W5" s="98"/>
      <c r="X5" s="98"/>
      <c r="Y5" s="98"/>
      <c r="Z5" s="98"/>
    </row>
    <row r="6">
      <c r="A6" s="118" t="s">
        <v>339</v>
      </c>
      <c r="B6" s="99" t="s">
        <v>340</v>
      </c>
      <c r="C6" s="99"/>
      <c r="D6" s="99"/>
      <c r="E6" s="99"/>
      <c r="F6" s="99"/>
      <c r="G6" s="99"/>
      <c r="H6" s="99"/>
      <c r="I6" s="98"/>
      <c r="J6" s="98"/>
      <c r="K6" s="98"/>
      <c r="L6" s="98"/>
      <c r="M6" s="98"/>
      <c r="N6" s="98"/>
      <c r="O6" s="98"/>
      <c r="P6" s="98"/>
      <c r="Q6" s="98"/>
      <c r="R6" s="98"/>
      <c r="S6" s="98"/>
      <c r="T6" s="98"/>
      <c r="U6" s="98"/>
      <c r="V6" s="98"/>
      <c r="W6" s="98"/>
      <c r="X6" s="98"/>
      <c r="Y6" s="98"/>
      <c r="Z6" s="98"/>
    </row>
    <row r="7">
      <c r="A7" s="99"/>
      <c r="B7" s="99"/>
      <c r="C7" s="99"/>
      <c r="D7" s="99"/>
      <c r="E7" s="99"/>
      <c r="F7" s="99"/>
      <c r="G7" s="99"/>
      <c r="H7" s="99"/>
      <c r="I7" s="98"/>
      <c r="J7" s="98"/>
      <c r="K7" s="98"/>
      <c r="L7" s="98"/>
      <c r="M7" s="98"/>
      <c r="N7" s="98"/>
      <c r="O7" s="98"/>
      <c r="P7" s="98"/>
      <c r="Q7" s="98"/>
      <c r="R7" s="98"/>
      <c r="S7" s="98"/>
      <c r="T7" s="98"/>
      <c r="U7" s="98"/>
      <c r="V7" s="98"/>
      <c r="W7" s="98"/>
      <c r="X7" s="98"/>
      <c r="Y7" s="98"/>
      <c r="Z7" s="98"/>
    </row>
    <row r="8">
      <c r="A8" s="18" t="s">
        <v>13</v>
      </c>
      <c r="B8" s="18" t="s">
        <v>14</v>
      </c>
      <c r="C8" s="18" t="s">
        <v>341</v>
      </c>
      <c r="D8" s="18" t="s">
        <v>342</v>
      </c>
      <c r="E8" s="99"/>
      <c r="F8" s="99"/>
      <c r="G8" s="99"/>
      <c r="H8" s="99"/>
      <c r="I8" s="98"/>
      <c r="J8" s="98"/>
      <c r="K8" s="98"/>
      <c r="L8" s="98"/>
      <c r="M8" s="98"/>
      <c r="N8" s="98"/>
      <c r="O8" s="98"/>
      <c r="P8" s="98"/>
      <c r="Q8" s="98"/>
      <c r="R8" s="98"/>
      <c r="S8" s="98"/>
      <c r="T8" s="98"/>
      <c r="U8" s="98"/>
      <c r="V8" s="98"/>
      <c r="W8" s="98"/>
      <c r="X8" s="98"/>
      <c r="Y8" s="98"/>
      <c r="Z8" s="98"/>
    </row>
    <row r="9">
      <c r="A9" s="99" t="s">
        <v>343</v>
      </c>
      <c r="B9" s="99" t="s">
        <v>344</v>
      </c>
      <c r="C9" s="99" t="s">
        <v>345</v>
      </c>
      <c r="D9" s="99" t="s">
        <v>346</v>
      </c>
      <c r="E9" s="99"/>
      <c r="F9" s="99"/>
      <c r="G9" s="99"/>
      <c r="H9" s="99"/>
      <c r="I9" s="98"/>
      <c r="J9" s="98"/>
      <c r="K9" s="98"/>
      <c r="L9" s="98"/>
      <c r="M9" s="98"/>
      <c r="N9" s="98"/>
      <c r="O9" s="98"/>
      <c r="P9" s="98"/>
      <c r="Q9" s="98"/>
      <c r="R9" s="98"/>
      <c r="S9" s="98"/>
      <c r="T9" s="98"/>
      <c r="U9" s="98"/>
      <c r="V9" s="98"/>
      <c r="W9" s="98"/>
      <c r="X9" s="98"/>
      <c r="Y9" s="98"/>
      <c r="Z9" s="98"/>
    </row>
    <row r="10">
      <c r="A10" s="99" t="str">
        <v>80-89</v>
      </c>
      <c r="B10" s="99" t="s">
        <v>347</v>
      </c>
      <c r="C10" s="99" t="s">
        <v>348</v>
      </c>
      <c r="D10" s="99" t="s">
        <v>349</v>
      </c>
      <c r="E10" s="99"/>
      <c r="F10" s="99"/>
      <c r="G10" s="99"/>
      <c r="H10" s="99"/>
      <c r="I10" s="98"/>
      <c r="J10" s="98"/>
      <c r="K10" s="98"/>
      <c r="L10" s="98"/>
      <c r="M10" s="98"/>
      <c r="N10" s="98"/>
      <c r="O10" s="98"/>
      <c r="P10" s="98"/>
      <c r="Q10" s="98"/>
      <c r="R10" s="98"/>
      <c r="S10" s="98"/>
      <c r="T10" s="98"/>
      <c r="U10" s="98"/>
      <c r="V10" s="98"/>
      <c r="W10" s="98"/>
      <c r="X10" s="98"/>
      <c r="Y10" s="98"/>
      <c r="Z10" s="98"/>
    </row>
    <row r="11">
      <c r="A11" s="99" t="str">
        <v>70-79</v>
      </c>
      <c r="B11" s="99" t="s">
        <v>350</v>
      </c>
      <c r="C11" s="99" t="s">
        <v>351</v>
      </c>
      <c r="D11" s="99" t="s">
        <v>352</v>
      </c>
      <c r="E11" s="99"/>
      <c r="F11" s="99"/>
      <c r="G11" s="99"/>
      <c r="H11" s="99"/>
      <c r="I11" s="98"/>
      <c r="J11" s="98"/>
      <c r="K11" s="98"/>
      <c r="L11" s="98"/>
      <c r="M11" s="98"/>
      <c r="N11" s="98"/>
      <c r="O11" s="98"/>
      <c r="P11" s="98"/>
      <c r="Q11" s="98"/>
      <c r="R11" s="98"/>
      <c r="S11" s="98"/>
      <c r="T11" s="98"/>
      <c r="U11" s="98"/>
      <c r="V11" s="98"/>
      <c r="W11" s="98"/>
      <c r="X11" s="98"/>
      <c r="Y11" s="98"/>
      <c r="Z11" s="98"/>
    </row>
    <row r="12">
      <c r="A12" s="99" t="str">
        <v>60-69</v>
      </c>
      <c r="B12" s="99" t="s">
        <v>353</v>
      </c>
      <c r="C12" s="99" t="s">
        <v>354</v>
      </c>
      <c r="D12" s="99" t="s">
        <v>355</v>
      </c>
      <c r="E12" s="99"/>
      <c r="F12" s="99"/>
      <c r="G12" s="99"/>
      <c r="H12" s="99"/>
      <c r="I12" s="98"/>
      <c r="J12" s="98"/>
      <c r="K12" s="98"/>
      <c r="L12" s="98"/>
      <c r="M12" s="98"/>
      <c r="N12" s="98"/>
      <c r="O12" s="98"/>
      <c r="P12" s="98"/>
      <c r="Q12" s="98"/>
      <c r="R12" s="98"/>
      <c r="S12" s="98"/>
      <c r="T12" s="98"/>
      <c r="U12" s="98"/>
      <c r="V12" s="98"/>
      <c r="W12" s="98"/>
      <c r="X12" s="98"/>
      <c r="Y12" s="98"/>
      <c r="Z12" s="98"/>
    </row>
    <row r="13">
      <c r="A13" s="99" t="s">
        <v>356</v>
      </c>
      <c r="B13" s="99" t="s">
        <v>357</v>
      </c>
      <c r="C13" s="99" t="s">
        <v>358</v>
      </c>
      <c r="D13" s="99" t="s">
        <v>359</v>
      </c>
      <c r="E13" s="99"/>
      <c r="F13" s="99"/>
      <c r="G13" s="99"/>
      <c r="H13" s="99"/>
      <c r="I13" s="98"/>
      <c r="J13" s="98"/>
      <c r="K13" s="98"/>
      <c r="L13" s="98"/>
      <c r="M13" s="98"/>
      <c r="N13" s="98"/>
      <c r="O13" s="98"/>
      <c r="P13" s="98"/>
      <c r="Q13" s="98"/>
      <c r="R13" s="98"/>
      <c r="S13" s="98"/>
      <c r="T13" s="98"/>
      <c r="U13" s="98"/>
      <c r="V13" s="98"/>
      <c r="W13" s="98"/>
      <c r="X13" s="98"/>
      <c r="Y13" s="98"/>
      <c r="Z13" s="98"/>
    </row>
    <row r="14">
      <c r="A14" s="99" t="s">
        <v>264</v>
      </c>
      <c r="B14" s="99" t="s">
        <v>360</v>
      </c>
      <c r="C14" s="99" t="s">
        <v>361</v>
      </c>
      <c r="D14" s="99" t="s">
        <v>362</v>
      </c>
      <c r="E14" s="99"/>
      <c r="F14" s="99"/>
      <c r="G14" s="99"/>
      <c r="H14" s="99"/>
      <c r="I14" s="98"/>
      <c r="J14" s="98"/>
      <c r="K14" s="98"/>
      <c r="L14" s="98"/>
      <c r="M14" s="98"/>
      <c r="N14" s="98"/>
      <c r="O14" s="98"/>
      <c r="P14" s="98"/>
      <c r="Q14" s="98"/>
      <c r="R14" s="98"/>
      <c r="S14" s="98"/>
      <c r="T14" s="98"/>
      <c r="U14" s="98"/>
      <c r="V14" s="98"/>
      <c r="W14" s="98"/>
      <c r="X14" s="98"/>
      <c r="Y14" s="98"/>
      <c r="Z14" s="98"/>
    </row>
    <row r="15">
      <c r="A15" s="99"/>
      <c r="B15" s="99"/>
      <c r="C15" s="99"/>
      <c r="D15" s="99"/>
      <c r="E15" s="99"/>
      <c r="F15" s="99"/>
      <c r="G15" s="99"/>
      <c r="H15" s="99"/>
      <c r="I15" s="98"/>
      <c r="J15" s="98"/>
      <c r="K15" s="98"/>
      <c r="L15" s="98"/>
      <c r="M15" s="98"/>
      <c r="N15" s="98"/>
      <c r="O15" s="98"/>
      <c r="P15" s="98"/>
      <c r="Q15" s="98"/>
      <c r="R15" s="98"/>
      <c r="S15" s="98"/>
      <c r="T15" s="98"/>
      <c r="U15" s="98"/>
      <c r="V15" s="98"/>
      <c r="W15" s="98"/>
      <c r="X15" s="98"/>
      <c r="Y15" s="98"/>
      <c r="Z15" s="98"/>
    </row>
    <row r="16">
      <c r="A16" s="18" t="s">
        <v>363</v>
      </c>
      <c r="B16" s="18" t="s">
        <v>364</v>
      </c>
      <c r="C16" s="18" t="str">
        <v>URL</v>
      </c>
      <c r="D16" s="99"/>
      <c r="E16" s="99"/>
      <c r="F16" s="99"/>
      <c r="G16" s="99"/>
      <c r="H16" s="99"/>
      <c r="I16" s="98"/>
      <c r="J16" s="98"/>
      <c r="K16" s="98"/>
      <c r="L16" s="98"/>
      <c r="M16" s="98"/>
      <c r="N16" s="98"/>
      <c r="O16" s="98"/>
      <c r="P16" s="98"/>
      <c r="Q16" s="98"/>
      <c r="R16" s="98"/>
      <c r="S16" s="98"/>
      <c r="T16" s="98"/>
      <c r="U16" s="98"/>
      <c r="V16" s="98"/>
      <c r="W16" s="98"/>
      <c r="X16" s="98"/>
      <c r="Y16" s="98"/>
      <c r="Z16" s="98"/>
    </row>
    <row r="17">
      <c r="A17" s="99" t="s">
        <v>365</v>
      </c>
      <c r="B17" s="99" t="s">
        <v>366</v>
      </c>
      <c r="C17" s="99" t="str">
        <v>http://localhost:2020/zh/excel-templates/construction/subcontractor-lifecycle-scorecard/</v>
      </c>
      <c r="D17" s="99"/>
      <c r="E17" s="99"/>
      <c r="F17" s="99"/>
      <c r="G17" s="99"/>
      <c r="H17" s="99"/>
      <c r="I17" s="98"/>
      <c r="J17" s="98"/>
      <c r="K17" s="98"/>
      <c r="L17" s="98"/>
      <c r="M17" s="98"/>
      <c r="N17" s="98"/>
      <c r="O17" s="98"/>
      <c r="P17" s="98"/>
      <c r="Q17" s="98"/>
      <c r="R17" s="98"/>
      <c r="S17" s="98"/>
      <c r="T17" s="98"/>
      <c r="U17" s="98"/>
      <c r="V17" s="98"/>
      <c r="W17" s="98"/>
      <c r="X17" s="98"/>
      <c r="Y17" s="98"/>
      <c r="Z17" s="98"/>
    </row>
    <row r="18">
      <c r="A18" s="99" t="s">
        <v>367</v>
      </c>
      <c r="B18" s="99" t="s">
        <v>368</v>
      </c>
      <c r="C18" s="99" t="str">
        <v>https://www.thecampbellinstitute.org/wp-content/uploads/2020/02/374956_CI_Contractor-Management_WP_FNL_Digital.pdf</v>
      </c>
      <c r="D18" s="99"/>
      <c r="E18" s="99"/>
      <c r="F18" s="99"/>
      <c r="G18" s="99"/>
      <c r="H18" s="99"/>
      <c r="I18" s="98"/>
      <c r="J18" s="98"/>
      <c r="K18" s="98"/>
      <c r="L18" s="98"/>
      <c r="M18" s="98"/>
      <c r="N18" s="98"/>
      <c r="O18" s="98"/>
      <c r="P18" s="98"/>
      <c r="Q18" s="98"/>
      <c r="R18" s="98"/>
      <c r="S18" s="98"/>
      <c r="T18" s="98"/>
      <c r="U18" s="98"/>
      <c r="V18" s="98"/>
      <c r="W18" s="98"/>
      <c r="X18" s="98"/>
      <c r="Y18" s="98"/>
      <c r="Z18" s="98"/>
    </row>
    <row r="19">
      <c r="A19" s="99" t="s">
        <v>369</v>
      </c>
      <c r="B19" s="99" t="s">
        <v>370</v>
      </c>
      <c r="C19" s="99" t="str">
        <v>https://docs.cmicglobal.com/portal/Content/E_Reference_Material/SC_-_Subcontract_Management/Reference/Overview/SC_Lifecycle.htm</v>
      </c>
      <c r="D19" s="99"/>
      <c r="E19" s="99"/>
      <c r="F19" s="99"/>
      <c r="G19" s="99"/>
      <c r="H19" s="99"/>
      <c r="I19" s="98"/>
      <c r="J19" s="98"/>
      <c r="K19" s="98"/>
      <c r="L19" s="98"/>
      <c r="M19" s="98"/>
      <c r="N19" s="98"/>
      <c r="O19" s="98"/>
      <c r="P19" s="98"/>
      <c r="Q19" s="98"/>
      <c r="R19" s="98"/>
      <c r="S19" s="98"/>
      <c r="T19" s="98"/>
      <c r="U19" s="98"/>
      <c r="V19" s="98"/>
      <c r="W19" s="98"/>
      <c r="X19" s="98"/>
      <c r="Y19" s="98"/>
      <c r="Z19" s="98"/>
    </row>
    <row r="20">
      <c r="A20" s="99" t="s">
        <v>371</v>
      </c>
      <c r="B20" s="99" t="s">
        <v>372</v>
      </c>
      <c r="C20" s="99" t="str">
        <v>https://www.procore.com/library/subcontractor-prequalification</v>
      </c>
      <c r="D20" s="99"/>
      <c r="E20" s="99"/>
      <c r="F20" s="99"/>
      <c r="G20" s="99"/>
      <c r="H20" s="99"/>
      <c r="I20" s="98"/>
      <c r="J20" s="98"/>
      <c r="K20" s="98"/>
      <c r="L20" s="98"/>
      <c r="M20" s="98"/>
      <c r="N20" s="98"/>
      <c r="O20" s="98"/>
      <c r="P20" s="98"/>
      <c r="Q20" s="98"/>
      <c r="R20" s="98"/>
      <c r="S20" s="98"/>
      <c r="T20" s="98"/>
      <c r="U20" s="98"/>
      <c r="V20" s="98"/>
      <c r="W20" s="98"/>
      <c r="X20" s="98"/>
      <c r="Y20" s="98"/>
      <c r="Z20" s="98"/>
    </row>
    <row r="21">
      <c r="A21" s="99" t="s">
        <v>373</v>
      </c>
      <c r="B21" s="99" t="s">
        <v>374</v>
      </c>
      <c r="C21" s="99" t="str">
        <v>https://www.appitsoftware.com/blog/subcontractor-management-best-practices-construction-2025</v>
      </c>
      <c r="D21" s="99"/>
      <c r="E21" s="99"/>
      <c r="F21" s="99"/>
      <c r="G21" s="99"/>
      <c r="H21" s="99"/>
      <c r="I21" s="98"/>
      <c r="J21" s="98"/>
      <c r="K21" s="98"/>
      <c r="L21" s="98"/>
      <c r="M21" s="98"/>
      <c r="N21" s="98"/>
      <c r="O21" s="98"/>
      <c r="P21" s="98"/>
      <c r="Q21" s="98"/>
      <c r="R21" s="98"/>
      <c r="S21" s="98"/>
      <c r="T21" s="98"/>
      <c r="U21" s="98"/>
      <c r="V21" s="98"/>
      <c r="W21" s="98"/>
      <c r="X21" s="98"/>
      <c r="Y21" s="98"/>
      <c r="Z21" s="98"/>
    </row>
    <row r="22">
      <c r="A22" s="99" t="s">
        <v>375</v>
      </c>
      <c r="B22" s="99" t="s">
        <v>376</v>
      </c>
      <c r="C22" s="99" t="str">
        <v>https://www.moj.gov.cn/pub/sfbgw/jgsz/jgszzsdw/zsdwflyzzx/flyzzxzcxx/zcxxzcfg/zcfgxzfg/202001/t20200117_188766.html</v>
      </c>
      <c r="D22" s="99"/>
      <c r="E22" s="99"/>
      <c r="F22" s="99"/>
      <c r="G22" s="99"/>
      <c r="H22" s="99"/>
      <c r="I22" s="98"/>
      <c r="J22" s="98"/>
      <c r="K22" s="98"/>
      <c r="L22" s="98"/>
      <c r="M22" s="98"/>
      <c r="N22" s="98"/>
      <c r="O22" s="98"/>
      <c r="P22" s="98"/>
      <c r="Q22" s="98"/>
      <c r="R22" s="98"/>
      <c r="S22" s="98"/>
      <c r="T22" s="98"/>
      <c r="U22" s="98"/>
      <c r="V22" s="98"/>
      <c r="W22" s="98"/>
      <c r="X22" s="98"/>
      <c r="Y22" s="98"/>
      <c r="Z22" s="98"/>
    </row>
    <row r="23">
      <c r="A23" s="99" t="s">
        <v>377</v>
      </c>
      <c r="B23" s="99" t="s">
        <v>378</v>
      </c>
      <c r="C23" s="99" t="str">
        <v>https://www.moj.gov.cn/pub/sfbgw/flfggz/flfggzxzfg/200405/t20040524_350438.html</v>
      </c>
      <c r="D23" s="99"/>
      <c r="E23" s="99"/>
      <c r="F23" s="99"/>
      <c r="G23" s="99"/>
      <c r="H23" s="99"/>
      <c r="I23" s="98"/>
      <c r="J23" s="98"/>
      <c r="K23" s="98"/>
      <c r="L23" s="98"/>
      <c r="M23" s="98"/>
      <c r="N23" s="98"/>
      <c r="O23" s="98"/>
      <c r="P23" s="98"/>
      <c r="Q23" s="98"/>
      <c r="R23" s="98"/>
      <c r="S23" s="98"/>
      <c r="T23" s="98"/>
      <c r="U23" s="98"/>
      <c r="V23" s="98"/>
      <c r="W23" s="98"/>
      <c r="X23" s="98"/>
      <c r="Y23" s="98"/>
      <c r="Z23" s="98"/>
    </row>
    <row r="24">
      <c r="A24" s="99" t="s">
        <v>379</v>
      </c>
      <c r="B24" s="99" t="s">
        <v>380</v>
      </c>
      <c r="C24" s="99" t="str">
        <v>https://www.hkexnews.hk/listedco/listconews/sehk/2020/0330/2020033003052_c.pdf</v>
      </c>
      <c r="D24" s="99"/>
      <c r="E24" s="99"/>
      <c r="F24" s="99"/>
      <c r="G24" s="99"/>
      <c r="H24" s="99"/>
      <c r="I24" s="98"/>
      <c r="J24" s="98"/>
      <c r="K24" s="98"/>
      <c r="L24" s="98"/>
      <c r="M24" s="98"/>
      <c r="N24" s="98"/>
      <c r="O24" s="98"/>
      <c r="P24" s="98"/>
      <c r="Q24" s="98"/>
      <c r="R24" s="98"/>
      <c r="S24" s="98"/>
      <c r="T24" s="98"/>
      <c r="U24" s="98"/>
      <c r="V24" s="98"/>
      <c r="W24" s="98"/>
      <c r="X24" s="98"/>
      <c r="Y24" s="98"/>
      <c r="Z24" s="98"/>
    </row>
    <row r="25">
      <c r="A25" s="99"/>
      <c r="B25" s="99"/>
      <c r="C25" s="99"/>
      <c r="D25" s="99"/>
      <c r="E25" s="99"/>
      <c r="F25" s="99"/>
      <c r="G25" s="99"/>
      <c r="H25" s="99"/>
      <c r="I25" s="98"/>
      <c r="J25" s="98"/>
      <c r="K25" s="98"/>
      <c r="L25" s="98"/>
      <c r="M25" s="98"/>
      <c r="N25" s="98"/>
      <c r="O25" s="98"/>
      <c r="P25" s="98"/>
      <c r="Q25" s="98"/>
      <c r="R25" s="98"/>
      <c r="S25" s="98"/>
      <c r="T25" s="98"/>
      <c r="U25" s="98"/>
      <c r="V25" s="98"/>
      <c r="W25" s="98"/>
      <c r="X25" s="98"/>
      <c r="Y25" s="98"/>
      <c r="Z25" s="98"/>
    </row>
    <row r="26">
      <c r="A26" s="99"/>
      <c r="B26" s="99"/>
      <c r="C26" s="99"/>
      <c r="D26" s="99"/>
      <c r="E26" s="99"/>
      <c r="F26" s="99"/>
      <c r="G26" s="99"/>
      <c r="H26" s="99"/>
      <c r="I26" s="98"/>
      <c r="J26" s="98"/>
      <c r="K26" s="98"/>
      <c r="L26" s="98"/>
      <c r="M26" s="98"/>
      <c r="N26" s="98"/>
      <c r="O26" s="98"/>
      <c r="P26" s="98"/>
      <c r="Q26" s="98"/>
      <c r="R26" s="98"/>
      <c r="S26" s="98"/>
      <c r="T26" s="98"/>
      <c r="U26" s="98"/>
      <c r="V26" s="98"/>
      <c r="W26" s="98"/>
      <c r="X26" s="98"/>
      <c r="Y26" s="98"/>
      <c r="Z26" s="98"/>
    </row>
    <row r="27">
      <c r="A27" s="99"/>
      <c r="B27" s="99"/>
      <c r="C27" s="99"/>
      <c r="D27" s="99"/>
      <c r="E27" s="99"/>
      <c r="F27" s="99"/>
      <c r="G27" s="99"/>
      <c r="H27" s="99"/>
      <c r="I27" s="98"/>
      <c r="J27" s="98"/>
      <c r="K27" s="98"/>
      <c r="L27" s="98"/>
      <c r="M27" s="98"/>
      <c r="N27" s="98"/>
      <c r="O27" s="98"/>
      <c r="P27" s="98"/>
      <c r="Q27" s="98"/>
      <c r="R27" s="98"/>
      <c r="S27" s="98"/>
      <c r="T27" s="98"/>
      <c r="U27" s="98"/>
      <c r="V27" s="98"/>
      <c r="W27" s="98"/>
      <c r="X27" s="98"/>
      <c r="Y27" s="98"/>
      <c r="Z27" s="98"/>
    </row>
    <row r="28">
      <c r="A28" s="99"/>
      <c r="B28" s="99"/>
      <c r="C28" s="99"/>
      <c r="D28" s="99"/>
      <c r="E28" s="99"/>
      <c r="F28" s="99"/>
      <c r="G28" s="99"/>
      <c r="H28" s="99"/>
      <c r="I28" s="98"/>
      <c r="J28" s="98"/>
      <c r="K28" s="98"/>
      <c r="L28" s="98"/>
      <c r="M28" s="98"/>
      <c r="N28" s="98"/>
      <c r="O28" s="98"/>
      <c r="P28" s="98"/>
      <c r="Q28" s="98"/>
      <c r="R28" s="98"/>
      <c r="S28" s="98"/>
      <c r="T28" s="98"/>
      <c r="U28" s="98"/>
      <c r="V28" s="98"/>
      <c r="W28" s="98"/>
      <c r="X28" s="98"/>
      <c r="Y28" s="98"/>
      <c r="Z28" s="98"/>
    </row>
    <row r="29">
      <c r="A29" s="99"/>
      <c r="B29" s="99"/>
      <c r="C29" s="99"/>
      <c r="D29" s="99"/>
      <c r="E29" s="99"/>
      <c r="F29" s="99"/>
      <c r="G29" s="99"/>
      <c r="H29" s="99"/>
      <c r="I29" s="98"/>
      <c r="J29" s="98"/>
      <c r="K29" s="98"/>
      <c r="L29" s="98"/>
      <c r="M29" s="98"/>
      <c r="N29" s="98"/>
      <c r="O29" s="98"/>
      <c r="P29" s="98"/>
      <c r="Q29" s="98"/>
      <c r="R29" s="98"/>
      <c r="S29" s="98"/>
      <c r="T29" s="98"/>
      <c r="U29" s="98"/>
      <c r="V29" s="98"/>
      <c r="W29" s="98"/>
      <c r="X29" s="98"/>
      <c r="Y29" s="98"/>
      <c r="Z29" s="98"/>
    </row>
    <row r="30">
      <c r="A30" s="99"/>
      <c r="B30" s="99"/>
      <c r="C30" s="99"/>
      <c r="D30" s="99"/>
      <c r="E30" s="99"/>
      <c r="F30" s="99"/>
      <c r="G30" s="99"/>
      <c r="H30" s="99"/>
      <c r="I30" s="98"/>
      <c r="J30" s="98"/>
      <c r="K30" s="98"/>
      <c r="L30" s="98"/>
      <c r="M30" s="98"/>
      <c r="N30" s="98"/>
      <c r="O30" s="98"/>
      <c r="P30" s="98"/>
      <c r="Q30" s="98"/>
      <c r="R30" s="98"/>
      <c r="S30" s="98"/>
      <c r="T30" s="98"/>
      <c r="U30" s="98"/>
      <c r="V30" s="98"/>
      <c r="W30" s="98"/>
      <c r="X30" s="98"/>
      <c r="Y30" s="98"/>
      <c r="Z30" s="98"/>
    </row>
    <row r="31">
      <c r="A31" s="99"/>
      <c r="B31" s="99"/>
      <c r="C31" s="99"/>
      <c r="D31" s="99"/>
      <c r="E31" s="99"/>
      <c r="F31" s="99"/>
      <c r="G31" s="99"/>
      <c r="H31" s="99"/>
      <c r="I31" s="98"/>
      <c r="J31" s="98"/>
      <c r="K31" s="98"/>
      <c r="L31" s="98"/>
      <c r="M31" s="98"/>
      <c r="N31" s="98"/>
      <c r="O31" s="98"/>
      <c r="P31" s="98"/>
      <c r="Q31" s="98"/>
      <c r="R31" s="98"/>
      <c r="S31" s="98"/>
      <c r="T31" s="98"/>
      <c r="U31" s="98"/>
      <c r="V31" s="98"/>
      <c r="W31" s="98"/>
      <c r="X31" s="98"/>
      <c r="Y31" s="98"/>
      <c r="Z31" s="98"/>
    </row>
    <row r="32">
      <c r="A32" s="99"/>
      <c r="B32" s="99"/>
      <c r="C32" s="99"/>
      <c r="D32" s="99"/>
      <c r="E32" s="99"/>
      <c r="F32" s="99"/>
      <c r="G32" s="99"/>
      <c r="H32" s="99"/>
      <c r="I32" s="98"/>
      <c r="J32" s="98"/>
      <c r="K32" s="98"/>
      <c r="L32" s="98"/>
      <c r="M32" s="98"/>
      <c r="N32" s="98"/>
      <c r="O32" s="98"/>
      <c r="P32" s="98"/>
      <c r="Q32" s="98"/>
      <c r="R32" s="98"/>
      <c r="S32" s="98"/>
      <c r="T32" s="98"/>
      <c r="U32" s="98"/>
      <c r="V32" s="98"/>
      <c r="W32" s="98"/>
      <c r="X32" s="98"/>
      <c r="Y32" s="98"/>
      <c r="Z32" s="98"/>
    </row>
    <row r="33">
      <c r="A33" s="99"/>
      <c r="B33" s="99"/>
      <c r="C33" s="99"/>
      <c r="D33" s="99"/>
      <c r="E33" s="99"/>
      <c r="F33" s="99"/>
      <c r="G33" s="99"/>
      <c r="H33" s="99"/>
      <c r="I33" s="98"/>
      <c r="J33" s="98"/>
      <c r="K33" s="98"/>
      <c r="L33" s="98"/>
      <c r="M33" s="98"/>
      <c r="N33" s="98"/>
      <c r="O33" s="98"/>
      <c r="P33" s="98"/>
      <c r="Q33" s="98"/>
      <c r="R33" s="98"/>
      <c r="S33" s="98"/>
      <c r="T33" s="98"/>
      <c r="U33" s="98"/>
      <c r="V33" s="98"/>
      <c r="W33" s="98"/>
      <c r="X33" s="98"/>
      <c r="Y33" s="98"/>
      <c r="Z33" s="98"/>
    </row>
    <row r="34">
      <c r="A34" s="99"/>
      <c r="B34" s="99"/>
      <c r="C34" s="99"/>
      <c r="D34" s="99"/>
      <c r="E34" s="99"/>
      <c r="F34" s="99"/>
      <c r="G34" s="99"/>
      <c r="H34" s="99"/>
      <c r="I34" s="98"/>
      <c r="J34" s="98"/>
      <c r="K34" s="98"/>
      <c r="L34" s="98"/>
      <c r="M34" s="98"/>
      <c r="N34" s="98"/>
      <c r="O34" s="98"/>
      <c r="P34" s="98"/>
      <c r="Q34" s="98"/>
      <c r="R34" s="98"/>
      <c r="S34" s="98"/>
      <c r="T34" s="98"/>
      <c r="U34" s="98"/>
      <c r="V34" s="98"/>
      <c r="W34" s="98"/>
      <c r="X34" s="98"/>
      <c r="Y34" s="98"/>
      <c r="Z34" s="98"/>
    </row>
    <row r="35">
      <c r="A35" s="99"/>
      <c r="B35" s="99"/>
      <c r="C35" s="99"/>
      <c r="D35" s="99"/>
      <c r="E35" s="99"/>
      <c r="F35" s="99"/>
      <c r="G35" s="99"/>
      <c r="H35" s="99"/>
      <c r="I35" s="98"/>
      <c r="J35" s="98"/>
      <c r="K35" s="98"/>
      <c r="L35" s="98"/>
      <c r="M35" s="98"/>
      <c r="N35" s="98"/>
      <c r="O35" s="98"/>
      <c r="P35" s="98"/>
      <c r="Q35" s="98"/>
      <c r="R35" s="98"/>
      <c r="S35" s="98"/>
      <c r="T35" s="98"/>
      <c r="U35" s="98"/>
      <c r="V35" s="98"/>
      <c r="W35" s="98"/>
      <c r="X35" s="98"/>
      <c r="Y35" s="98"/>
      <c r="Z35" s="98"/>
    </row>
    <row r="36">
      <c r="A36" s="99"/>
      <c r="B36" s="99"/>
      <c r="C36" s="99"/>
      <c r="D36" s="99"/>
      <c r="E36" s="99"/>
      <c r="F36" s="99"/>
      <c r="G36" s="99"/>
      <c r="H36" s="99"/>
      <c r="I36" s="98"/>
      <c r="J36" s="98"/>
      <c r="K36" s="98"/>
      <c r="L36" s="98"/>
      <c r="M36" s="98"/>
      <c r="N36" s="98"/>
      <c r="O36" s="98"/>
      <c r="P36" s="98"/>
      <c r="Q36" s="98"/>
      <c r="R36" s="98"/>
      <c r="S36" s="98"/>
      <c r="T36" s="98"/>
      <c r="U36" s="98"/>
      <c r="V36" s="98"/>
      <c r="W36" s="98"/>
      <c r="X36" s="98"/>
      <c r="Y36" s="98"/>
      <c r="Z36" s="98"/>
    </row>
    <row r="37">
      <c r="A37" s="99"/>
      <c r="B37" s="99"/>
      <c r="C37" s="99"/>
      <c r="D37" s="99"/>
      <c r="E37" s="99"/>
      <c r="F37" s="99"/>
      <c r="G37" s="99"/>
      <c r="H37" s="99"/>
      <c r="I37" s="98"/>
      <c r="J37" s="98"/>
      <c r="K37" s="98"/>
      <c r="L37" s="98"/>
      <c r="M37" s="98"/>
      <c r="N37" s="98"/>
      <c r="O37" s="98"/>
      <c r="P37" s="98"/>
      <c r="Q37" s="98"/>
      <c r="R37" s="98"/>
      <c r="S37" s="98"/>
      <c r="T37" s="98"/>
      <c r="U37" s="98"/>
      <c r="V37" s="98"/>
      <c r="W37" s="98"/>
      <c r="X37" s="98"/>
      <c r="Y37" s="98"/>
      <c r="Z37" s="98"/>
    </row>
    <row r="38">
      <c r="A38" s="99"/>
      <c r="B38" s="99"/>
      <c r="C38" s="99"/>
      <c r="D38" s="99"/>
      <c r="E38" s="99"/>
      <c r="F38" s="99"/>
      <c r="G38" s="99"/>
      <c r="H38" s="99"/>
      <c r="I38" s="98"/>
      <c r="J38" s="98"/>
      <c r="K38" s="98"/>
      <c r="L38" s="98"/>
      <c r="M38" s="98"/>
      <c r="N38" s="98"/>
      <c r="O38" s="98"/>
      <c r="P38" s="98"/>
      <c r="Q38" s="98"/>
      <c r="R38" s="98"/>
      <c r="S38" s="98"/>
      <c r="T38" s="98"/>
      <c r="U38" s="98"/>
      <c r="V38" s="98"/>
      <c r="W38" s="98"/>
      <c r="X38" s="98"/>
      <c r="Y38" s="98"/>
      <c r="Z38" s="98"/>
    </row>
    <row r="39">
      <c r="A39" s="99"/>
      <c r="B39" s="99"/>
      <c r="C39" s="99"/>
      <c r="D39" s="99"/>
      <c r="E39" s="99"/>
      <c r="F39" s="99"/>
      <c r="G39" s="99"/>
      <c r="H39" s="99"/>
      <c r="I39" s="98"/>
      <c r="J39" s="98"/>
      <c r="K39" s="98"/>
      <c r="L39" s="98"/>
      <c r="M39" s="98"/>
      <c r="N39" s="98"/>
      <c r="O39" s="98"/>
      <c r="P39" s="98"/>
      <c r="Q39" s="98"/>
      <c r="R39" s="98"/>
      <c r="S39" s="98"/>
      <c r="T39" s="98"/>
      <c r="U39" s="98"/>
      <c r="V39" s="98"/>
      <c r="W39" s="98"/>
      <c r="X39" s="98"/>
      <c r="Y39" s="98"/>
      <c r="Z39" s="98"/>
    </row>
    <row r="40">
      <c r="A40" s="99"/>
      <c r="B40" s="99"/>
      <c r="C40" s="99"/>
      <c r="D40" s="99"/>
      <c r="E40" s="99"/>
      <c r="F40" s="99"/>
      <c r="G40" s="99"/>
      <c r="H40" s="99"/>
      <c r="I40" s="98"/>
      <c r="J40" s="98"/>
      <c r="K40" s="98"/>
      <c r="L40" s="98"/>
      <c r="M40" s="98"/>
      <c r="N40" s="98"/>
      <c r="O40" s="98"/>
      <c r="P40" s="98"/>
      <c r="Q40" s="98"/>
      <c r="R40" s="98"/>
      <c r="S40" s="98"/>
      <c r="T40" s="98"/>
      <c r="U40" s="98"/>
      <c r="V40" s="98"/>
      <c r="W40" s="98"/>
      <c r="X40" s="98"/>
      <c r="Y40" s="98"/>
      <c r="Z40" s="98"/>
    </row>
    <row r="41">
      <c r="A41" s="99"/>
      <c r="B41" s="99"/>
      <c r="C41" s="99"/>
      <c r="D41" s="99"/>
      <c r="E41" s="99"/>
      <c r="F41" s="99"/>
      <c r="G41" s="99"/>
      <c r="H41" s="99"/>
      <c r="I41" s="98"/>
      <c r="J41" s="98"/>
      <c r="K41" s="98"/>
      <c r="L41" s="98"/>
      <c r="M41" s="98"/>
      <c r="N41" s="98"/>
      <c r="O41" s="98"/>
      <c r="P41" s="98"/>
      <c r="Q41" s="98"/>
      <c r="R41" s="98"/>
      <c r="S41" s="98"/>
      <c r="T41" s="98"/>
      <c r="U41" s="98"/>
      <c r="V41" s="98"/>
      <c r="W41" s="98"/>
      <c r="X41" s="98"/>
      <c r="Y41" s="98"/>
      <c r="Z41" s="98"/>
    </row>
    <row r="42">
      <c r="A42" s="99"/>
      <c r="B42" s="99"/>
      <c r="C42" s="99"/>
      <c r="D42" s="99"/>
      <c r="E42" s="99"/>
      <c r="F42" s="99"/>
      <c r="G42" s="99"/>
      <c r="H42" s="99"/>
      <c r="I42" s="98"/>
      <c r="J42" s="98"/>
      <c r="K42" s="98"/>
      <c r="L42" s="98"/>
      <c r="M42" s="98"/>
      <c r="N42" s="98"/>
      <c r="O42" s="98"/>
      <c r="P42" s="98"/>
      <c r="Q42" s="98"/>
      <c r="R42" s="98"/>
      <c r="S42" s="98"/>
      <c r="T42" s="98"/>
      <c r="U42" s="98"/>
      <c r="V42" s="98"/>
      <c r="W42" s="98"/>
      <c r="X42" s="98"/>
      <c r="Y42" s="98"/>
      <c r="Z42" s="98"/>
    </row>
    <row r="43">
      <c r="A43" s="99"/>
      <c r="B43" s="99"/>
      <c r="C43" s="99"/>
      <c r="D43" s="99"/>
      <c r="E43" s="99"/>
      <c r="F43" s="99"/>
      <c r="G43" s="99"/>
      <c r="H43" s="99"/>
      <c r="I43" s="98"/>
      <c r="J43" s="98"/>
      <c r="K43" s="98"/>
      <c r="L43" s="98"/>
      <c r="M43" s="98"/>
      <c r="N43" s="98"/>
      <c r="O43" s="98"/>
      <c r="P43" s="98"/>
      <c r="Q43" s="98"/>
      <c r="R43" s="98"/>
      <c r="S43" s="98"/>
      <c r="T43" s="98"/>
      <c r="U43" s="98"/>
      <c r="V43" s="98"/>
      <c r="W43" s="98"/>
      <c r="X43" s="98"/>
      <c r="Y43" s="98"/>
      <c r="Z43" s="98"/>
    </row>
    <row r="44">
      <c r="A44" s="99"/>
      <c r="B44" s="99"/>
      <c r="C44" s="99"/>
      <c r="D44" s="99"/>
      <c r="E44" s="99"/>
      <c r="F44" s="99"/>
      <c r="G44" s="99"/>
      <c r="H44" s="99"/>
      <c r="I44" s="98"/>
      <c r="J44" s="98"/>
      <c r="K44" s="98"/>
      <c r="L44" s="98"/>
      <c r="M44" s="98"/>
      <c r="N44" s="98"/>
      <c r="O44" s="98"/>
      <c r="P44" s="98"/>
      <c r="Q44" s="98"/>
      <c r="R44" s="98"/>
      <c r="S44" s="98"/>
      <c r="T44" s="98"/>
      <c r="U44" s="98"/>
      <c r="V44" s="98"/>
      <c r="W44" s="98"/>
      <c r="X44" s="98"/>
      <c r="Y44" s="98"/>
      <c r="Z44" s="98"/>
    </row>
    <row r="45">
      <c r="A45" s="99"/>
      <c r="B45" s="99"/>
      <c r="C45" s="99"/>
      <c r="D45" s="99"/>
      <c r="E45" s="99"/>
      <c r="F45" s="99"/>
      <c r="G45" s="99"/>
      <c r="H45" s="99"/>
      <c r="I45" s="98"/>
      <c r="J45" s="98"/>
      <c r="K45" s="98"/>
      <c r="L45" s="98"/>
      <c r="M45" s="98"/>
      <c r="N45" s="98"/>
      <c r="O45" s="98"/>
      <c r="P45" s="98"/>
      <c r="Q45" s="98"/>
      <c r="R45" s="98"/>
      <c r="S45" s="98"/>
      <c r="T45" s="98"/>
      <c r="U45" s="98"/>
      <c r="V45" s="98"/>
      <c r="W45" s="98"/>
      <c r="X45" s="98"/>
      <c r="Y45" s="98"/>
      <c r="Z45" s="98"/>
    </row>
    <row r="46">
      <c r="A46" s="99"/>
      <c r="B46" s="99"/>
      <c r="C46" s="99"/>
      <c r="D46" s="99"/>
      <c r="E46" s="99"/>
      <c r="F46" s="99"/>
      <c r="G46" s="99"/>
      <c r="H46" s="99"/>
      <c r="I46" s="98"/>
      <c r="J46" s="98"/>
      <c r="K46" s="98"/>
      <c r="L46" s="98"/>
      <c r="M46" s="98"/>
      <c r="N46" s="98"/>
      <c r="O46" s="98"/>
      <c r="P46" s="98"/>
      <c r="Q46" s="98"/>
      <c r="R46" s="98"/>
      <c r="S46" s="98"/>
      <c r="T46" s="98"/>
      <c r="U46" s="98"/>
      <c r="V46" s="98"/>
      <c r="W46" s="98"/>
      <c r="X46" s="98"/>
      <c r="Y46" s="98"/>
      <c r="Z46" s="98"/>
    </row>
    <row r="47">
      <c r="A47" s="99"/>
      <c r="B47" s="99"/>
      <c r="C47" s="99"/>
      <c r="D47" s="99"/>
      <c r="E47" s="99"/>
      <c r="F47" s="99"/>
      <c r="G47" s="99"/>
      <c r="H47" s="99"/>
      <c r="I47" s="98"/>
      <c r="J47" s="98"/>
      <c r="K47" s="98"/>
      <c r="L47" s="98"/>
      <c r="M47" s="98"/>
      <c r="N47" s="98"/>
      <c r="O47" s="98"/>
      <c r="P47" s="98"/>
      <c r="Q47" s="98"/>
      <c r="R47" s="98"/>
      <c r="S47" s="98"/>
      <c r="T47" s="98"/>
      <c r="U47" s="98"/>
      <c r="V47" s="98"/>
      <c r="W47" s="98"/>
      <c r="X47" s="98"/>
      <c r="Y47" s="98"/>
      <c r="Z47" s="98"/>
    </row>
    <row r="48">
      <c r="A48" s="99"/>
      <c r="B48" s="99"/>
      <c r="C48" s="99"/>
      <c r="D48" s="99"/>
      <c r="E48" s="99"/>
      <c r="F48" s="99"/>
      <c r="G48" s="99"/>
      <c r="H48" s="99"/>
      <c r="I48" s="98"/>
      <c r="J48" s="98"/>
      <c r="K48" s="98"/>
      <c r="L48" s="98"/>
      <c r="M48" s="98"/>
      <c r="N48" s="98"/>
      <c r="O48" s="98"/>
      <c r="P48" s="98"/>
      <c r="Q48" s="98"/>
      <c r="R48" s="98"/>
      <c r="S48" s="98"/>
      <c r="T48" s="98"/>
      <c r="U48" s="98"/>
      <c r="V48" s="98"/>
      <c r="W48" s="98"/>
      <c r="X48" s="98"/>
      <c r="Y48" s="98"/>
      <c r="Z48" s="98"/>
    </row>
    <row r="49">
      <c r="A49" s="99"/>
      <c r="B49" s="99"/>
      <c r="C49" s="99"/>
      <c r="D49" s="99"/>
      <c r="E49" s="99"/>
      <c r="F49" s="99"/>
      <c r="G49" s="99"/>
      <c r="H49" s="99"/>
      <c r="I49" s="98"/>
      <c r="J49" s="98"/>
      <c r="K49" s="98"/>
      <c r="L49" s="98"/>
      <c r="M49" s="98"/>
      <c r="N49" s="98"/>
      <c r="O49" s="98"/>
      <c r="P49" s="98"/>
      <c r="Q49" s="98"/>
      <c r="R49" s="98"/>
      <c r="S49" s="98"/>
      <c r="T49" s="98"/>
      <c r="U49" s="98"/>
      <c r="V49" s="98"/>
      <c r="W49" s="98"/>
      <c r="X49" s="98"/>
      <c r="Y49" s="98"/>
      <c r="Z49" s="98"/>
    </row>
    <row r="50">
      <c r="A50" s="99"/>
      <c r="B50" s="99"/>
      <c r="C50" s="99"/>
      <c r="D50" s="99"/>
      <c r="E50" s="99"/>
      <c r="F50" s="99"/>
      <c r="G50" s="99"/>
      <c r="H50" s="99"/>
      <c r="I50" s="98"/>
      <c r="J50" s="98"/>
      <c r="K50" s="98"/>
      <c r="L50" s="98"/>
      <c r="M50" s="98"/>
      <c r="N50" s="98"/>
      <c r="O50" s="98"/>
      <c r="P50" s="98"/>
      <c r="Q50" s="98"/>
      <c r="R50" s="98"/>
      <c r="S50" s="98"/>
      <c r="T50" s="98"/>
      <c r="U50" s="98"/>
      <c r="V50" s="98"/>
      <c r="W50" s="98"/>
      <c r="X50" s="98"/>
      <c r="Y50" s="98"/>
      <c r="Z50" s="98"/>
    </row>
    <row r="51">
      <c r="A51" s="99"/>
      <c r="B51" s="99"/>
      <c r="C51" s="99"/>
      <c r="D51" s="99"/>
      <c r="E51" s="99"/>
      <c r="F51" s="99"/>
      <c r="G51" s="99"/>
      <c r="H51" s="99"/>
      <c r="I51" s="98"/>
      <c r="J51" s="98"/>
      <c r="K51" s="98"/>
      <c r="L51" s="98"/>
      <c r="M51" s="98"/>
      <c r="N51" s="98"/>
      <c r="O51" s="98"/>
      <c r="P51" s="98"/>
      <c r="Q51" s="98"/>
      <c r="R51" s="98"/>
      <c r="S51" s="98"/>
      <c r="T51" s="98"/>
      <c r="U51" s="98"/>
      <c r="V51" s="98"/>
      <c r="W51" s="98"/>
      <c r="X51" s="98"/>
      <c r="Y51" s="98"/>
      <c r="Z51" s="98"/>
    </row>
    <row r="52">
      <c r="A52" s="99"/>
      <c r="B52" s="99"/>
      <c r="C52" s="99"/>
      <c r="D52" s="99"/>
      <c r="E52" s="99"/>
      <c r="F52" s="99"/>
      <c r="G52" s="99"/>
      <c r="H52" s="99"/>
      <c r="I52" s="98"/>
      <c r="J52" s="98"/>
      <c r="K52" s="98"/>
      <c r="L52" s="98"/>
      <c r="M52" s="98"/>
      <c r="N52" s="98"/>
      <c r="O52" s="98"/>
      <c r="P52" s="98"/>
      <c r="Q52" s="98"/>
      <c r="R52" s="98"/>
      <c r="S52" s="98"/>
      <c r="T52" s="98"/>
      <c r="U52" s="98"/>
      <c r="V52" s="98"/>
      <c r="W52" s="98"/>
      <c r="X52" s="98"/>
      <c r="Y52" s="98"/>
      <c r="Z52" s="98"/>
    </row>
    <row r="53">
      <c r="A53" s="99"/>
      <c r="B53" s="99"/>
      <c r="C53" s="99"/>
      <c r="D53" s="99"/>
      <c r="E53" s="99"/>
      <c r="F53" s="99"/>
      <c r="G53" s="99"/>
      <c r="H53" s="99"/>
      <c r="I53" s="98"/>
      <c r="J53" s="98"/>
      <c r="K53" s="98"/>
      <c r="L53" s="98"/>
      <c r="M53" s="98"/>
      <c r="N53" s="98"/>
      <c r="O53" s="98"/>
      <c r="P53" s="98"/>
      <c r="Q53" s="98"/>
      <c r="R53" s="98"/>
      <c r="S53" s="98"/>
      <c r="T53" s="98"/>
      <c r="U53" s="98"/>
      <c r="V53" s="98"/>
      <c r="W53" s="98"/>
      <c r="X53" s="98"/>
      <c r="Y53" s="98"/>
      <c r="Z53" s="98"/>
    </row>
    <row r="54">
      <c r="A54" s="99"/>
      <c r="B54" s="99"/>
      <c r="C54" s="99"/>
      <c r="D54" s="99"/>
      <c r="E54" s="99"/>
      <c r="F54" s="99"/>
      <c r="G54" s="99"/>
      <c r="H54" s="99"/>
      <c r="I54" s="98"/>
      <c r="J54" s="98"/>
      <c r="K54" s="98"/>
      <c r="L54" s="98"/>
      <c r="M54" s="98"/>
      <c r="N54" s="98"/>
      <c r="O54" s="98"/>
      <c r="P54" s="98"/>
      <c r="Q54" s="98"/>
      <c r="R54" s="98"/>
      <c r="S54" s="98"/>
      <c r="T54" s="98"/>
      <c r="U54" s="98"/>
      <c r="V54" s="98"/>
      <c r="W54" s="98"/>
      <c r="X54" s="98"/>
      <c r="Y54" s="98"/>
      <c r="Z54" s="98"/>
    </row>
    <row r="55">
      <c r="A55" s="99"/>
      <c r="B55" s="99"/>
      <c r="C55" s="99"/>
      <c r="D55" s="99"/>
      <c r="E55" s="99"/>
      <c r="F55" s="99"/>
      <c r="G55" s="99"/>
      <c r="H55" s="99"/>
      <c r="I55" s="98"/>
      <c r="J55" s="98"/>
      <c r="K55" s="98"/>
      <c r="L55" s="98"/>
      <c r="M55" s="98"/>
      <c r="N55" s="98"/>
      <c r="O55" s="98"/>
      <c r="P55" s="98"/>
      <c r="Q55" s="98"/>
      <c r="R55" s="98"/>
      <c r="S55" s="98"/>
      <c r="T55" s="98"/>
      <c r="U55" s="98"/>
      <c r="V55" s="98"/>
      <c r="W55" s="98"/>
      <c r="X55" s="98"/>
      <c r="Y55" s="98"/>
      <c r="Z55" s="98"/>
    </row>
    <row r="56">
      <c r="A56" s="99"/>
      <c r="B56" s="99"/>
      <c r="C56" s="99"/>
      <c r="D56" s="99"/>
      <c r="E56" s="99"/>
      <c r="F56" s="99"/>
      <c r="G56" s="99"/>
      <c r="H56" s="99"/>
      <c r="I56" s="98"/>
      <c r="J56" s="98"/>
      <c r="K56" s="98"/>
      <c r="L56" s="98"/>
      <c r="M56" s="98"/>
      <c r="N56" s="98"/>
      <c r="O56" s="98"/>
      <c r="P56" s="98"/>
      <c r="Q56" s="98"/>
      <c r="R56" s="98"/>
      <c r="S56" s="98"/>
      <c r="T56" s="98"/>
      <c r="U56" s="98"/>
      <c r="V56" s="98"/>
      <c r="W56" s="98"/>
      <c r="X56" s="98"/>
      <c r="Y56" s="98"/>
      <c r="Z56" s="98"/>
    </row>
    <row r="57">
      <c r="A57" s="99"/>
      <c r="B57" s="99"/>
      <c r="C57" s="99"/>
      <c r="D57" s="99"/>
      <c r="E57" s="99"/>
      <c r="F57" s="99"/>
      <c r="G57" s="99"/>
      <c r="H57" s="99"/>
      <c r="I57" s="98"/>
      <c r="J57" s="98"/>
      <c r="K57" s="98"/>
      <c r="L57" s="98"/>
      <c r="M57" s="98"/>
      <c r="N57" s="98"/>
      <c r="O57" s="98"/>
      <c r="P57" s="98"/>
      <c r="Q57" s="98"/>
      <c r="R57" s="98"/>
      <c r="S57" s="98"/>
      <c r="T57" s="98"/>
      <c r="U57" s="98"/>
      <c r="V57" s="98"/>
      <c r="W57" s="98"/>
      <c r="X57" s="98"/>
      <c r="Y57" s="98"/>
      <c r="Z57" s="98"/>
    </row>
    <row r="58">
      <c r="A58" s="99"/>
      <c r="B58" s="99"/>
      <c r="C58" s="99"/>
      <c r="D58" s="99"/>
      <c r="E58" s="99"/>
      <c r="F58" s="99"/>
      <c r="G58" s="99"/>
      <c r="H58" s="99"/>
      <c r="I58" s="98"/>
      <c r="J58" s="98"/>
      <c r="K58" s="98"/>
      <c r="L58" s="98"/>
      <c r="M58" s="98"/>
      <c r="N58" s="98"/>
      <c r="O58" s="98"/>
      <c r="P58" s="98"/>
      <c r="Q58" s="98"/>
      <c r="R58" s="98"/>
      <c r="S58" s="98"/>
      <c r="T58" s="98"/>
      <c r="U58" s="98"/>
      <c r="V58" s="98"/>
      <c r="W58" s="98"/>
      <c r="X58" s="98"/>
      <c r="Y58" s="98"/>
      <c r="Z58" s="98"/>
    </row>
    <row r="59">
      <c r="A59" s="99"/>
      <c r="B59" s="99"/>
      <c r="C59" s="99"/>
      <c r="D59" s="99"/>
      <c r="E59" s="99"/>
      <c r="F59" s="99"/>
      <c r="G59" s="99"/>
      <c r="H59" s="99"/>
      <c r="I59" s="98"/>
      <c r="J59" s="98"/>
      <c r="K59" s="98"/>
      <c r="L59" s="98"/>
      <c r="M59" s="98"/>
      <c r="N59" s="98"/>
      <c r="O59" s="98"/>
      <c r="P59" s="98"/>
      <c r="Q59" s="98"/>
      <c r="R59" s="98"/>
      <c r="S59" s="98"/>
      <c r="T59" s="98"/>
      <c r="U59" s="98"/>
      <c r="V59" s="98"/>
      <c r="W59" s="98"/>
      <c r="X59" s="98"/>
      <c r="Y59" s="98"/>
      <c r="Z59" s="98"/>
    </row>
    <row r="60">
      <c r="A60" s="99"/>
      <c r="B60" s="99"/>
      <c r="C60" s="99"/>
      <c r="D60" s="99"/>
      <c r="E60" s="99"/>
      <c r="F60" s="99"/>
      <c r="G60" s="99"/>
      <c r="H60" s="99"/>
      <c r="I60" s="98"/>
      <c r="J60" s="98"/>
      <c r="K60" s="98"/>
      <c r="L60" s="98"/>
      <c r="M60" s="98"/>
      <c r="N60" s="98"/>
      <c r="O60" s="98"/>
      <c r="P60" s="98"/>
      <c r="Q60" s="98"/>
      <c r="R60" s="98"/>
      <c r="S60" s="98"/>
      <c r="T60" s="98"/>
      <c r="U60" s="98"/>
      <c r="V60" s="98"/>
      <c r="W60" s="98"/>
      <c r="X60" s="98"/>
      <c r="Y60" s="98"/>
      <c r="Z60" s="98"/>
    </row>
    <row r="61">
      <c r="A61" s="99"/>
      <c r="B61" s="99"/>
      <c r="C61" s="99"/>
      <c r="D61" s="99"/>
      <c r="E61" s="99"/>
      <c r="F61" s="99"/>
      <c r="G61" s="99"/>
      <c r="H61" s="99"/>
      <c r="I61" s="98"/>
      <c r="J61" s="98"/>
      <c r="K61" s="98"/>
      <c r="L61" s="98"/>
      <c r="M61" s="98"/>
      <c r="N61" s="98"/>
      <c r="O61" s="98"/>
      <c r="P61" s="98"/>
      <c r="Q61" s="98"/>
      <c r="R61" s="98"/>
      <c r="S61" s="98"/>
      <c r="T61" s="98"/>
      <c r="U61" s="98"/>
      <c r="V61" s="98"/>
      <c r="W61" s="98"/>
      <c r="X61" s="98"/>
      <c r="Y61" s="98"/>
      <c r="Z61" s="98"/>
    </row>
    <row r="62">
      <c r="A62" s="99"/>
      <c r="B62" s="99"/>
      <c r="C62" s="99"/>
      <c r="D62" s="99"/>
      <c r="E62" s="99"/>
      <c r="F62" s="99"/>
      <c r="G62" s="99"/>
      <c r="H62" s="99"/>
      <c r="I62" s="98"/>
      <c r="J62" s="98"/>
      <c r="K62" s="98"/>
      <c r="L62" s="98"/>
      <c r="M62" s="98"/>
      <c r="N62" s="98"/>
      <c r="O62" s="98"/>
      <c r="P62" s="98"/>
      <c r="Q62" s="98"/>
      <c r="R62" s="98"/>
      <c r="S62" s="98"/>
      <c r="T62" s="98"/>
      <c r="U62" s="98"/>
      <c r="V62" s="98"/>
      <c r="W62" s="98"/>
      <c r="X62" s="98"/>
      <c r="Y62" s="98"/>
      <c r="Z62" s="98"/>
    </row>
    <row r="63">
      <c r="A63" s="99"/>
      <c r="B63" s="99"/>
      <c r="C63" s="99"/>
      <c r="D63" s="99"/>
      <c r="E63" s="99"/>
      <c r="F63" s="99"/>
      <c r="G63" s="99"/>
      <c r="H63" s="99"/>
      <c r="I63" s="98"/>
      <c r="J63" s="98"/>
      <c r="K63" s="98"/>
      <c r="L63" s="98"/>
      <c r="M63" s="98"/>
      <c r="N63" s="98"/>
      <c r="O63" s="98"/>
      <c r="P63" s="98"/>
      <c r="Q63" s="98"/>
      <c r="R63" s="98"/>
      <c r="S63" s="98"/>
      <c r="T63" s="98"/>
      <c r="U63" s="98"/>
      <c r="V63" s="98"/>
      <c r="W63" s="98"/>
      <c r="X63" s="98"/>
      <c r="Y63" s="98"/>
      <c r="Z63" s="98"/>
    </row>
    <row r="64">
      <c r="A64" s="99"/>
      <c r="B64" s="99"/>
      <c r="C64" s="99"/>
      <c r="D64" s="99"/>
      <c r="E64" s="99"/>
      <c r="F64" s="99"/>
      <c r="G64" s="99"/>
      <c r="H64" s="99"/>
      <c r="I64" s="98"/>
      <c r="J64" s="98"/>
      <c r="K64" s="98"/>
      <c r="L64" s="98"/>
      <c r="M64" s="98"/>
      <c r="N64" s="98"/>
      <c r="O64" s="98"/>
      <c r="P64" s="98"/>
      <c r="Q64" s="98"/>
      <c r="R64" s="98"/>
      <c r="S64" s="98"/>
      <c r="T64" s="98"/>
      <c r="U64" s="98"/>
      <c r="V64" s="98"/>
      <c r="W64" s="98"/>
      <c r="X64" s="98"/>
      <c r="Y64" s="98"/>
      <c r="Z64" s="98"/>
    </row>
    <row r="65">
      <c r="A65" s="99"/>
      <c r="B65" s="99"/>
      <c r="C65" s="99"/>
      <c r="D65" s="99"/>
      <c r="E65" s="99"/>
      <c r="F65" s="99"/>
      <c r="G65" s="99"/>
      <c r="H65" s="99"/>
      <c r="I65" s="98"/>
      <c r="J65" s="98"/>
      <c r="K65" s="98"/>
      <c r="L65" s="98"/>
      <c r="M65" s="98"/>
      <c r="N65" s="98"/>
      <c r="O65" s="98"/>
      <c r="P65" s="98"/>
      <c r="Q65" s="98"/>
      <c r="R65" s="98"/>
      <c r="S65" s="98"/>
      <c r="T65" s="98"/>
      <c r="U65" s="98"/>
      <c r="V65" s="98"/>
      <c r="W65" s="98"/>
      <c r="X65" s="98"/>
      <c r="Y65" s="98"/>
      <c r="Z65" s="98"/>
    </row>
    <row r="66">
      <c r="A66" s="99"/>
      <c r="B66" s="99"/>
      <c r="C66" s="99"/>
      <c r="D66" s="99"/>
      <c r="E66" s="99"/>
      <c r="F66" s="99"/>
      <c r="G66" s="99"/>
      <c r="H66" s="99"/>
      <c r="I66" s="98"/>
      <c r="J66" s="98"/>
      <c r="K66" s="98"/>
      <c r="L66" s="98"/>
      <c r="M66" s="98"/>
      <c r="N66" s="98"/>
      <c r="O66" s="98"/>
      <c r="P66" s="98"/>
      <c r="Q66" s="98"/>
      <c r="R66" s="98"/>
      <c r="S66" s="98"/>
      <c r="T66" s="98"/>
      <c r="U66" s="98"/>
      <c r="V66" s="98"/>
      <c r="W66" s="98"/>
      <c r="X66" s="98"/>
      <c r="Y66" s="98"/>
      <c r="Z66" s="98"/>
    </row>
    <row r="67">
      <c r="A67" s="99"/>
      <c r="B67" s="99"/>
      <c r="C67" s="99"/>
      <c r="D67" s="99"/>
      <c r="E67" s="99"/>
      <c r="F67" s="99"/>
      <c r="G67" s="99"/>
      <c r="H67" s="99"/>
      <c r="I67" s="98"/>
      <c r="J67" s="98"/>
      <c r="K67" s="98"/>
      <c r="L67" s="98"/>
      <c r="M67" s="98"/>
      <c r="N67" s="98"/>
      <c r="O67" s="98"/>
      <c r="P67" s="98"/>
      <c r="Q67" s="98"/>
      <c r="R67" s="98"/>
      <c r="S67" s="98"/>
      <c r="T67" s="98"/>
      <c r="U67" s="98"/>
      <c r="V67" s="98"/>
      <c r="W67" s="98"/>
      <c r="X67" s="98"/>
      <c r="Y67" s="98"/>
      <c r="Z67" s="98"/>
    </row>
    <row r="68">
      <c r="A68" s="99"/>
      <c r="B68" s="99"/>
      <c r="C68" s="99"/>
      <c r="D68" s="99"/>
      <c r="E68" s="99"/>
      <c r="F68" s="99"/>
      <c r="G68" s="99"/>
      <c r="H68" s="99"/>
      <c r="I68" s="98"/>
      <c r="J68" s="98"/>
      <c r="K68" s="98"/>
      <c r="L68" s="98"/>
      <c r="M68" s="98"/>
      <c r="N68" s="98"/>
      <c r="O68" s="98"/>
      <c r="P68" s="98"/>
      <c r="Q68" s="98"/>
      <c r="R68" s="98"/>
      <c r="S68" s="98"/>
      <c r="T68" s="98"/>
      <c r="U68" s="98"/>
      <c r="V68" s="98"/>
      <c r="W68" s="98"/>
      <c r="X68" s="98"/>
      <c r="Y68" s="98"/>
      <c r="Z68" s="98"/>
    </row>
    <row r="69">
      <c r="A69" s="99"/>
      <c r="B69" s="99"/>
      <c r="C69" s="99"/>
      <c r="D69" s="99"/>
      <c r="E69" s="99"/>
      <c r="F69" s="99"/>
      <c r="G69" s="99"/>
      <c r="H69" s="99"/>
      <c r="I69" s="98"/>
      <c r="J69" s="98"/>
      <c r="K69" s="98"/>
      <c r="L69" s="98"/>
      <c r="M69" s="98"/>
      <c r="N69" s="98"/>
      <c r="O69" s="98"/>
      <c r="P69" s="98"/>
      <c r="Q69" s="98"/>
      <c r="R69" s="98"/>
      <c r="S69" s="98"/>
      <c r="T69" s="98"/>
      <c r="U69" s="98"/>
      <c r="V69" s="98"/>
      <c r="W69" s="98"/>
      <c r="X69" s="98"/>
      <c r="Y69" s="98"/>
      <c r="Z69" s="98"/>
    </row>
    <row r="70">
      <c r="A70" s="99"/>
      <c r="B70" s="99"/>
      <c r="C70" s="99"/>
      <c r="D70" s="99"/>
      <c r="E70" s="99"/>
      <c r="F70" s="99"/>
      <c r="G70" s="99"/>
      <c r="H70" s="99"/>
      <c r="I70" s="98"/>
      <c r="J70" s="98"/>
      <c r="K70" s="98"/>
      <c r="L70" s="98"/>
      <c r="M70" s="98"/>
      <c r="N70" s="98"/>
      <c r="O70" s="98"/>
      <c r="P70" s="98"/>
      <c r="Q70" s="98"/>
      <c r="R70" s="98"/>
      <c r="S70" s="98"/>
      <c r="T70" s="98"/>
      <c r="U70" s="98"/>
      <c r="V70" s="98"/>
      <c r="W70" s="98"/>
      <c r="X70" s="98"/>
      <c r="Y70" s="98"/>
      <c r="Z70" s="98"/>
    </row>
    <row r="71">
      <c r="A71" s="99"/>
      <c r="B71" s="99"/>
      <c r="C71" s="99"/>
      <c r="D71" s="99"/>
      <c r="E71" s="99"/>
      <c r="F71" s="99"/>
      <c r="G71" s="99"/>
      <c r="H71" s="99"/>
      <c r="I71" s="98"/>
      <c r="J71" s="98"/>
      <c r="K71" s="98"/>
      <c r="L71" s="98"/>
      <c r="M71" s="98"/>
      <c r="N71" s="98"/>
      <c r="O71" s="98"/>
      <c r="P71" s="98"/>
      <c r="Q71" s="98"/>
      <c r="R71" s="98"/>
      <c r="S71" s="98"/>
      <c r="T71" s="98"/>
      <c r="U71" s="98"/>
      <c r="V71" s="98"/>
      <c r="W71" s="98"/>
      <c r="X71" s="98"/>
      <c r="Y71" s="98"/>
      <c r="Z71" s="98"/>
    </row>
    <row r="72">
      <c r="A72" s="99"/>
      <c r="B72" s="99"/>
      <c r="C72" s="99"/>
      <c r="D72" s="99"/>
      <c r="E72" s="99"/>
      <c r="F72" s="99"/>
      <c r="G72" s="99"/>
      <c r="H72" s="99"/>
      <c r="I72" s="98"/>
      <c r="J72" s="98"/>
      <c r="K72" s="98"/>
      <c r="L72" s="98"/>
      <c r="M72" s="98"/>
      <c r="N72" s="98"/>
      <c r="O72" s="98"/>
      <c r="P72" s="98"/>
      <c r="Q72" s="98"/>
      <c r="R72" s="98"/>
      <c r="S72" s="98"/>
      <c r="T72" s="98"/>
      <c r="U72" s="98"/>
      <c r="V72" s="98"/>
      <c r="W72" s="98"/>
      <c r="X72" s="98"/>
      <c r="Y72" s="98"/>
      <c r="Z72" s="98"/>
    </row>
    <row r="73">
      <c r="A73" s="99"/>
      <c r="B73" s="99"/>
      <c r="C73" s="99"/>
      <c r="D73" s="99"/>
      <c r="E73" s="99"/>
      <c r="F73" s="99"/>
      <c r="G73" s="99"/>
      <c r="H73" s="99"/>
      <c r="I73" s="98"/>
      <c r="J73" s="98"/>
      <c r="K73" s="98"/>
      <c r="L73" s="98"/>
      <c r="M73" s="98"/>
      <c r="N73" s="98"/>
      <c r="O73" s="98"/>
      <c r="P73" s="98"/>
      <c r="Q73" s="98"/>
      <c r="R73" s="98"/>
      <c r="S73" s="98"/>
      <c r="T73" s="98"/>
      <c r="U73" s="98"/>
      <c r="V73" s="98"/>
      <c r="W73" s="98"/>
      <c r="X73" s="98"/>
      <c r="Y73" s="98"/>
      <c r="Z73" s="98"/>
    </row>
    <row r="74">
      <c r="A74" s="99"/>
      <c r="B74" s="99"/>
      <c r="C74" s="99"/>
      <c r="D74" s="99"/>
      <c r="E74" s="99"/>
      <c r="F74" s="99"/>
      <c r="G74" s="99"/>
      <c r="H74" s="99"/>
      <c r="I74" s="98"/>
      <c r="J74" s="98"/>
      <c r="K74" s="98"/>
      <c r="L74" s="98"/>
      <c r="M74" s="98"/>
      <c r="N74" s="98"/>
      <c r="O74" s="98"/>
      <c r="P74" s="98"/>
      <c r="Q74" s="98"/>
      <c r="R74" s="98"/>
      <c r="S74" s="98"/>
      <c r="T74" s="98"/>
      <c r="U74" s="98"/>
      <c r="V74" s="98"/>
      <c r="W74" s="98"/>
      <c r="X74" s="98"/>
      <c r="Y74" s="98"/>
      <c r="Z74" s="98"/>
    </row>
    <row r="75">
      <c r="A75" s="99"/>
      <c r="B75" s="99"/>
      <c r="C75" s="99"/>
      <c r="D75" s="99"/>
      <c r="E75" s="99"/>
      <c r="F75" s="99"/>
      <c r="G75" s="99"/>
      <c r="H75" s="99"/>
      <c r="I75" s="98"/>
      <c r="J75" s="98"/>
      <c r="K75" s="98"/>
      <c r="L75" s="98"/>
      <c r="M75" s="98"/>
      <c r="N75" s="98"/>
      <c r="O75" s="98"/>
      <c r="P75" s="98"/>
      <c r="Q75" s="98"/>
      <c r="R75" s="98"/>
      <c r="S75" s="98"/>
      <c r="T75" s="98"/>
      <c r="U75" s="98"/>
      <c r="V75" s="98"/>
      <c r="W75" s="98"/>
      <c r="X75" s="98"/>
      <c r="Y75" s="98"/>
      <c r="Z75" s="98"/>
    </row>
    <row r="76">
      <c r="A76" s="99"/>
      <c r="B76" s="99"/>
      <c r="C76" s="99"/>
      <c r="D76" s="99"/>
      <c r="E76" s="99"/>
      <c r="F76" s="99"/>
      <c r="G76" s="99"/>
      <c r="H76" s="99"/>
      <c r="I76" s="98"/>
      <c r="J76" s="98"/>
      <c r="K76" s="98"/>
      <c r="L76" s="98"/>
      <c r="M76" s="98"/>
      <c r="N76" s="98"/>
      <c r="O76" s="98"/>
      <c r="P76" s="98"/>
      <c r="Q76" s="98"/>
      <c r="R76" s="98"/>
      <c r="S76" s="98"/>
      <c r="T76" s="98"/>
      <c r="U76" s="98"/>
      <c r="V76" s="98"/>
      <c r="W76" s="98"/>
      <c r="X76" s="98"/>
      <c r="Y76" s="98"/>
      <c r="Z76" s="98"/>
    </row>
    <row r="77">
      <c r="A77" s="99"/>
      <c r="B77" s="99"/>
      <c r="C77" s="99"/>
      <c r="D77" s="99"/>
      <c r="E77" s="99"/>
      <c r="F77" s="99"/>
      <c r="G77" s="99"/>
      <c r="H77" s="99"/>
      <c r="I77" s="98"/>
      <c r="J77" s="98"/>
      <c r="K77" s="98"/>
      <c r="L77" s="98"/>
      <c r="M77" s="98"/>
      <c r="N77" s="98"/>
      <c r="O77" s="98"/>
      <c r="P77" s="98"/>
      <c r="Q77" s="98"/>
      <c r="R77" s="98"/>
      <c r="S77" s="98"/>
      <c r="T77" s="98"/>
      <c r="U77" s="98"/>
      <c r="V77" s="98"/>
      <c r="W77" s="98"/>
      <c r="X77" s="98"/>
      <c r="Y77" s="98"/>
      <c r="Z77" s="98"/>
    </row>
    <row r="78">
      <c r="A78" s="99"/>
      <c r="B78" s="99"/>
      <c r="C78" s="99"/>
      <c r="D78" s="99"/>
      <c r="E78" s="99"/>
      <c r="F78" s="99"/>
      <c r="G78" s="99"/>
      <c r="H78" s="99"/>
      <c r="I78" s="98"/>
      <c r="J78" s="98"/>
      <c r="K78" s="98"/>
      <c r="L78" s="98"/>
      <c r="M78" s="98"/>
      <c r="N78" s="98"/>
      <c r="O78" s="98"/>
      <c r="P78" s="98"/>
      <c r="Q78" s="98"/>
      <c r="R78" s="98"/>
      <c r="S78" s="98"/>
      <c r="T78" s="98"/>
      <c r="U78" s="98"/>
      <c r="V78" s="98"/>
      <c r="W78" s="98"/>
      <c r="X78" s="98"/>
      <c r="Y78" s="98"/>
      <c r="Z78" s="98"/>
    </row>
    <row r="79">
      <c r="A79" s="99"/>
      <c r="B79" s="99"/>
      <c r="C79" s="99"/>
      <c r="D79" s="99"/>
      <c r="E79" s="99"/>
      <c r="F79" s="99"/>
      <c r="G79" s="99"/>
      <c r="H79" s="99"/>
      <c r="I79" s="98"/>
      <c r="J79" s="98"/>
      <c r="K79" s="98"/>
      <c r="L79" s="98"/>
      <c r="M79" s="98"/>
      <c r="N79" s="98"/>
      <c r="O79" s="98"/>
      <c r="P79" s="98"/>
      <c r="Q79" s="98"/>
      <c r="R79" s="98"/>
      <c r="S79" s="98"/>
      <c r="T79" s="98"/>
      <c r="U79" s="98"/>
      <c r="V79" s="98"/>
      <c r="W79" s="98"/>
      <c r="X79" s="98"/>
      <c r="Y79" s="98"/>
      <c r="Z79" s="98"/>
    </row>
    <row r="80">
      <c r="A80" s="99"/>
      <c r="B80" s="99"/>
      <c r="C80" s="99"/>
      <c r="D80" s="99"/>
      <c r="E80" s="99"/>
      <c r="F80" s="99"/>
      <c r="G80" s="99"/>
      <c r="H80" s="99"/>
      <c r="I80" s="98"/>
      <c r="J80" s="98"/>
      <c r="K80" s="98"/>
      <c r="L80" s="98"/>
      <c r="M80" s="98"/>
      <c r="N80" s="98"/>
      <c r="O80" s="98"/>
      <c r="P80" s="98"/>
      <c r="Q80" s="98"/>
      <c r="R80" s="98"/>
      <c r="S80" s="98"/>
      <c r="T80" s="98"/>
      <c r="U80" s="98"/>
      <c r="V80" s="98"/>
      <c r="W80" s="98"/>
      <c r="X80" s="98"/>
      <c r="Y80" s="98"/>
      <c r="Z80" s="98"/>
    </row>
    <row r="81">
      <c r="A81" s="98"/>
      <c r="B81" s="98"/>
      <c r="C81" s="98"/>
      <c r="D81" s="98"/>
      <c r="E81" s="98"/>
      <c r="F81" s="98"/>
      <c r="G81" s="98"/>
      <c r="H81" s="98"/>
      <c r="I81" s="98"/>
      <c r="J81" s="98"/>
      <c r="K81" s="98"/>
      <c r="L81" s="98"/>
      <c r="M81" s="98"/>
      <c r="N81" s="98"/>
      <c r="O81" s="98"/>
      <c r="P81" s="98"/>
      <c r="Q81" s="98"/>
      <c r="R81" s="98"/>
      <c r="S81" s="98"/>
      <c r="T81" s="98"/>
      <c r="U81" s="98"/>
      <c r="V81" s="98"/>
      <c r="W81" s="98"/>
      <c r="X81" s="98"/>
      <c r="Y81" s="98"/>
      <c r="Z81" s="98"/>
    </row>
    <row r="82">
      <c r="A82" s="98"/>
      <c r="B82" s="98"/>
      <c r="C82" s="98"/>
      <c r="D82" s="98"/>
      <c r="E82" s="98"/>
      <c r="F82" s="98"/>
      <c r="G82" s="98"/>
      <c r="H82" s="98"/>
      <c r="I82" s="98"/>
      <c r="J82" s="98"/>
      <c r="K82" s="98"/>
      <c r="L82" s="98"/>
      <c r="M82" s="98"/>
      <c r="N82" s="98"/>
      <c r="O82" s="98"/>
      <c r="P82" s="98"/>
      <c r="Q82" s="98"/>
      <c r="R82" s="98"/>
      <c r="S82" s="98"/>
      <c r="T82" s="98"/>
      <c r="U82" s="98"/>
      <c r="V82" s="98"/>
      <c r="W82" s="98"/>
      <c r="X82" s="98"/>
      <c r="Y82" s="98"/>
      <c r="Z82" s="98"/>
    </row>
    <row r="83">
      <c r="A83" s="98"/>
      <c r="B83" s="98"/>
      <c r="C83" s="98"/>
      <c r="D83" s="98"/>
      <c r="E83" s="98"/>
      <c r="F83" s="98"/>
      <c r="G83" s="98"/>
      <c r="H83" s="98"/>
      <c r="I83" s="98"/>
      <c r="J83" s="98"/>
      <c r="K83" s="98"/>
      <c r="L83" s="98"/>
      <c r="M83" s="98"/>
      <c r="N83" s="98"/>
      <c r="O83" s="98"/>
      <c r="P83" s="98"/>
      <c r="Q83" s="98"/>
      <c r="R83" s="98"/>
      <c r="S83" s="98"/>
      <c r="T83" s="98"/>
      <c r="U83" s="98"/>
      <c r="V83" s="98"/>
      <c r="W83" s="98"/>
      <c r="X83" s="98"/>
      <c r="Y83" s="98"/>
      <c r="Z83" s="98"/>
    </row>
    <row r="84">
      <c r="A84" s="98"/>
      <c r="B84" s="98"/>
      <c r="C84" s="98"/>
      <c r="D84" s="98"/>
      <c r="E84" s="98"/>
      <c r="F84" s="98"/>
      <c r="G84" s="98"/>
      <c r="H84" s="98"/>
      <c r="I84" s="98"/>
      <c r="J84" s="98"/>
      <c r="K84" s="98"/>
      <c r="L84" s="98"/>
      <c r="M84" s="98"/>
      <c r="N84" s="98"/>
      <c r="O84" s="98"/>
      <c r="P84" s="98"/>
      <c r="Q84" s="98"/>
      <c r="R84" s="98"/>
      <c r="S84" s="98"/>
      <c r="T84" s="98"/>
      <c r="U84" s="98"/>
      <c r="V84" s="98"/>
      <c r="W84" s="98"/>
      <c r="X84" s="98"/>
      <c r="Y84" s="98"/>
      <c r="Z84" s="98"/>
    </row>
    <row r="85">
      <c r="A85" s="98"/>
      <c r="B85" s="98"/>
      <c r="C85" s="98"/>
      <c r="D85" s="98"/>
      <c r="E85" s="98"/>
      <c r="F85" s="98"/>
      <c r="G85" s="98"/>
      <c r="H85" s="98"/>
      <c r="I85" s="98"/>
      <c r="J85" s="98"/>
      <c r="K85" s="98"/>
      <c r="L85" s="98"/>
      <c r="M85" s="98"/>
      <c r="N85" s="98"/>
      <c r="O85" s="98"/>
      <c r="P85" s="98"/>
      <c r="Q85" s="98"/>
      <c r="R85" s="98"/>
      <c r="S85" s="98"/>
      <c r="T85" s="98"/>
      <c r="U85" s="98"/>
      <c r="V85" s="98"/>
      <c r="W85" s="98"/>
      <c r="X85" s="98"/>
      <c r="Y85" s="98"/>
      <c r="Z85" s="98"/>
    </row>
    <row r="86">
      <c r="A86" s="98"/>
      <c r="B86" s="98"/>
      <c r="C86" s="98"/>
      <c r="D86" s="98"/>
      <c r="E86" s="98"/>
      <c r="F86" s="98"/>
      <c r="G86" s="98"/>
      <c r="H86" s="98"/>
      <c r="I86" s="98"/>
      <c r="J86" s="98"/>
      <c r="K86" s="98"/>
      <c r="L86" s="98"/>
      <c r="M86" s="98"/>
      <c r="N86" s="98"/>
      <c r="O86" s="98"/>
      <c r="P86" s="98"/>
      <c r="Q86" s="98"/>
      <c r="R86" s="98"/>
      <c r="S86" s="98"/>
      <c r="T86" s="98"/>
      <c r="U86" s="98"/>
      <c r="V86" s="98"/>
      <c r="W86" s="98"/>
      <c r="X86" s="98"/>
      <c r="Y86" s="98"/>
      <c r="Z86" s="98"/>
    </row>
    <row r="87">
      <c r="A87" s="98"/>
      <c r="B87" s="98"/>
      <c r="C87" s="98"/>
      <c r="D87" s="98"/>
      <c r="E87" s="98"/>
      <c r="F87" s="98"/>
      <c r="G87" s="98"/>
      <c r="H87" s="98"/>
      <c r="I87" s="98"/>
      <c r="J87" s="98"/>
      <c r="K87" s="98"/>
      <c r="L87" s="98"/>
      <c r="M87" s="98"/>
      <c r="N87" s="98"/>
      <c r="O87" s="98"/>
      <c r="P87" s="98"/>
      <c r="Q87" s="98"/>
      <c r="R87" s="98"/>
      <c r="S87" s="98"/>
      <c r="T87" s="98"/>
      <c r="U87" s="98"/>
      <c r="V87" s="98"/>
      <c r="W87" s="98"/>
      <c r="X87" s="98"/>
      <c r="Y87" s="98"/>
      <c r="Z87" s="98"/>
    </row>
    <row r="88">
      <c r="A88" s="98"/>
      <c r="B88" s="98"/>
      <c r="C88" s="98"/>
      <c r="D88" s="98"/>
      <c r="E88" s="98"/>
      <c r="F88" s="98"/>
      <c r="G88" s="98"/>
      <c r="H88" s="98"/>
      <c r="I88" s="98"/>
      <c r="J88" s="98"/>
      <c r="K88" s="98"/>
      <c r="L88" s="98"/>
      <c r="M88" s="98"/>
      <c r="N88" s="98"/>
      <c r="O88" s="98"/>
      <c r="P88" s="98"/>
      <c r="Q88" s="98"/>
      <c r="R88" s="98"/>
      <c r="S88" s="98"/>
      <c r="T88" s="98"/>
      <c r="U88" s="98"/>
      <c r="V88" s="98"/>
      <c r="W88" s="98"/>
      <c r="X88" s="98"/>
      <c r="Y88" s="98"/>
      <c r="Z88" s="98"/>
    </row>
    <row r="89">
      <c r="A89" s="98"/>
      <c r="B89" s="98"/>
      <c r="C89" s="98"/>
      <c r="D89" s="98"/>
      <c r="E89" s="98"/>
      <c r="F89" s="98"/>
      <c r="G89" s="98"/>
      <c r="H89" s="98"/>
      <c r="I89" s="98"/>
      <c r="J89" s="98"/>
      <c r="K89" s="98"/>
      <c r="L89" s="98"/>
      <c r="M89" s="98"/>
      <c r="N89" s="98"/>
      <c r="O89" s="98"/>
      <c r="P89" s="98"/>
      <c r="Q89" s="98"/>
      <c r="R89" s="98"/>
      <c r="S89" s="98"/>
      <c r="T89" s="98"/>
      <c r="U89" s="98"/>
      <c r="V89" s="98"/>
      <c r="W89" s="98"/>
      <c r="X89" s="98"/>
      <c r="Y89" s="98"/>
      <c r="Z89" s="98"/>
    </row>
    <row r="90">
      <c r="A90" s="98"/>
      <c r="B90" s="98"/>
      <c r="C90" s="98"/>
      <c r="D90" s="98"/>
      <c r="E90" s="98"/>
      <c r="F90" s="98"/>
      <c r="G90" s="98"/>
      <c r="H90" s="98"/>
      <c r="I90" s="98"/>
      <c r="J90" s="98"/>
      <c r="K90" s="98"/>
      <c r="L90" s="98"/>
      <c r="M90" s="98"/>
      <c r="N90" s="98"/>
      <c r="O90" s="98"/>
      <c r="P90" s="98"/>
      <c r="Q90" s="98"/>
      <c r="R90" s="98"/>
      <c r="S90" s="98"/>
      <c r="T90" s="98"/>
      <c r="U90" s="98"/>
      <c r="V90" s="98"/>
      <c r="W90" s="98"/>
      <c r="X90" s="98"/>
      <c r="Y90" s="98"/>
      <c r="Z90" s="98"/>
    </row>
    <row r="91">
      <c r="A91" s="98"/>
      <c r="B91" s="98"/>
      <c r="C91" s="98"/>
      <c r="D91" s="98"/>
      <c r="E91" s="98"/>
      <c r="F91" s="98"/>
      <c r="G91" s="98"/>
      <c r="H91" s="98"/>
      <c r="I91" s="98"/>
      <c r="J91" s="98"/>
      <c r="K91" s="98"/>
      <c r="L91" s="98"/>
      <c r="M91" s="98"/>
      <c r="N91" s="98"/>
      <c r="O91" s="98"/>
      <c r="P91" s="98"/>
      <c r="Q91" s="98"/>
      <c r="R91" s="98"/>
      <c r="S91" s="98"/>
      <c r="T91" s="98"/>
      <c r="U91" s="98"/>
      <c r="V91" s="98"/>
      <c r="W91" s="98"/>
      <c r="X91" s="98"/>
      <c r="Y91" s="98"/>
      <c r="Z91" s="98"/>
    </row>
    <row r="92">
      <c r="A92" s="98"/>
      <c r="B92" s="98"/>
      <c r="C92" s="98"/>
      <c r="D92" s="98"/>
      <c r="E92" s="98"/>
      <c r="F92" s="98"/>
      <c r="G92" s="98"/>
      <c r="H92" s="98"/>
      <c r="I92" s="98"/>
      <c r="J92" s="98"/>
      <c r="K92" s="98"/>
      <c r="L92" s="98"/>
      <c r="M92" s="98"/>
      <c r="N92" s="98"/>
      <c r="O92" s="98"/>
      <c r="P92" s="98"/>
      <c r="Q92" s="98"/>
      <c r="R92" s="98"/>
      <c r="S92" s="98"/>
      <c r="T92" s="98"/>
      <c r="U92" s="98"/>
      <c r="V92" s="98"/>
      <c r="W92" s="98"/>
      <c r="X92" s="98"/>
      <c r="Y92" s="98"/>
      <c r="Z92" s="98"/>
    </row>
    <row r="93">
      <c r="A93" s="98"/>
      <c r="B93" s="98"/>
      <c r="C93" s="98"/>
      <c r="D93" s="98"/>
      <c r="E93" s="98"/>
      <c r="F93" s="98"/>
      <c r="G93" s="98"/>
      <c r="H93" s="98"/>
      <c r="I93" s="98"/>
      <c r="J93" s="98"/>
      <c r="K93" s="98"/>
      <c r="L93" s="98"/>
      <c r="M93" s="98"/>
      <c r="N93" s="98"/>
      <c r="O93" s="98"/>
      <c r="P93" s="98"/>
      <c r="Q93" s="98"/>
      <c r="R93" s="98"/>
      <c r="S93" s="98"/>
      <c r="T93" s="98"/>
      <c r="U93" s="98"/>
      <c r="V93" s="98"/>
      <c r="W93" s="98"/>
      <c r="X93" s="98"/>
      <c r="Y93" s="98"/>
      <c r="Z93" s="98"/>
    </row>
    <row r="94">
      <c r="A94" s="98"/>
      <c r="B94" s="98"/>
      <c r="C94" s="98"/>
      <c r="D94" s="98"/>
      <c r="E94" s="98"/>
      <c r="F94" s="98"/>
      <c r="G94" s="98"/>
      <c r="H94" s="98"/>
      <c r="I94" s="98"/>
      <c r="J94" s="98"/>
      <c r="K94" s="98"/>
      <c r="L94" s="98"/>
      <c r="M94" s="98"/>
      <c r="N94" s="98"/>
      <c r="O94" s="98"/>
      <c r="P94" s="98"/>
      <c r="Q94" s="98"/>
      <c r="R94" s="98"/>
      <c r="S94" s="98"/>
      <c r="T94" s="98"/>
      <c r="U94" s="98"/>
      <c r="V94" s="98"/>
      <c r="W94" s="98"/>
      <c r="X94" s="98"/>
      <c r="Y94" s="98"/>
      <c r="Z94" s="98"/>
    </row>
    <row r="95">
      <c r="A95" s="98"/>
      <c r="B95" s="98"/>
      <c r="C95" s="98"/>
      <c r="D95" s="98"/>
      <c r="E95" s="98"/>
      <c r="F95" s="98"/>
      <c r="G95" s="98"/>
      <c r="H95" s="98"/>
      <c r="I95" s="98"/>
      <c r="J95" s="98"/>
      <c r="K95" s="98"/>
      <c r="L95" s="98"/>
      <c r="M95" s="98"/>
      <c r="N95" s="98"/>
      <c r="O95" s="98"/>
      <c r="P95" s="98"/>
      <c r="Q95" s="98"/>
      <c r="R95" s="98"/>
      <c r="S95" s="98"/>
      <c r="T95" s="98"/>
      <c r="U95" s="98"/>
      <c r="V95" s="98"/>
      <c r="W95" s="98"/>
      <c r="X95" s="98"/>
      <c r="Y95" s="98"/>
      <c r="Z95" s="98"/>
    </row>
    <row r="96">
      <c r="A96" s="98"/>
      <c r="B96" s="98"/>
      <c r="C96" s="98"/>
      <c r="D96" s="98"/>
      <c r="E96" s="98"/>
      <c r="F96" s="98"/>
      <c r="G96" s="98"/>
      <c r="H96" s="98"/>
      <c r="I96" s="98"/>
      <c r="J96" s="98"/>
      <c r="K96" s="98"/>
      <c r="L96" s="98"/>
      <c r="M96" s="98"/>
      <c r="N96" s="98"/>
      <c r="O96" s="98"/>
      <c r="P96" s="98"/>
      <c r="Q96" s="98"/>
      <c r="R96" s="98"/>
      <c r="S96" s="98"/>
      <c r="T96" s="98"/>
      <c r="U96" s="98"/>
      <c r="V96" s="98"/>
      <c r="W96" s="98"/>
      <c r="X96" s="98"/>
      <c r="Y96" s="98"/>
      <c r="Z96" s="98"/>
    </row>
    <row r="97">
      <c r="A97" s="98"/>
      <c r="B97" s="98"/>
      <c r="C97" s="98"/>
      <c r="D97" s="98"/>
      <c r="E97" s="98"/>
      <c r="F97" s="98"/>
      <c r="G97" s="98"/>
      <c r="H97" s="98"/>
      <c r="I97" s="98"/>
      <c r="J97" s="98"/>
      <c r="K97" s="98"/>
      <c r="L97" s="98"/>
      <c r="M97" s="98"/>
      <c r="N97" s="98"/>
      <c r="O97" s="98"/>
      <c r="P97" s="98"/>
      <c r="Q97" s="98"/>
      <c r="R97" s="98"/>
      <c r="S97" s="98"/>
      <c r="T97" s="98"/>
      <c r="U97" s="98"/>
      <c r="V97" s="98"/>
      <c r="W97" s="98"/>
      <c r="X97" s="98"/>
      <c r="Y97" s="98"/>
      <c r="Z97" s="98"/>
    </row>
    <row r="98">
      <c r="A98" s="98"/>
      <c r="B98" s="98"/>
      <c r="C98" s="98"/>
      <c r="D98" s="98"/>
      <c r="E98" s="98"/>
      <c r="F98" s="98"/>
      <c r="G98" s="98"/>
      <c r="H98" s="98"/>
      <c r="I98" s="98"/>
      <c r="J98" s="98"/>
      <c r="K98" s="98"/>
      <c r="L98" s="98"/>
      <c r="M98" s="98"/>
      <c r="N98" s="98"/>
      <c r="O98" s="98"/>
      <c r="P98" s="98"/>
      <c r="Q98" s="98"/>
      <c r="R98" s="98"/>
      <c r="S98" s="98"/>
      <c r="T98" s="98"/>
      <c r="U98" s="98"/>
      <c r="V98" s="98"/>
      <c r="W98" s="98"/>
      <c r="X98" s="98"/>
      <c r="Y98" s="98"/>
      <c r="Z98" s="98"/>
    </row>
    <row r="99">
      <c r="A99" s="98"/>
      <c r="B99" s="98"/>
      <c r="C99" s="98"/>
      <c r="D99" s="98"/>
      <c r="E99" s="98"/>
      <c r="F99" s="98"/>
      <c r="G99" s="98"/>
      <c r="H99" s="98"/>
      <c r="I99" s="98"/>
      <c r="J99" s="98"/>
      <c r="K99" s="98"/>
      <c r="L99" s="98"/>
      <c r="M99" s="98"/>
      <c r="N99" s="98"/>
      <c r="O99" s="98"/>
      <c r="P99" s="98"/>
      <c r="Q99" s="98"/>
      <c r="R99" s="98"/>
      <c r="S99" s="98"/>
      <c r="T99" s="98"/>
      <c r="U99" s="98"/>
      <c r="V99" s="98"/>
      <c r="W99" s="98"/>
      <c r="X99" s="98"/>
      <c r="Y99" s="98"/>
      <c r="Z99" s="98"/>
    </row>
    <row r="100">
      <c r="A100" s="98"/>
      <c r="B100" s="98"/>
      <c r="C100" s="98"/>
      <c r="D100" s="98"/>
      <c r="E100" s="98"/>
      <c r="F100" s="98"/>
      <c r="G100" s="98"/>
      <c r="H100" s="98"/>
      <c r="I100" s="98"/>
      <c r="J100" s="98"/>
      <c r="K100" s="98"/>
      <c r="L100" s="98"/>
      <c r="M100" s="98"/>
      <c r="N100" s="98"/>
      <c r="O100" s="98"/>
      <c r="P100" s="98"/>
      <c r="Q100" s="98"/>
      <c r="R100" s="98"/>
      <c r="S100" s="98"/>
      <c r="T100" s="98"/>
      <c r="U100" s="98"/>
      <c r="V100" s="98"/>
      <c r="W100" s="98"/>
      <c r="X100" s="98"/>
      <c r="Y100" s="98"/>
      <c r="Z100" s="98"/>
    </row>
    <row r="101">
      <c r="A101" s="98"/>
      <c r="B101" s="98"/>
      <c r="C101" s="98"/>
      <c r="D101" s="98"/>
      <c r="E101" s="98"/>
      <c r="F101" s="98"/>
      <c r="G101" s="98"/>
      <c r="H101" s="98"/>
      <c r="I101" s="98"/>
      <c r="J101" s="98"/>
      <c r="K101" s="98"/>
      <c r="L101" s="98"/>
      <c r="M101" s="98"/>
      <c r="N101" s="98"/>
      <c r="O101" s="98"/>
      <c r="P101" s="98"/>
      <c r="Q101" s="98"/>
      <c r="R101" s="98"/>
      <c r="S101" s="98"/>
      <c r="T101" s="98"/>
      <c r="U101" s="98"/>
      <c r="V101" s="98"/>
      <c r="W101" s="98"/>
      <c r="X101" s="98"/>
      <c r="Y101" s="98"/>
      <c r="Z101" s="98"/>
    </row>
    <row r="102">
      <c r="A102" s="98"/>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row>
    <row r="103">
      <c r="A103" s="98"/>
      <c r="B103" s="98"/>
      <c r="C103" s="98"/>
      <c r="D103" s="98"/>
      <c r="E103" s="98"/>
      <c r="F103" s="98"/>
      <c r="G103" s="98"/>
      <c r="H103" s="98"/>
      <c r="I103" s="98"/>
      <c r="J103" s="98"/>
      <c r="K103" s="98"/>
      <c r="L103" s="98"/>
      <c r="M103" s="98"/>
      <c r="N103" s="98"/>
      <c r="O103" s="98"/>
      <c r="P103" s="98"/>
      <c r="Q103" s="98"/>
      <c r="R103" s="98"/>
      <c r="S103" s="98"/>
      <c r="T103" s="98"/>
      <c r="U103" s="98"/>
      <c r="V103" s="98"/>
      <c r="W103" s="98"/>
      <c r="X103" s="98"/>
      <c r="Y103" s="98"/>
      <c r="Z103" s="98"/>
    </row>
    <row r="104">
      <c r="A104" s="98"/>
      <c r="B104" s="98"/>
      <c r="C104" s="98"/>
      <c r="D104" s="98"/>
      <c r="E104" s="98"/>
      <c r="F104" s="98"/>
      <c r="G104" s="98"/>
      <c r="H104" s="98"/>
      <c r="I104" s="98"/>
      <c r="J104" s="98"/>
      <c r="K104" s="98"/>
      <c r="L104" s="98"/>
      <c r="M104" s="98"/>
      <c r="N104" s="98"/>
      <c r="O104" s="98"/>
      <c r="P104" s="98"/>
      <c r="Q104" s="98"/>
      <c r="R104" s="98"/>
      <c r="S104" s="98"/>
      <c r="T104" s="98"/>
      <c r="U104" s="98"/>
      <c r="V104" s="98"/>
      <c r="W104" s="98"/>
      <c r="X104" s="98"/>
      <c r="Y104" s="98"/>
      <c r="Z104" s="98"/>
    </row>
    <row r="105">
      <c r="A105" s="98"/>
      <c r="B105" s="98"/>
      <c r="C105" s="98"/>
      <c r="D105" s="98"/>
      <c r="E105" s="98"/>
      <c r="F105" s="98"/>
      <c r="G105" s="98"/>
      <c r="H105" s="98"/>
      <c r="I105" s="98"/>
      <c r="J105" s="98"/>
      <c r="K105" s="98"/>
      <c r="L105" s="98"/>
      <c r="M105" s="98"/>
      <c r="N105" s="98"/>
      <c r="O105" s="98"/>
      <c r="P105" s="98"/>
      <c r="Q105" s="98"/>
      <c r="R105" s="98"/>
      <c r="S105" s="98"/>
      <c r="T105" s="98"/>
      <c r="U105" s="98"/>
      <c r="V105" s="98"/>
      <c r="W105" s="98"/>
      <c r="X105" s="98"/>
      <c r="Y105" s="98"/>
      <c r="Z105" s="98"/>
    </row>
    <row r="106">
      <c r="A106" s="98"/>
      <c r="B106" s="98"/>
      <c r="C106" s="98"/>
      <c r="D106" s="98"/>
      <c r="E106" s="98"/>
      <c r="F106" s="98"/>
      <c r="G106" s="98"/>
      <c r="H106" s="98"/>
      <c r="I106" s="98"/>
      <c r="J106" s="98"/>
      <c r="K106" s="98"/>
      <c r="L106" s="98"/>
      <c r="M106" s="98"/>
      <c r="N106" s="98"/>
      <c r="O106" s="98"/>
      <c r="P106" s="98"/>
      <c r="Q106" s="98"/>
      <c r="R106" s="98"/>
      <c r="S106" s="98"/>
      <c r="T106" s="98"/>
      <c r="U106" s="98"/>
      <c r="V106" s="98"/>
      <c r="W106" s="98"/>
      <c r="X106" s="98"/>
      <c r="Y106" s="98"/>
      <c r="Z106" s="98"/>
    </row>
    <row r="107">
      <c r="A107" s="98"/>
      <c r="B107" s="98"/>
      <c r="C107" s="98"/>
      <c r="D107" s="98"/>
      <c r="E107" s="98"/>
      <c r="F107" s="98"/>
      <c r="G107" s="98"/>
      <c r="H107" s="98"/>
      <c r="I107" s="98"/>
      <c r="J107" s="98"/>
      <c r="K107" s="98"/>
      <c r="L107" s="98"/>
      <c r="M107" s="98"/>
      <c r="N107" s="98"/>
      <c r="O107" s="98"/>
      <c r="P107" s="98"/>
      <c r="Q107" s="98"/>
      <c r="R107" s="98"/>
      <c r="S107" s="98"/>
      <c r="T107" s="98"/>
      <c r="U107" s="98"/>
      <c r="V107" s="98"/>
      <c r="W107" s="98"/>
      <c r="X107" s="98"/>
      <c r="Y107" s="98"/>
      <c r="Z107" s="98"/>
    </row>
    <row r="108">
      <c r="A108" s="98"/>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row>
    <row r="109">
      <c r="A109" s="98"/>
      <c r="B109" s="98"/>
      <c r="C109" s="98"/>
      <c r="D109" s="98"/>
      <c r="E109" s="98"/>
      <c r="F109" s="98"/>
      <c r="G109" s="98"/>
      <c r="H109" s="98"/>
      <c r="I109" s="98"/>
      <c r="J109" s="98"/>
      <c r="K109" s="98"/>
      <c r="L109" s="98"/>
      <c r="M109" s="98"/>
      <c r="N109" s="98"/>
      <c r="O109" s="98"/>
      <c r="P109" s="98"/>
      <c r="Q109" s="98"/>
      <c r="R109" s="98"/>
      <c r="S109" s="98"/>
      <c r="T109" s="98"/>
      <c r="U109" s="98"/>
      <c r="V109" s="98"/>
      <c r="W109" s="98"/>
      <c r="X109" s="98"/>
      <c r="Y109" s="98"/>
      <c r="Z109" s="98"/>
    </row>
    <row r="110">
      <c r="A110" s="98"/>
      <c r="B110" s="98"/>
      <c r="C110" s="98"/>
      <c r="D110" s="98"/>
      <c r="E110" s="98"/>
      <c r="F110" s="98"/>
      <c r="G110" s="98"/>
      <c r="H110" s="98"/>
      <c r="I110" s="98"/>
      <c r="J110" s="98"/>
      <c r="K110" s="98"/>
      <c r="L110" s="98"/>
      <c r="M110" s="98"/>
      <c r="N110" s="98"/>
      <c r="O110" s="98"/>
      <c r="P110" s="98"/>
      <c r="Q110" s="98"/>
      <c r="R110" s="98"/>
      <c r="S110" s="98"/>
      <c r="T110" s="98"/>
      <c r="U110" s="98"/>
      <c r="V110" s="98"/>
      <c r="W110" s="98"/>
      <c r="X110" s="98"/>
      <c r="Y110" s="98"/>
      <c r="Z110" s="98"/>
    </row>
    <row r="111">
      <c r="A111" s="98"/>
      <c r="B111" s="98"/>
      <c r="C111" s="98"/>
      <c r="D111" s="98"/>
      <c r="E111" s="98"/>
      <c r="F111" s="98"/>
      <c r="G111" s="98"/>
      <c r="H111" s="98"/>
      <c r="I111" s="98"/>
      <c r="J111" s="98"/>
      <c r="K111" s="98"/>
      <c r="L111" s="98"/>
      <c r="M111" s="98"/>
      <c r="N111" s="98"/>
      <c r="O111" s="98"/>
      <c r="P111" s="98"/>
      <c r="Q111" s="98"/>
      <c r="R111" s="98"/>
      <c r="S111" s="98"/>
      <c r="T111" s="98"/>
      <c r="U111" s="98"/>
      <c r="V111" s="98"/>
      <c r="W111" s="98"/>
      <c r="X111" s="98"/>
      <c r="Y111" s="98"/>
      <c r="Z111" s="98"/>
    </row>
    <row r="112">
      <c r="A112" s="98"/>
      <c r="B112" s="98"/>
      <c r="C112" s="98"/>
      <c r="D112" s="98"/>
      <c r="E112" s="98"/>
      <c r="F112" s="98"/>
      <c r="G112" s="98"/>
      <c r="H112" s="98"/>
      <c r="I112" s="98"/>
      <c r="J112" s="98"/>
      <c r="K112" s="98"/>
      <c r="L112" s="98"/>
      <c r="M112" s="98"/>
      <c r="N112" s="98"/>
      <c r="O112" s="98"/>
      <c r="P112" s="98"/>
      <c r="Q112" s="98"/>
      <c r="R112" s="98"/>
      <c r="S112" s="98"/>
      <c r="T112" s="98"/>
      <c r="U112" s="98"/>
      <c r="V112" s="98"/>
      <c r="W112" s="98"/>
      <c r="X112" s="98"/>
      <c r="Y112" s="98"/>
      <c r="Z112" s="98"/>
    </row>
    <row r="113">
      <c r="A113" s="98"/>
      <c r="B113" s="98"/>
      <c r="C113" s="98"/>
      <c r="D113" s="98"/>
      <c r="E113" s="98"/>
      <c r="F113" s="98"/>
      <c r="G113" s="98"/>
      <c r="H113" s="98"/>
      <c r="I113" s="98"/>
      <c r="J113" s="98"/>
      <c r="K113" s="98"/>
      <c r="L113" s="98"/>
      <c r="M113" s="98"/>
      <c r="N113" s="98"/>
      <c r="O113" s="98"/>
      <c r="P113" s="98"/>
      <c r="Q113" s="98"/>
      <c r="R113" s="98"/>
      <c r="S113" s="98"/>
      <c r="T113" s="98"/>
      <c r="U113" s="98"/>
      <c r="V113" s="98"/>
      <c r="W113" s="98"/>
      <c r="X113" s="98"/>
      <c r="Y113" s="98"/>
      <c r="Z113" s="98"/>
    </row>
    <row r="114">
      <c r="A114" s="98"/>
      <c r="B114" s="98"/>
      <c r="C114" s="98"/>
      <c r="D114" s="98"/>
      <c r="E114" s="98"/>
      <c r="F114" s="98"/>
      <c r="G114" s="98"/>
      <c r="H114" s="98"/>
      <c r="I114" s="98"/>
      <c r="J114" s="98"/>
      <c r="K114" s="98"/>
      <c r="L114" s="98"/>
      <c r="M114" s="98"/>
      <c r="N114" s="98"/>
      <c r="O114" s="98"/>
      <c r="P114" s="98"/>
      <c r="Q114" s="98"/>
      <c r="R114" s="98"/>
      <c r="S114" s="98"/>
      <c r="T114" s="98"/>
      <c r="U114" s="98"/>
      <c r="V114" s="98"/>
      <c r="W114" s="98"/>
      <c r="X114" s="98"/>
      <c r="Y114" s="98"/>
      <c r="Z114" s="98"/>
    </row>
    <row r="115">
      <c r="A115" s="98"/>
      <c r="B115" s="98"/>
      <c r="C115" s="98"/>
      <c r="D115" s="98"/>
      <c r="E115" s="98"/>
      <c r="F115" s="98"/>
      <c r="G115" s="98"/>
      <c r="H115" s="98"/>
      <c r="I115" s="98"/>
      <c r="J115" s="98"/>
      <c r="K115" s="98"/>
      <c r="L115" s="98"/>
      <c r="M115" s="98"/>
      <c r="N115" s="98"/>
      <c r="O115" s="98"/>
      <c r="P115" s="98"/>
      <c r="Q115" s="98"/>
      <c r="R115" s="98"/>
      <c r="S115" s="98"/>
      <c r="T115" s="98"/>
      <c r="U115" s="98"/>
      <c r="V115" s="98"/>
      <c r="W115" s="98"/>
      <c r="X115" s="98"/>
      <c r="Y115" s="98"/>
      <c r="Z115" s="98"/>
    </row>
    <row r="116">
      <c r="A116" s="98"/>
      <c r="B116" s="98"/>
      <c r="C116" s="98"/>
      <c r="D116" s="98"/>
      <c r="E116" s="98"/>
      <c r="F116" s="98"/>
      <c r="G116" s="98"/>
      <c r="H116" s="98"/>
      <c r="I116" s="98"/>
      <c r="J116" s="98"/>
      <c r="K116" s="98"/>
      <c r="L116" s="98"/>
      <c r="M116" s="98"/>
      <c r="N116" s="98"/>
      <c r="O116" s="98"/>
      <c r="P116" s="98"/>
      <c r="Q116" s="98"/>
      <c r="R116" s="98"/>
      <c r="S116" s="98"/>
      <c r="T116" s="98"/>
      <c r="U116" s="98"/>
      <c r="V116" s="98"/>
      <c r="W116" s="98"/>
      <c r="X116" s="98"/>
      <c r="Y116" s="98"/>
      <c r="Z116" s="98"/>
    </row>
    <row r="117">
      <c r="A117" s="98"/>
      <c r="B117" s="98"/>
      <c r="C117" s="98"/>
      <c r="D117" s="98"/>
      <c r="E117" s="98"/>
      <c r="F117" s="98"/>
      <c r="G117" s="98"/>
      <c r="H117" s="98"/>
      <c r="I117" s="98"/>
      <c r="J117" s="98"/>
      <c r="K117" s="98"/>
      <c r="L117" s="98"/>
      <c r="M117" s="98"/>
      <c r="N117" s="98"/>
      <c r="O117" s="98"/>
      <c r="P117" s="98"/>
      <c r="Q117" s="98"/>
      <c r="R117" s="98"/>
      <c r="S117" s="98"/>
      <c r="T117" s="98"/>
      <c r="U117" s="98"/>
      <c r="V117" s="98"/>
      <c r="W117" s="98"/>
      <c r="X117" s="98"/>
      <c r="Y117" s="98"/>
      <c r="Z117" s="98"/>
    </row>
    <row r="118">
      <c r="A118" s="98"/>
      <c r="B118" s="98"/>
      <c r="C118" s="98"/>
      <c r="D118" s="98"/>
      <c r="E118" s="98"/>
      <c r="F118" s="98"/>
      <c r="G118" s="98"/>
      <c r="H118" s="98"/>
      <c r="I118" s="98"/>
      <c r="J118" s="98"/>
      <c r="K118" s="98"/>
      <c r="L118" s="98"/>
      <c r="M118" s="98"/>
      <c r="N118" s="98"/>
      <c r="O118" s="98"/>
      <c r="P118" s="98"/>
      <c r="Q118" s="98"/>
      <c r="R118" s="98"/>
      <c r="S118" s="98"/>
      <c r="T118" s="98"/>
      <c r="U118" s="98"/>
      <c r="V118" s="98"/>
      <c r="W118" s="98"/>
      <c r="X118" s="98"/>
      <c r="Y118" s="98"/>
      <c r="Z118" s="98"/>
    </row>
    <row r="119">
      <c r="A119" s="98"/>
      <c r="B119" s="98"/>
      <c r="C119" s="98"/>
      <c r="D119" s="98"/>
      <c r="E119" s="98"/>
      <c r="F119" s="98"/>
      <c r="G119" s="98"/>
      <c r="H119" s="98"/>
      <c r="I119" s="98"/>
      <c r="J119" s="98"/>
      <c r="K119" s="98"/>
      <c r="L119" s="98"/>
      <c r="M119" s="98"/>
      <c r="N119" s="98"/>
      <c r="O119" s="98"/>
      <c r="P119" s="98"/>
      <c r="Q119" s="98"/>
      <c r="R119" s="98"/>
      <c r="S119" s="98"/>
      <c r="T119" s="98"/>
      <c r="U119" s="98"/>
      <c r="V119" s="98"/>
      <c r="W119" s="98"/>
      <c r="X119" s="98"/>
      <c r="Y119" s="98"/>
      <c r="Z119" s="98"/>
    </row>
    <row r="120">
      <c r="A120" s="98"/>
      <c r="B120" s="98"/>
      <c r="C120" s="98"/>
      <c r="D120" s="98"/>
      <c r="E120" s="98"/>
      <c r="F120" s="98"/>
      <c r="G120" s="98"/>
      <c r="H120" s="98"/>
      <c r="I120" s="98"/>
      <c r="J120" s="98"/>
      <c r="K120" s="98"/>
      <c r="L120" s="98"/>
      <c r="M120" s="98"/>
      <c r="N120" s="98"/>
      <c r="O120" s="98"/>
      <c r="P120" s="98"/>
      <c r="Q120" s="98"/>
      <c r="R120" s="98"/>
      <c r="S120" s="98"/>
      <c r="T120" s="98"/>
      <c r="U120" s="98"/>
      <c r="V120" s="98"/>
      <c r="W120" s="98"/>
      <c r="X120" s="98"/>
      <c r="Y120" s="98"/>
      <c r="Z120" s="98"/>
    </row>
    <row r="121">
      <c r="A121" s="98"/>
      <c r="B121" s="98"/>
      <c r="C121" s="98"/>
      <c r="D121" s="98"/>
      <c r="E121" s="98"/>
      <c r="F121" s="98"/>
      <c r="G121" s="98"/>
      <c r="H121" s="98"/>
      <c r="I121" s="98"/>
      <c r="J121" s="98"/>
      <c r="K121" s="98"/>
      <c r="L121" s="98"/>
      <c r="M121" s="98"/>
      <c r="N121" s="98"/>
      <c r="O121" s="98"/>
      <c r="P121" s="98"/>
      <c r="Q121" s="98"/>
      <c r="R121" s="98"/>
      <c r="S121" s="98"/>
      <c r="T121" s="98"/>
      <c r="U121" s="98"/>
      <c r="V121" s="98"/>
      <c r="W121" s="98"/>
      <c r="X121" s="98"/>
      <c r="Y121" s="98"/>
      <c r="Z121" s="98"/>
    </row>
    <row r="122">
      <c r="A122" s="98"/>
      <c r="B122" s="98"/>
      <c r="C122" s="98"/>
      <c r="D122" s="98"/>
      <c r="E122" s="98"/>
      <c r="F122" s="98"/>
      <c r="G122" s="98"/>
      <c r="H122" s="98"/>
      <c r="I122" s="98"/>
      <c r="J122" s="98"/>
      <c r="K122" s="98"/>
      <c r="L122" s="98"/>
      <c r="M122" s="98"/>
      <c r="N122" s="98"/>
      <c r="O122" s="98"/>
      <c r="P122" s="98"/>
      <c r="Q122" s="98"/>
      <c r="R122" s="98"/>
      <c r="S122" s="98"/>
      <c r="T122" s="98"/>
      <c r="U122" s="98"/>
      <c r="V122" s="98"/>
      <c r="W122" s="98"/>
      <c r="X122" s="98"/>
      <c r="Y122" s="98"/>
      <c r="Z122" s="98"/>
    </row>
    <row r="123">
      <c r="A123" s="98"/>
      <c r="B123" s="98"/>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98"/>
    </row>
    <row r="124">
      <c r="A124" s="98"/>
      <c r="B124" s="98"/>
      <c r="C124" s="98"/>
      <c r="D124" s="98"/>
      <c r="E124" s="98"/>
      <c r="F124" s="98"/>
      <c r="G124" s="98"/>
      <c r="H124" s="98"/>
      <c r="I124" s="98"/>
      <c r="J124" s="98"/>
      <c r="K124" s="98"/>
      <c r="L124" s="98"/>
      <c r="M124" s="98"/>
      <c r="N124" s="98"/>
      <c r="O124" s="98"/>
      <c r="P124" s="98"/>
      <c r="Q124" s="98"/>
      <c r="R124" s="98"/>
      <c r="S124" s="98"/>
      <c r="T124" s="98"/>
      <c r="U124" s="98"/>
      <c r="V124" s="98"/>
      <c r="W124" s="98"/>
      <c r="X124" s="98"/>
      <c r="Y124" s="98"/>
      <c r="Z124" s="98"/>
    </row>
    <row r="125">
      <c r="A125" s="98"/>
      <c r="B125" s="98"/>
      <c r="C125" s="98"/>
      <c r="D125" s="98"/>
      <c r="E125" s="98"/>
      <c r="F125" s="98"/>
      <c r="G125" s="98"/>
      <c r="H125" s="98"/>
      <c r="I125" s="98"/>
      <c r="J125" s="98"/>
      <c r="K125" s="98"/>
      <c r="L125" s="98"/>
      <c r="M125" s="98"/>
      <c r="N125" s="98"/>
      <c r="O125" s="98"/>
      <c r="P125" s="98"/>
      <c r="Q125" s="98"/>
      <c r="R125" s="98"/>
      <c r="S125" s="98"/>
      <c r="T125" s="98"/>
      <c r="U125" s="98"/>
      <c r="V125" s="98"/>
      <c r="W125" s="98"/>
      <c r="X125" s="98"/>
      <c r="Y125" s="98"/>
      <c r="Z125" s="98"/>
    </row>
    <row r="126">
      <c r="A126" s="98"/>
      <c r="B126" s="98"/>
      <c r="C126" s="98"/>
      <c r="D126" s="98"/>
      <c r="E126" s="98"/>
      <c r="F126" s="98"/>
      <c r="G126" s="98"/>
      <c r="H126" s="98"/>
      <c r="I126" s="98"/>
      <c r="J126" s="98"/>
      <c r="K126" s="98"/>
      <c r="L126" s="98"/>
      <c r="M126" s="98"/>
      <c r="N126" s="98"/>
      <c r="O126" s="98"/>
      <c r="P126" s="98"/>
      <c r="Q126" s="98"/>
      <c r="R126" s="98"/>
      <c r="S126" s="98"/>
      <c r="T126" s="98"/>
      <c r="U126" s="98"/>
      <c r="V126" s="98"/>
      <c r="W126" s="98"/>
      <c r="X126" s="98"/>
      <c r="Y126" s="98"/>
      <c r="Z126" s="98"/>
    </row>
    <row r="127">
      <c r="A127" s="98"/>
      <c r="B127" s="98"/>
      <c r="C127" s="98"/>
      <c r="D127" s="98"/>
      <c r="E127" s="98"/>
      <c r="F127" s="98"/>
      <c r="G127" s="98"/>
      <c r="H127" s="98"/>
      <c r="I127" s="98"/>
      <c r="J127" s="98"/>
      <c r="K127" s="98"/>
      <c r="L127" s="98"/>
      <c r="M127" s="98"/>
      <c r="N127" s="98"/>
      <c r="O127" s="98"/>
      <c r="P127" s="98"/>
      <c r="Q127" s="98"/>
      <c r="R127" s="98"/>
      <c r="S127" s="98"/>
      <c r="T127" s="98"/>
      <c r="U127" s="98"/>
      <c r="V127" s="98"/>
      <c r="W127" s="98"/>
      <c r="X127" s="98"/>
      <c r="Y127" s="98"/>
      <c r="Z127" s="98"/>
    </row>
    <row r="128">
      <c r="A128" s="98"/>
      <c r="B128" s="98"/>
      <c r="C128" s="98"/>
      <c r="D128" s="98"/>
      <c r="E128" s="98"/>
      <c r="F128" s="98"/>
      <c r="G128" s="98"/>
      <c r="H128" s="98"/>
      <c r="I128" s="98"/>
      <c r="J128" s="98"/>
      <c r="K128" s="98"/>
      <c r="L128" s="98"/>
      <c r="M128" s="98"/>
      <c r="N128" s="98"/>
      <c r="O128" s="98"/>
      <c r="P128" s="98"/>
      <c r="Q128" s="98"/>
      <c r="R128" s="98"/>
      <c r="S128" s="98"/>
      <c r="T128" s="98"/>
      <c r="U128" s="98"/>
      <c r="V128" s="98"/>
      <c r="W128" s="98"/>
      <c r="X128" s="98"/>
      <c r="Y128" s="98"/>
      <c r="Z128" s="98"/>
    </row>
    <row r="129">
      <c r="A129" s="98"/>
      <c r="B129" s="98"/>
      <c r="C129" s="98"/>
      <c r="D129" s="98"/>
      <c r="E129" s="98"/>
      <c r="F129" s="98"/>
      <c r="G129" s="98"/>
      <c r="H129" s="98"/>
      <c r="I129" s="98"/>
      <c r="J129" s="98"/>
      <c r="K129" s="98"/>
      <c r="L129" s="98"/>
      <c r="M129" s="98"/>
      <c r="N129" s="98"/>
      <c r="O129" s="98"/>
      <c r="P129" s="98"/>
      <c r="Q129" s="98"/>
      <c r="R129" s="98"/>
      <c r="S129" s="98"/>
      <c r="T129" s="98"/>
      <c r="U129" s="98"/>
      <c r="V129" s="98"/>
      <c r="W129" s="98"/>
      <c r="X129" s="98"/>
      <c r="Y129" s="98"/>
      <c r="Z129" s="98"/>
    </row>
    <row r="130">
      <c r="A130" s="98"/>
      <c r="B130" s="98"/>
      <c r="C130" s="98"/>
      <c r="D130" s="98"/>
      <c r="E130" s="98"/>
      <c r="F130" s="98"/>
      <c r="G130" s="98"/>
      <c r="H130" s="98"/>
      <c r="I130" s="98"/>
      <c r="J130" s="98"/>
      <c r="K130" s="98"/>
      <c r="L130" s="98"/>
      <c r="M130" s="98"/>
      <c r="N130" s="98"/>
      <c r="O130" s="98"/>
      <c r="P130" s="98"/>
      <c r="Q130" s="98"/>
      <c r="R130" s="98"/>
      <c r="S130" s="98"/>
      <c r="T130" s="98"/>
      <c r="U130" s="98"/>
      <c r="V130" s="98"/>
      <c r="W130" s="98"/>
      <c r="X130" s="98"/>
      <c r="Y130" s="98"/>
      <c r="Z130" s="98"/>
    </row>
    <row r="131">
      <c r="A131" s="98"/>
      <c r="B131" s="98"/>
      <c r="C131" s="98"/>
      <c r="D131" s="98"/>
      <c r="E131" s="98"/>
      <c r="F131" s="98"/>
      <c r="G131" s="98"/>
      <c r="H131" s="98"/>
      <c r="I131" s="98"/>
      <c r="J131" s="98"/>
      <c r="K131" s="98"/>
      <c r="L131" s="98"/>
      <c r="M131" s="98"/>
      <c r="N131" s="98"/>
      <c r="O131" s="98"/>
      <c r="P131" s="98"/>
      <c r="Q131" s="98"/>
      <c r="R131" s="98"/>
      <c r="S131" s="98"/>
      <c r="T131" s="98"/>
      <c r="U131" s="98"/>
      <c r="V131" s="98"/>
      <c r="W131" s="98"/>
      <c r="X131" s="98"/>
      <c r="Y131" s="98"/>
      <c r="Z131" s="98"/>
    </row>
    <row r="132">
      <c r="A132" s="98"/>
      <c r="B132" s="98"/>
      <c r="C132" s="98"/>
      <c r="D132" s="98"/>
      <c r="E132" s="98"/>
      <c r="F132" s="98"/>
      <c r="G132" s="98"/>
      <c r="H132" s="98"/>
      <c r="I132" s="98"/>
      <c r="J132" s="98"/>
      <c r="K132" s="98"/>
      <c r="L132" s="98"/>
      <c r="M132" s="98"/>
      <c r="N132" s="98"/>
      <c r="O132" s="98"/>
      <c r="P132" s="98"/>
      <c r="Q132" s="98"/>
      <c r="R132" s="98"/>
      <c r="S132" s="98"/>
      <c r="T132" s="98"/>
      <c r="U132" s="98"/>
      <c r="V132" s="98"/>
      <c r="W132" s="98"/>
      <c r="X132" s="98"/>
      <c r="Y132" s="98"/>
      <c r="Z132" s="98"/>
    </row>
    <row r="133">
      <c r="A133" s="98"/>
      <c r="B133" s="98"/>
      <c r="C133" s="98"/>
      <c r="D133" s="98"/>
      <c r="E133" s="98"/>
      <c r="F133" s="98"/>
      <c r="G133" s="98"/>
      <c r="H133" s="98"/>
      <c r="I133" s="98"/>
      <c r="J133" s="98"/>
      <c r="K133" s="98"/>
      <c r="L133" s="98"/>
      <c r="M133" s="98"/>
      <c r="N133" s="98"/>
      <c r="O133" s="98"/>
      <c r="P133" s="98"/>
      <c r="Q133" s="98"/>
      <c r="R133" s="98"/>
      <c r="S133" s="98"/>
      <c r="T133" s="98"/>
      <c r="U133" s="98"/>
      <c r="V133" s="98"/>
      <c r="W133" s="98"/>
      <c r="X133" s="98"/>
      <c r="Y133" s="98"/>
      <c r="Z133" s="98"/>
    </row>
    <row r="134">
      <c r="A134" s="98"/>
      <c r="B134" s="98"/>
      <c r="C134" s="98"/>
      <c r="D134" s="98"/>
      <c r="E134" s="98"/>
      <c r="F134" s="98"/>
      <c r="G134" s="98"/>
      <c r="H134" s="98"/>
      <c r="I134" s="98"/>
      <c r="J134" s="98"/>
      <c r="K134" s="98"/>
      <c r="L134" s="98"/>
      <c r="M134" s="98"/>
      <c r="N134" s="98"/>
      <c r="O134" s="98"/>
      <c r="P134" s="98"/>
      <c r="Q134" s="98"/>
      <c r="R134" s="98"/>
      <c r="S134" s="98"/>
      <c r="T134" s="98"/>
      <c r="U134" s="98"/>
      <c r="V134" s="98"/>
      <c r="W134" s="98"/>
      <c r="X134" s="98"/>
      <c r="Y134" s="98"/>
      <c r="Z134" s="98"/>
    </row>
    <row r="135">
      <c r="A135" s="98"/>
      <c r="B135" s="98"/>
      <c r="C135" s="98"/>
      <c r="D135" s="98"/>
      <c r="E135" s="98"/>
      <c r="F135" s="98"/>
      <c r="G135" s="98"/>
      <c r="H135" s="98"/>
      <c r="I135" s="98"/>
      <c r="J135" s="98"/>
      <c r="K135" s="98"/>
      <c r="L135" s="98"/>
      <c r="M135" s="98"/>
      <c r="N135" s="98"/>
      <c r="O135" s="98"/>
      <c r="P135" s="98"/>
      <c r="Q135" s="98"/>
      <c r="R135" s="98"/>
      <c r="S135" s="98"/>
      <c r="T135" s="98"/>
      <c r="U135" s="98"/>
      <c r="V135" s="98"/>
      <c r="W135" s="98"/>
      <c r="X135" s="98"/>
      <c r="Y135" s="98"/>
      <c r="Z135" s="98"/>
    </row>
    <row r="136">
      <c r="A136" s="98"/>
      <c r="B136" s="98"/>
      <c r="C136" s="98"/>
      <c r="D136" s="98"/>
      <c r="E136" s="98"/>
      <c r="F136" s="98"/>
      <c r="G136" s="98"/>
      <c r="H136" s="98"/>
      <c r="I136" s="98"/>
      <c r="J136" s="98"/>
      <c r="K136" s="98"/>
      <c r="L136" s="98"/>
      <c r="M136" s="98"/>
      <c r="N136" s="98"/>
      <c r="O136" s="98"/>
      <c r="P136" s="98"/>
      <c r="Q136" s="98"/>
      <c r="R136" s="98"/>
      <c r="S136" s="98"/>
      <c r="T136" s="98"/>
      <c r="U136" s="98"/>
      <c r="V136" s="98"/>
      <c r="W136" s="98"/>
      <c r="X136" s="98"/>
      <c r="Y136" s="98"/>
      <c r="Z136" s="98"/>
    </row>
    <row r="137">
      <c r="A137" s="98"/>
      <c r="B137" s="98"/>
      <c r="C137" s="98"/>
      <c r="D137" s="98"/>
      <c r="E137" s="98"/>
      <c r="F137" s="98"/>
      <c r="G137" s="98"/>
      <c r="H137" s="98"/>
      <c r="I137" s="98"/>
      <c r="J137" s="98"/>
      <c r="K137" s="98"/>
      <c r="L137" s="98"/>
      <c r="M137" s="98"/>
      <c r="N137" s="98"/>
      <c r="O137" s="98"/>
      <c r="P137" s="98"/>
      <c r="Q137" s="98"/>
      <c r="R137" s="98"/>
      <c r="S137" s="98"/>
      <c r="T137" s="98"/>
      <c r="U137" s="98"/>
      <c r="V137" s="98"/>
      <c r="W137" s="98"/>
      <c r="X137" s="98"/>
      <c r="Y137" s="98"/>
      <c r="Z137" s="98"/>
    </row>
    <row r="138">
      <c r="A138" s="98"/>
      <c r="B138" s="98"/>
      <c r="C138" s="98"/>
      <c r="D138" s="98"/>
      <c r="E138" s="98"/>
      <c r="F138" s="98"/>
      <c r="G138" s="98"/>
      <c r="H138" s="98"/>
      <c r="I138" s="98"/>
      <c r="J138" s="98"/>
      <c r="K138" s="98"/>
      <c r="L138" s="98"/>
      <c r="M138" s="98"/>
      <c r="N138" s="98"/>
      <c r="O138" s="98"/>
      <c r="P138" s="98"/>
      <c r="Q138" s="98"/>
      <c r="R138" s="98"/>
      <c r="S138" s="98"/>
      <c r="T138" s="98"/>
      <c r="U138" s="98"/>
      <c r="V138" s="98"/>
      <c r="W138" s="98"/>
      <c r="X138" s="98"/>
      <c r="Y138" s="98"/>
      <c r="Z138" s="98"/>
    </row>
    <row r="139">
      <c r="A139" s="98"/>
      <c r="B139" s="98"/>
      <c r="C139" s="98"/>
      <c r="D139" s="98"/>
      <c r="E139" s="98"/>
      <c r="F139" s="98"/>
      <c r="G139" s="98"/>
      <c r="H139" s="98"/>
      <c r="I139" s="98"/>
      <c r="J139" s="98"/>
      <c r="K139" s="98"/>
      <c r="L139" s="98"/>
      <c r="M139" s="98"/>
      <c r="N139" s="98"/>
      <c r="O139" s="98"/>
      <c r="P139" s="98"/>
      <c r="Q139" s="98"/>
      <c r="R139" s="98"/>
      <c r="S139" s="98"/>
      <c r="T139" s="98"/>
      <c r="U139" s="98"/>
      <c r="V139" s="98"/>
      <c r="W139" s="98"/>
      <c r="X139" s="98"/>
      <c r="Y139" s="98"/>
      <c r="Z139" s="98"/>
    </row>
    <row r="140">
      <c r="A140" s="98"/>
      <c r="B140" s="98"/>
      <c r="C140" s="98"/>
      <c r="D140" s="98"/>
      <c r="E140" s="98"/>
      <c r="F140" s="98"/>
      <c r="G140" s="98"/>
      <c r="H140" s="98"/>
      <c r="I140" s="98"/>
      <c r="J140" s="98"/>
      <c r="K140" s="98"/>
      <c r="L140" s="98"/>
      <c r="M140" s="98"/>
      <c r="N140" s="98"/>
      <c r="O140" s="98"/>
      <c r="P140" s="98"/>
      <c r="Q140" s="98"/>
      <c r="R140" s="98"/>
      <c r="S140" s="98"/>
      <c r="T140" s="98"/>
      <c r="U140" s="98"/>
      <c r="V140" s="98"/>
      <c r="W140" s="98"/>
      <c r="X140" s="98"/>
      <c r="Y140" s="98"/>
      <c r="Z140" s="98"/>
    </row>
    <row r="141">
      <c r="A141" s="98"/>
      <c r="B141" s="98"/>
      <c r="C141" s="98"/>
      <c r="D141" s="98"/>
      <c r="E141" s="98"/>
      <c r="F141" s="98"/>
      <c r="G141" s="98"/>
      <c r="H141" s="98"/>
      <c r="I141" s="98"/>
      <c r="J141" s="98"/>
      <c r="K141" s="98"/>
      <c r="L141" s="98"/>
      <c r="M141" s="98"/>
      <c r="N141" s="98"/>
      <c r="O141" s="98"/>
      <c r="P141" s="98"/>
      <c r="Q141" s="98"/>
      <c r="R141" s="98"/>
      <c r="S141" s="98"/>
      <c r="T141" s="98"/>
      <c r="U141" s="98"/>
      <c r="V141" s="98"/>
      <c r="W141" s="98"/>
      <c r="X141" s="98"/>
      <c r="Y141" s="98"/>
      <c r="Z141" s="98"/>
    </row>
    <row r="142">
      <c r="A142" s="98"/>
      <c r="B142" s="98"/>
      <c r="C142" s="98"/>
      <c r="D142" s="98"/>
      <c r="E142" s="98"/>
      <c r="F142" s="98"/>
      <c r="G142" s="98"/>
      <c r="H142" s="98"/>
      <c r="I142" s="98"/>
      <c r="J142" s="98"/>
      <c r="K142" s="98"/>
      <c r="L142" s="98"/>
      <c r="M142" s="98"/>
      <c r="N142" s="98"/>
      <c r="O142" s="98"/>
      <c r="P142" s="98"/>
      <c r="Q142" s="98"/>
      <c r="R142" s="98"/>
      <c r="S142" s="98"/>
      <c r="T142" s="98"/>
      <c r="U142" s="98"/>
      <c r="V142" s="98"/>
      <c r="W142" s="98"/>
      <c r="X142" s="98"/>
      <c r="Y142" s="98"/>
      <c r="Z142" s="98"/>
    </row>
    <row r="143">
      <c r="A143" s="98"/>
      <c r="B143" s="98"/>
      <c r="C143" s="98"/>
      <c r="D143" s="98"/>
      <c r="E143" s="98"/>
      <c r="F143" s="98"/>
      <c r="G143" s="98"/>
      <c r="H143" s="98"/>
      <c r="I143" s="98"/>
      <c r="J143" s="98"/>
      <c r="K143" s="98"/>
      <c r="L143" s="98"/>
      <c r="M143" s="98"/>
      <c r="N143" s="98"/>
      <c r="O143" s="98"/>
      <c r="P143" s="98"/>
      <c r="Q143" s="98"/>
      <c r="R143" s="98"/>
      <c r="S143" s="98"/>
      <c r="T143" s="98"/>
      <c r="U143" s="98"/>
      <c r="V143" s="98"/>
      <c r="W143" s="98"/>
      <c r="X143" s="98"/>
      <c r="Y143" s="98"/>
      <c r="Z143" s="98"/>
    </row>
    <row r="144">
      <c r="A144" s="98"/>
      <c r="B144" s="98"/>
      <c r="C144" s="98"/>
      <c r="D144" s="98"/>
      <c r="E144" s="98"/>
      <c r="F144" s="98"/>
      <c r="G144" s="98"/>
      <c r="H144" s="98"/>
      <c r="I144" s="98"/>
      <c r="J144" s="98"/>
      <c r="K144" s="98"/>
      <c r="L144" s="98"/>
      <c r="M144" s="98"/>
      <c r="N144" s="98"/>
      <c r="O144" s="98"/>
      <c r="P144" s="98"/>
      <c r="Q144" s="98"/>
      <c r="R144" s="98"/>
      <c r="S144" s="98"/>
      <c r="T144" s="98"/>
      <c r="U144" s="98"/>
      <c r="V144" s="98"/>
      <c r="W144" s="98"/>
      <c r="X144" s="98"/>
      <c r="Y144" s="98"/>
      <c r="Z144" s="98"/>
    </row>
    <row r="145">
      <c r="A145" s="98"/>
      <c r="B145" s="98"/>
      <c r="C145" s="98"/>
      <c r="D145" s="98"/>
      <c r="E145" s="98"/>
      <c r="F145" s="98"/>
      <c r="G145" s="98"/>
      <c r="H145" s="98"/>
      <c r="I145" s="98"/>
      <c r="J145" s="98"/>
      <c r="K145" s="98"/>
      <c r="L145" s="98"/>
      <c r="M145" s="98"/>
      <c r="N145" s="98"/>
      <c r="O145" s="98"/>
      <c r="P145" s="98"/>
      <c r="Q145" s="98"/>
      <c r="R145" s="98"/>
      <c r="S145" s="98"/>
      <c r="T145" s="98"/>
      <c r="U145" s="98"/>
      <c r="V145" s="98"/>
      <c r="W145" s="98"/>
      <c r="X145" s="98"/>
      <c r="Y145" s="98"/>
      <c r="Z145" s="98"/>
    </row>
    <row r="146">
      <c r="A146" s="98"/>
      <c r="B146" s="98"/>
      <c r="C146" s="98"/>
      <c r="D146" s="98"/>
      <c r="E146" s="98"/>
      <c r="F146" s="98"/>
      <c r="G146" s="98"/>
      <c r="H146" s="98"/>
      <c r="I146" s="98"/>
      <c r="J146" s="98"/>
      <c r="K146" s="98"/>
      <c r="L146" s="98"/>
      <c r="M146" s="98"/>
      <c r="N146" s="98"/>
      <c r="O146" s="98"/>
      <c r="P146" s="98"/>
      <c r="Q146" s="98"/>
      <c r="R146" s="98"/>
      <c r="S146" s="98"/>
      <c r="T146" s="98"/>
      <c r="U146" s="98"/>
      <c r="V146" s="98"/>
      <c r="W146" s="98"/>
      <c r="X146" s="98"/>
      <c r="Y146" s="98"/>
      <c r="Z146" s="98"/>
    </row>
    <row r="147">
      <c r="A147" s="98"/>
      <c r="B147" s="98"/>
      <c r="C147" s="98"/>
      <c r="D147" s="98"/>
      <c r="E147" s="98"/>
      <c r="F147" s="98"/>
      <c r="G147" s="98"/>
      <c r="H147" s="98"/>
      <c r="I147" s="98"/>
      <c r="J147" s="98"/>
      <c r="K147" s="98"/>
      <c r="L147" s="98"/>
      <c r="M147" s="98"/>
      <c r="N147" s="98"/>
      <c r="O147" s="98"/>
      <c r="P147" s="98"/>
      <c r="Q147" s="98"/>
      <c r="R147" s="98"/>
      <c r="S147" s="98"/>
      <c r="T147" s="98"/>
      <c r="U147" s="98"/>
      <c r="V147" s="98"/>
      <c r="W147" s="98"/>
      <c r="X147" s="98"/>
      <c r="Y147" s="98"/>
      <c r="Z147" s="98"/>
    </row>
    <row r="148">
      <c r="A148" s="98"/>
      <c r="B148" s="98"/>
      <c r="C148" s="98"/>
      <c r="D148" s="98"/>
      <c r="E148" s="98"/>
      <c r="F148" s="98"/>
      <c r="G148" s="98"/>
      <c r="H148" s="98"/>
      <c r="I148" s="98"/>
      <c r="J148" s="98"/>
      <c r="K148" s="98"/>
      <c r="L148" s="98"/>
      <c r="M148" s="98"/>
      <c r="N148" s="98"/>
      <c r="O148" s="98"/>
      <c r="P148" s="98"/>
      <c r="Q148" s="98"/>
      <c r="R148" s="98"/>
      <c r="S148" s="98"/>
      <c r="T148" s="98"/>
      <c r="U148" s="98"/>
      <c r="V148" s="98"/>
      <c r="W148" s="98"/>
      <c r="X148" s="98"/>
      <c r="Y148" s="98"/>
      <c r="Z148" s="98"/>
    </row>
    <row r="149">
      <c r="A149" s="98"/>
      <c r="B149" s="98"/>
      <c r="C149" s="98"/>
      <c r="D149" s="98"/>
      <c r="E149" s="98"/>
      <c r="F149" s="98"/>
      <c r="G149" s="98"/>
      <c r="H149" s="98"/>
      <c r="I149" s="98"/>
      <c r="J149" s="98"/>
      <c r="K149" s="98"/>
      <c r="L149" s="98"/>
      <c r="M149" s="98"/>
      <c r="N149" s="98"/>
      <c r="O149" s="98"/>
      <c r="P149" s="98"/>
      <c r="Q149" s="98"/>
      <c r="R149" s="98"/>
      <c r="S149" s="98"/>
      <c r="T149" s="98"/>
      <c r="U149" s="98"/>
      <c r="V149" s="98"/>
      <c r="W149" s="98"/>
      <c r="X149" s="98"/>
      <c r="Y149" s="98"/>
      <c r="Z149" s="98"/>
    </row>
    <row r="150">
      <c r="A150" s="98"/>
      <c r="B150" s="98"/>
      <c r="C150" s="98"/>
      <c r="D150" s="98"/>
      <c r="E150" s="98"/>
      <c r="F150" s="98"/>
      <c r="G150" s="98"/>
      <c r="H150" s="98"/>
      <c r="I150" s="98"/>
      <c r="J150" s="98"/>
      <c r="K150" s="98"/>
      <c r="L150" s="98"/>
      <c r="M150" s="98"/>
      <c r="N150" s="98"/>
      <c r="O150" s="98"/>
      <c r="P150" s="98"/>
      <c r="Q150" s="98"/>
      <c r="R150" s="98"/>
      <c r="S150" s="98"/>
      <c r="T150" s="98"/>
      <c r="U150" s="98"/>
      <c r="V150" s="98"/>
      <c r="W150" s="98"/>
      <c r="X150" s="98"/>
      <c r="Y150" s="98"/>
      <c r="Z150" s="98"/>
    </row>
    <row r="151">
      <c r="A151" s="98"/>
      <c r="B151" s="98"/>
      <c r="C151" s="98"/>
      <c r="D151" s="98"/>
      <c r="E151" s="98"/>
      <c r="F151" s="98"/>
      <c r="G151" s="98"/>
      <c r="H151" s="98"/>
      <c r="I151" s="98"/>
      <c r="J151" s="98"/>
      <c r="K151" s="98"/>
      <c r="L151" s="98"/>
      <c r="M151" s="98"/>
      <c r="N151" s="98"/>
      <c r="O151" s="98"/>
      <c r="P151" s="98"/>
      <c r="Q151" s="98"/>
      <c r="R151" s="98"/>
      <c r="S151" s="98"/>
      <c r="T151" s="98"/>
      <c r="U151" s="98"/>
      <c r="V151" s="98"/>
      <c r="W151" s="98"/>
      <c r="X151" s="98"/>
      <c r="Y151" s="98"/>
      <c r="Z151" s="98"/>
    </row>
    <row r="152">
      <c r="A152" s="98"/>
      <c r="B152" s="98"/>
      <c r="C152" s="98"/>
      <c r="D152" s="98"/>
      <c r="E152" s="98"/>
      <c r="F152" s="98"/>
      <c r="G152" s="98"/>
      <c r="H152" s="98"/>
      <c r="I152" s="98"/>
      <c r="J152" s="98"/>
      <c r="K152" s="98"/>
      <c r="L152" s="98"/>
      <c r="M152" s="98"/>
      <c r="N152" s="98"/>
      <c r="O152" s="98"/>
      <c r="P152" s="98"/>
      <c r="Q152" s="98"/>
      <c r="R152" s="98"/>
      <c r="S152" s="98"/>
      <c r="T152" s="98"/>
      <c r="U152" s="98"/>
      <c r="V152" s="98"/>
      <c r="W152" s="98"/>
      <c r="X152" s="98"/>
      <c r="Y152" s="98"/>
      <c r="Z152" s="98"/>
    </row>
    <row r="153">
      <c r="A153" s="98"/>
      <c r="B153" s="98"/>
      <c r="C153" s="98"/>
      <c r="D153" s="98"/>
      <c r="E153" s="98"/>
      <c r="F153" s="98"/>
      <c r="G153" s="98"/>
      <c r="H153" s="98"/>
      <c r="I153" s="98"/>
      <c r="J153" s="98"/>
      <c r="K153" s="98"/>
      <c r="L153" s="98"/>
      <c r="M153" s="98"/>
      <c r="N153" s="98"/>
      <c r="O153" s="98"/>
      <c r="P153" s="98"/>
      <c r="Q153" s="98"/>
      <c r="R153" s="98"/>
      <c r="S153" s="98"/>
      <c r="T153" s="98"/>
      <c r="U153" s="98"/>
      <c r="V153" s="98"/>
      <c r="W153" s="98"/>
      <c r="X153" s="98"/>
      <c r="Y153" s="98"/>
      <c r="Z153" s="98"/>
    </row>
    <row r="154">
      <c r="A154" s="98"/>
      <c r="B154" s="98"/>
      <c r="C154" s="98"/>
      <c r="D154" s="98"/>
      <c r="E154" s="98"/>
      <c r="F154" s="98"/>
      <c r="G154" s="98"/>
      <c r="H154" s="98"/>
      <c r="I154" s="98"/>
      <c r="J154" s="98"/>
      <c r="K154" s="98"/>
      <c r="L154" s="98"/>
      <c r="M154" s="98"/>
      <c r="N154" s="98"/>
      <c r="O154" s="98"/>
      <c r="P154" s="98"/>
      <c r="Q154" s="98"/>
      <c r="R154" s="98"/>
      <c r="S154" s="98"/>
      <c r="T154" s="98"/>
      <c r="U154" s="98"/>
      <c r="V154" s="98"/>
      <c r="W154" s="98"/>
      <c r="X154" s="98"/>
      <c r="Y154" s="98"/>
      <c r="Z154" s="98"/>
    </row>
    <row r="155">
      <c r="A155" s="98"/>
      <c r="B155" s="98"/>
      <c r="C155" s="98"/>
      <c r="D155" s="98"/>
      <c r="E155" s="98"/>
      <c r="F155" s="98"/>
      <c r="G155" s="98"/>
      <c r="H155" s="98"/>
      <c r="I155" s="98"/>
      <c r="J155" s="98"/>
      <c r="K155" s="98"/>
      <c r="L155" s="98"/>
      <c r="M155" s="98"/>
      <c r="N155" s="98"/>
      <c r="O155" s="98"/>
      <c r="P155" s="98"/>
      <c r="Q155" s="98"/>
      <c r="R155" s="98"/>
      <c r="S155" s="98"/>
      <c r="T155" s="98"/>
      <c r="U155" s="98"/>
      <c r="V155" s="98"/>
      <c r="W155" s="98"/>
      <c r="X155" s="98"/>
      <c r="Y155" s="98"/>
      <c r="Z155" s="98"/>
    </row>
    <row r="156">
      <c r="A156" s="98"/>
      <c r="B156" s="98"/>
      <c r="C156" s="98"/>
      <c r="D156" s="98"/>
      <c r="E156" s="98"/>
      <c r="F156" s="98"/>
      <c r="G156" s="98"/>
      <c r="H156" s="98"/>
      <c r="I156" s="98"/>
      <c r="J156" s="98"/>
      <c r="K156" s="98"/>
      <c r="L156" s="98"/>
      <c r="M156" s="98"/>
      <c r="N156" s="98"/>
      <c r="O156" s="98"/>
      <c r="P156" s="98"/>
      <c r="Q156" s="98"/>
      <c r="R156" s="98"/>
      <c r="S156" s="98"/>
      <c r="T156" s="98"/>
      <c r="U156" s="98"/>
      <c r="V156" s="98"/>
      <c r="W156" s="98"/>
      <c r="X156" s="98"/>
      <c r="Y156" s="98"/>
      <c r="Z156" s="98"/>
    </row>
    <row r="157">
      <c r="A157" s="98"/>
      <c r="B157" s="98"/>
      <c r="C157" s="98"/>
      <c r="D157" s="98"/>
      <c r="E157" s="98"/>
      <c r="F157" s="98"/>
      <c r="G157" s="98"/>
      <c r="H157" s="98"/>
      <c r="I157" s="98"/>
      <c r="J157" s="98"/>
      <c r="K157" s="98"/>
      <c r="L157" s="98"/>
      <c r="M157" s="98"/>
      <c r="N157" s="98"/>
      <c r="O157" s="98"/>
      <c r="P157" s="98"/>
      <c r="Q157" s="98"/>
      <c r="R157" s="98"/>
      <c r="S157" s="98"/>
      <c r="T157" s="98"/>
      <c r="U157" s="98"/>
      <c r="V157" s="98"/>
      <c r="W157" s="98"/>
      <c r="X157" s="98"/>
      <c r="Y157" s="98"/>
      <c r="Z157" s="98"/>
    </row>
    <row r="158">
      <c r="A158" s="98"/>
      <c r="B158" s="98"/>
      <c r="C158" s="98"/>
      <c r="D158" s="98"/>
      <c r="E158" s="98"/>
      <c r="F158" s="98"/>
      <c r="G158" s="98"/>
      <c r="H158" s="98"/>
      <c r="I158" s="98"/>
      <c r="J158" s="98"/>
      <c r="K158" s="98"/>
      <c r="L158" s="98"/>
      <c r="M158" s="98"/>
      <c r="N158" s="98"/>
      <c r="O158" s="98"/>
      <c r="P158" s="98"/>
      <c r="Q158" s="98"/>
      <c r="R158" s="98"/>
      <c r="S158" s="98"/>
      <c r="T158" s="98"/>
      <c r="U158" s="98"/>
      <c r="V158" s="98"/>
      <c r="W158" s="98"/>
      <c r="X158" s="98"/>
      <c r="Y158" s="98"/>
      <c r="Z158" s="98"/>
    </row>
    <row r="159">
      <c r="A159" s="98"/>
      <c r="B159" s="98"/>
      <c r="C159" s="98"/>
      <c r="D159" s="98"/>
      <c r="E159" s="98"/>
      <c r="F159" s="98"/>
      <c r="G159" s="98"/>
      <c r="H159" s="98"/>
      <c r="I159" s="98"/>
      <c r="J159" s="98"/>
      <c r="K159" s="98"/>
      <c r="L159" s="98"/>
      <c r="M159" s="98"/>
      <c r="N159" s="98"/>
      <c r="O159" s="98"/>
      <c r="P159" s="98"/>
      <c r="Q159" s="98"/>
      <c r="R159" s="98"/>
      <c r="S159" s="98"/>
      <c r="T159" s="98"/>
      <c r="U159" s="98"/>
      <c r="V159" s="98"/>
      <c r="W159" s="98"/>
      <c r="X159" s="98"/>
      <c r="Y159" s="98"/>
      <c r="Z159" s="98"/>
    </row>
    <row r="160">
      <c r="A160" s="98"/>
      <c r="B160" s="98"/>
      <c r="C160" s="98"/>
      <c r="D160" s="98"/>
      <c r="E160" s="98"/>
      <c r="F160" s="98"/>
      <c r="G160" s="98"/>
      <c r="H160" s="98"/>
      <c r="I160" s="98"/>
      <c r="J160" s="98"/>
      <c r="K160" s="98"/>
      <c r="L160" s="98"/>
      <c r="M160" s="98"/>
      <c r="N160" s="98"/>
      <c r="O160" s="98"/>
      <c r="P160" s="98"/>
      <c r="Q160" s="98"/>
      <c r="R160" s="98"/>
      <c r="S160" s="98"/>
      <c r="T160" s="98"/>
      <c r="U160" s="98"/>
      <c r="V160" s="98"/>
      <c r="W160" s="98"/>
      <c r="X160" s="98"/>
      <c r="Y160" s="98"/>
      <c r="Z160" s="98"/>
    </row>
    <row r="161">
      <c r="A161" s="98"/>
      <c r="B161" s="98"/>
      <c r="C161" s="98"/>
      <c r="D161" s="98"/>
      <c r="E161" s="98"/>
      <c r="F161" s="98"/>
      <c r="G161" s="98"/>
      <c r="H161" s="98"/>
      <c r="I161" s="98"/>
      <c r="J161" s="98"/>
      <c r="K161" s="98"/>
      <c r="L161" s="98"/>
      <c r="M161" s="98"/>
      <c r="N161" s="98"/>
      <c r="O161" s="98"/>
      <c r="P161" s="98"/>
      <c r="Q161" s="98"/>
      <c r="R161" s="98"/>
      <c r="S161" s="98"/>
      <c r="T161" s="98"/>
      <c r="U161" s="98"/>
      <c r="V161" s="98"/>
      <c r="W161" s="98"/>
      <c r="X161" s="98"/>
      <c r="Y161" s="98"/>
      <c r="Z161" s="98"/>
    </row>
    <row r="162">
      <c r="A162" s="98"/>
      <c r="B162" s="98"/>
      <c r="C162" s="98"/>
      <c r="D162" s="98"/>
      <c r="E162" s="98"/>
      <c r="F162" s="98"/>
      <c r="G162" s="98"/>
      <c r="H162" s="98"/>
      <c r="I162" s="98"/>
      <c r="J162" s="98"/>
      <c r="K162" s="98"/>
      <c r="L162" s="98"/>
      <c r="M162" s="98"/>
      <c r="N162" s="98"/>
      <c r="O162" s="98"/>
      <c r="P162" s="98"/>
      <c r="Q162" s="98"/>
      <c r="R162" s="98"/>
      <c r="S162" s="98"/>
      <c r="T162" s="98"/>
      <c r="U162" s="98"/>
      <c r="V162" s="98"/>
      <c r="W162" s="98"/>
      <c r="X162" s="98"/>
      <c r="Y162" s="98"/>
      <c r="Z162" s="98"/>
    </row>
    <row r="163">
      <c r="A163" s="98"/>
      <c r="B163" s="98"/>
      <c r="C163" s="98"/>
      <c r="D163" s="98"/>
      <c r="E163" s="98"/>
      <c r="F163" s="98"/>
      <c r="G163" s="98"/>
      <c r="H163" s="98"/>
      <c r="I163" s="98"/>
      <c r="J163" s="98"/>
      <c r="K163" s="98"/>
      <c r="L163" s="98"/>
      <c r="M163" s="98"/>
      <c r="N163" s="98"/>
      <c r="O163" s="98"/>
      <c r="P163" s="98"/>
      <c r="Q163" s="98"/>
      <c r="R163" s="98"/>
      <c r="S163" s="98"/>
      <c r="T163" s="98"/>
      <c r="U163" s="98"/>
      <c r="V163" s="98"/>
      <c r="W163" s="98"/>
      <c r="X163" s="98"/>
      <c r="Y163" s="98"/>
      <c r="Z163" s="98"/>
    </row>
    <row r="164">
      <c r="A164" s="98"/>
      <c r="B164" s="98"/>
      <c r="C164" s="98"/>
      <c r="D164" s="98"/>
      <c r="E164" s="98"/>
      <c r="F164" s="98"/>
      <c r="G164" s="98"/>
      <c r="H164" s="98"/>
      <c r="I164" s="98"/>
      <c r="J164" s="98"/>
      <c r="K164" s="98"/>
      <c r="L164" s="98"/>
      <c r="M164" s="98"/>
      <c r="N164" s="98"/>
      <c r="O164" s="98"/>
      <c r="P164" s="98"/>
      <c r="Q164" s="98"/>
      <c r="R164" s="98"/>
      <c r="S164" s="98"/>
      <c r="T164" s="98"/>
      <c r="U164" s="98"/>
      <c r="V164" s="98"/>
      <c r="W164" s="98"/>
      <c r="X164" s="98"/>
      <c r="Y164" s="98"/>
      <c r="Z164" s="98"/>
    </row>
    <row r="165">
      <c r="A165" s="98"/>
      <c r="B165" s="98"/>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row>
    <row r="166">
      <c r="A166" s="98"/>
      <c r="B166" s="98"/>
      <c r="C166" s="98"/>
      <c r="D166" s="98"/>
      <c r="E166" s="98"/>
      <c r="F166" s="98"/>
      <c r="G166" s="98"/>
      <c r="H166" s="98"/>
      <c r="I166" s="98"/>
      <c r="J166" s="98"/>
      <c r="K166" s="98"/>
      <c r="L166" s="98"/>
      <c r="M166" s="98"/>
      <c r="N166" s="98"/>
      <c r="O166" s="98"/>
      <c r="P166" s="98"/>
      <c r="Q166" s="98"/>
      <c r="R166" s="98"/>
      <c r="S166" s="98"/>
      <c r="T166" s="98"/>
      <c r="U166" s="98"/>
      <c r="V166" s="98"/>
      <c r="W166" s="98"/>
      <c r="X166" s="98"/>
      <c r="Y166" s="98"/>
      <c r="Z166" s="98"/>
    </row>
    <row r="167">
      <c r="A167" s="98"/>
      <c r="B167" s="98"/>
      <c r="C167" s="98"/>
      <c r="D167" s="98"/>
      <c r="E167" s="98"/>
      <c r="F167" s="98"/>
      <c r="G167" s="98"/>
      <c r="H167" s="98"/>
      <c r="I167" s="98"/>
      <c r="J167" s="98"/>
      <c r="K167" s="98"/>
      <c r="L167" s="98"/>
      <c r="M167" s="98"/>
      <c r="N167" s="98"/>
      <c r="O167" s="98"/>
      <c r="P167" s="98"/>
      <c r="Q167" s="98"/>
      <c r="R167" s="98"/>
      <c r="S167" s="98"/>
      <c r="T167" s="98"/>
      <c r="U167" s="98"/>
      <c r="V167" s="98"/>
      <c r="W167" s="98"/>
      <c r="X167" s="98"/>
      <c r="Y167" s="98"/>
      <c r="Z167" s="98"/>
    </row>
    <row r="168">
      <c r="A168" s="98"/>
      <c r="B168" s="98"/>
      <c r="C168" s="98"/>
      <c r="D168" s="98"/>
      <c r="E168" s="98"/>
      <c r="F168" s="98"/>
      <c r="G168" s="98"/>
      <c r="H168" s="98"/>
      <c r="I168" s="98"/>
      <c r="J168" s="98"/>
      <c r="K168" s="98"/>
      <c r="L168" s="98"/>
      <c r="M168" s="98"/>
      <c r="N168" s="98"/>
      <c r="O168" s="98"/>
      <c r="P168" s="98"/>
      <c r="Q168" s="98"/>
      <c r="R168" s="98"/>
      <c r="S168" s="98"/>
      <c r="T168" s="98"/>
      <c r="U168" s="98"/>
      <c r="V168" s="98"/>
      <c r="W168" s="98"/>
      <c r="X168" s="98"/>
      <c r="Y168" s="98"/>
      <c r="Z168" s="98"/>
    </row>
    <row r="169">
      <c r="A169" s="98"/>
      <c r="B169" s="98"/>
      <c r="C169" s="98"/>
      <c r="D169" s="98"/>
      <c r="E169" s="98"/>
      <c r="F169" s="98"/>
      <c r="G169" s="98"/>
      <c r="H169" s="98"/>
      <c r="I169" s="98"/>
      <c r="J169" s="98"/>
      <c r="K169" s="98"/>
      <c r="L169" s="98"/>
      <c r="M169" s="98"/>
      <c r="N169" s="98"/>
      <c r="O169" s="98"/>
      <c r="P169" s="98"/>
      <c r="Q169" s="98"/>
      <c r="R169" s="98"/>
      <c r="S169" s="98"/>
      <c r="T169" s="98"/>
      <c r="U169" s="98"/>
      <c r="V169" s="98"/>
      <c r="W169" s="98"/>
      <c r="X169" s="98"/>
      <c r="Y169" s="98"/>
      <c r="Z169" s="98"/>
    </row>
    <row r="170">
      <c r="A170" s="98"/>
      <c r="B170" s="98"/>
      <c r="C170" s="98"/>
      <c r="D170" s="98"/>
      <c r="E170" s="98"/>
      <c r="F170" s="98"/>
      <c r="G170" s="98"/>
      <c r="H170" s="98"/>
      <c r="I170" s="98"/>
      <c r="J170" s="98"/>
      <c r="K170" s="98"/>
      <c r="L170" s="98"/>
      <c r="M170" s="98"/>
      <c r="N170" s="98"/>
      <c r="O170" s="98"/>
      <c r="P170" s="98"/>
      <c r="Q170" s="98"/>
      <c r="R170" s="98"/>
      <c r="S170" s="98"/>
      <c r="T170" s="98"/>
      <c r="U170" s="98"/>
      <c r="V170" s="98"/>
      <c r="W170" s="98"/>
      <c r="X170" s="98"/>
      <c r="Y170" s="98"/>
      <c r="Z170" s="98"/>
    </row>
    <row r="171">
      <c r="A171" s="98"/>
      <c r="B171" s="98"/>
      <c r="C171" s="98"/>
      <c r="D171" s="98"/>
      <c r="E171" s="98"/>
      <c r="F171" s="98"/>
      <c r="G171" s="98"/>
      <c r="H171" s="98"/>
      <c r="I171" s="98"/>
      <c r="J171" s="98"/>
      <c r="K171" s="98"/>
      <c r="L171" s="98"/>
      <c r="M171" s="98"/>
      <c r="N171" s="98"/>
      <c r="O171" s="98"/>
      <c r="P171" s="98"/>
      <c r="Q171" s="98"/>
      <c r="R171" s="98"/>
      <c r="S171" s="98"/>
      <c r="T171" s="98"/>
      <c r="U171" s="98"/>
      <c r="V171" s="98"/>
      <c r="W171" s="98"/>
      <c r="X171" s="98"/>
      <c r="Y171" s="98"/>
      <c r="Z171" s="98"/>
    </row>
    <row r="172">
      <c r="A172" s="98"/>
      <c r="B172" s="98"/>
      <c r="C172" s="98"/>
      <c r="D172" s="98"/>
      <c r="E172" s="98"/>
      <c r="F172" s="98"/>
      <c r="G172" s="98"/>
      <c r="H172" s="98"/>
      <c r="I172" s="98"/>
      <c r="J172" s="98"/>
      <c r="K172" s="98"/>
      <c r="L172" s="98"/>
      <c r="M172" s="98"/>
      <c r="N172" s="98"/>
      <c r="O172" s="98"/>
      <c r="P172" s="98"/>
      <c r="Q172" s="98"/>
      <c r="R172" s="98"/>
      <c r="S172" s="98"/>
      <c r="T172" s="98"/>
      <c r="U172" s="98"/>
      <c r="V172" s="98"/>
      <c r="W172" s="98"/>
      <c r="X172" s="98"/>
      <c r="Y172" s="98"/>
      <c r="Z172" s="98"/>
    </row>
    <row r="173">
      <c r="A173" s="98"/>
      <c r="B173" s="98"/>
      <c r="C173" s="98"/>
      <c r="D173" s="98"/>
      <c r="E173" s="98"/>
      <c r="F173" s="98"/>
      <c r="G173" s="98"/>
      <c r="H173" s="98"/>
      <c r="I173" s="98"/>
      <c r="J173" s="98"/>
      <c r="K173" s="98"/>
      <c r="L173" s="98"/>
      <c r="M173" s="98"/>
      <c r="N173" s="98"/>
      <c r="O173" s="98"/>
      <c r="P173" s="98"/>
      <c r="Q173" s="98"/>
      <c r="R173" s="98"/>
      <c r="S173" s="98"/>
      <c r="T173" s="98"/>
      <c r="U173" s="98"/>
      <c r="V173" s="98"/>
      <c r="W173" s="98"/>
      <c r="X173" s="98"/>
      <c r="Y173" s="98"/>
      <c r="Z173" s="98"/>
    </row>
    <row r="174">
      <c r="A174" s="98"/>
      <c r="B174" s="98"/>
      <c r="C174" s="98"/>
      <c r="D174" s="98"/>
      <c r="E174" s="98"/>
      <c r="F174" s="98"/>
      <c r="G174" s="98"/>
      <c r="H174" s="98"/>
      <c r="I174" s="98"/>
      <c r="J174" s="98"/>
      <c r="K174" s="98"/>
      <c r="L174" s="98"/>
      <c r="M174" s="98"/>
      <c r="N174" s="98"/>
      <c r="O174" s="98"/>
      <c r="P174" s="98"/>
      <c r="Q174" s="98"/>
      <c r="R174" s="98"/>
      <c r="S174" s="98"/>
      <c r="T174" s="98"/>
      <c r="U174" s="98"/>
      <c r="V174" s="98"/>
      <c r="W174" s="98"/>
      <c r="X174" s="98"/>
      <c r="Y174" s="98"/>
      <c r="Z174" s="98"/>
    </row>
    <row r="175">
      <c r="A175" s="98"/>
      <c r="B175" s="98"/>
      <c r="C175" s="98"/>
      <c r="D175" s="98"/>
      <c r="E175" s="98"/>
      <c r="F175" s="98"/>
      <c r="G175" s="98"/>
      <c r="H175" s="98"/>
      <c r="I175" s="98"/>
      <c r="J175" s="98"/>
      <c r="K175" s="98"/>
      <c r="L175" s="98"/>
      <c r="M175" s="98"/>
      <c r="N175" s="98"/>
      <c r="O175" s="98"/>
      <c r="P175" s="98"/>
      <c r="Q175" s="98"/>
      <c r="R175" s="98"/>
      <c r="S175" s="98"/>
      <c r="T175" s="98"/>
      <c r="U175" s="98"/>
      <c r="V175" s="98"/>
      <c r="W175" s="98"/>
      <c r="X175" s="98"/>
      <c r="Y175" s="98"/>
      <c r="Z175" s="98"/>
    </row>
    <row r="176">
      <c r="A176" s="98"/>
      <c r="B176" s="98"/>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row>
    <row r="177">
      <c r="A177" s="98"/>
      <c r="B177" s="98"/>
      <c r="C177" s="98"/>
      <c r="D177" s="98"/>
      <c r="E177" s="98"/>
      <c r="F177" s="98"/>
      <c r="G177" s="98"/>
      <c r="H177" s="98"/>
      <c r="I177" s="98"/>
      <c r="J177" s="98"/>
      <c r="K177" s="98"/>
      <c r="L177" s="98"/>
      <c r="M177" s="98"/>
      <c r="N177" s="98"/>
      <c r="O177" s="98"/>
      <c r="P177" s="98"/>
      <c r="Q177" s="98"/>
      <c r="R177" s="98"/>
      <c r="S177" s="98"/>
      <c r="T177" s="98"/>
      <c r="U177" s="98"/>
      <c r="V177" s="98"/>
      <c r="W177" s="98"/>
      <c r="X177" s="98"/>
      <c r="Y177" s="98"/>
      <c r="Z177" s="98"/>
    </row>
    <row r="178">
      <c r="A178" s="98"/>
      <c r="B178" s="98"/>
      <c r="C178" s="98"/>
      <c r="D178" s="98"/>
      <c r="E178" s="98"/>
      <c r="F178" s="98"/>
      <c r="G178" s="98"/>
      <c r="H178" s="98"/>
      <c r="I178" s="98"/>
      <c r="J178" s="98"/>
      <c r="K178" s="98"/>
      <c r="L178" s="98"/>
      <c r="M178" s="98"/>
      <c r="N178" s="98"/>
      <c r="O178" s="98"/>
      <c r="P178" s="98"/>
      <c r="Q178" s="98"/>
      <c r="R178" s="98"/>
      <c r="S178" s="98"/>
      <c r="T178" s="98"/>
      <c r="U178" s="98"/>
      <c r="V178" s="98"/>
      <c r="W178" s="98"/>
      <c r="X178" s="98"/>
      <c r="Y178" s="98"/>
      <c r="Z178" s="98"/>
    </row>
    <row r="179">
      <c r="A179" s="98"/>
      <c r="B179" s="98"/>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98"/>
    </row>
    <row r="180">
      <c r="A180" s="98"/>
      <c r="B180" s="98"/>
      <c r="C180" s="98"/>
      <c r="D180" s="98"/>
      <c r="E180" s="98"/>
      <c r="F180" s="98"/>
      <c r="G180" s="98"/>
      <c r="H180" s="98"/>
      <c r="I180" s="98"/>
      <c r="J180" s="98"/>
      <c r="K180" s="98"/>
      <c r="L180" s="98"/>
      <c r="M180" s="98"/>
      <c r="N180" s="98"/>
      <c r="O180" s="98"/>
      <c r="P180" s="98"/>
      <c r="Q180" s="98"/>
      <c r="R180" s="98"/>
      <c r="S180" s="98"/>
      <c r="T180" s="98"/>
      <c r="U180" s="98"/>
      <c r="V180" s="98"/>
      <c r="W180" s="98"/>
      <c r="X180" s="98"/>
      <c r="Y180" s="98"/>
      <c r="Z180" s="98"/>
    </row>
    <row r="181">
      <c r="A181" s="98"/>
      <c r="B181" s="98"/>
      <c r="C181" s="98"/>
      <c r="D181" s="98"/>
      <c r="E181" s="98"/>
      <c r="F181" s="98"/>
      <c r="G181" s="98"/>
      <c r="H181" s="98"/>
      <c r="I181" s="98"/>
      <c r="J181" s="98"/>
      <c r="K181" s="98"/>
      <c r="L181" s="98"/>
      <c r="M181" s="98"/>
      <c r="N181" s="98"/>
      <c r="O181" s="98"/>
      <c r="P181" s="98"/>
      <c r="Q181" s="98"/>
      <c r="R181" s="98"/>
      <c r="S181" s="98"/>
      <c r="T181" s="98"/>
      <c r="U181" s="98"/>
      <c r="V181" s="98"/>
      <c r="W181" s="98"/>
      <c r="X181" s="98"/>
      <c r="Y181" s="98"/>
      <c r="Z181" s="98"/>
    </row>
    <row r="182">
      <c r="A182" s="98"/>
      <c r="B182" s="98"/>
      <c r="C182" s="98"/>
      <c r="D182" s="98"/>
      <c r="E182" s="98"/>
      <c r="F182" s="98"/>
      <c r="G182" s="98"/>
      <c r="H182" s="98"/>
      <c r="I182" s="98"/>
      <c r="J182" s="98"/>
      <c r="K182" s="98"/>
      <c r="L182" s="98"/>
      <c r="M182" s="98"/>
      <c r="N182" s="98"/>
      <c r="O182" s="98"/>
      <c r="P182" s="98"/>
      <c r="Q182" s="98"/>
      <c r="R182" s="98"/>
      <c r="S182" s="98"/>
      <c r="T182" s="98"/>
      <c r="U182" s="98"/>
      <c r="V182" s="98"/>
      <c r="W182" s="98"/>
      <c r="X182" s="98"/>
      <c r="Y182" s="98"/>
      <c r="Z182" s="98"/>
    </row>
    <row r="183">
      <c r="A183" s="98"/>
      <c r="B183" s="98"/>
      <c r="C183" s="98"/>
      <c r="D183" s="98"/>
      <c r="E183" s="98"/>
      <c r="F183" s="98"/>
      <c r="G183" s="98"/>
      <c r="H183" s="98"/>
      <c r="I183" s="98"/>
      <c r="J183" s="98"/>
      <c r="K183" s="98"/>
      <c r="L183" s="98"/>
      <c r="M183" s="98"/>
      <c r="N183" s="98"/>
      <c r="O183" s="98"/>
      <c r="P183" s="98"/>
      <c r="Q183" s="98"/>
      <c r="R183" s="98"/>
      <c r="S183" s="98"/>
      <c r="T183" s="98"/>
      <c r="U183" s="98"/>
      <c r="V183" s="98"/>
      <c r="W183" s="98"/>
      <c r="X183" s="98"/>
      <c r="Y183" s="98"/>
      <c r="Z183" s="98"/>
    </row>
    <row r="184">
      <c r="A184" s="98"/>
      <c r="B184" s="98"/>
      <c r="C184" s="98"/>
      <c r="D184" s="98"/>
      <c r="E184" s="98"/>
      <c r="F184" s="98"/>
      <c r="G184" s="98"/>
      <c r="H184" s="98"/>
      <c r="I184" s="98"/>
      <c r="J184" s="98"/>
      <c r="K184" s="98"/>
      <c r="L184" s="98"/>
      <c r="M184" s="98"/>
      <c r="N184" s="98"/>
      <c r="O184" s="98"/>
      <c r="P184" s="98"/>
      <c r="Q184" s="98"/>
      <c r="R184" s="98"/>
      <c r="S184" s="98"/>
      <c r="T184" s="98"/>
      <c r="U184" s="98"/>
      <c r="V184" s="98"/>
      <c r="W184" s="98"/>
      <c r="X184" s="98"/>
      <c r="Y184" s="98"/>
      <c r="Z184" s="98"/>
    </row>
    <row r="185">
      <c r="A185" s="98"/>
      <c r="B185" s="98"/>
      <c r="C185" s="98"/>
      <c r="D185" s="98"/>
      <c r="E185" s="98"/>
      <c r="F185" s="98"/>
      <c r="G185" s="98"/>
      <c r="H185" s="98"/>
      <c r="I185" s="98"/>
      <c r="J185" s="98"/>
      <c r="K185" s="98"/>
      <c r="L185" s="98"/>
      <c r="M185" s="98"/>
      <c r="N185" s="98"/>
      <c r="O185" s="98"/>
      <c r="P185" s="98"/>
      <c r="Q185" s="98"/>
      <c r="R185" s="98"/>
      <c r="S185" s="98"/>
      <c r="T185" s="98"/>
      <c r="U185" s="98"/>
      <c r="V185" s="98"/>
      <c r="W185" s="98"/>
      <c r="X185" s="98"/>
      <c r="Y185" s="98"/>
      <c r="Z185" s="98"/>
    </row>
    <row r="186">
      <c r="A186" s="98"/>
      <c r="B186" s="98"/>
      <c r="C186" s="98"/>
      <c r="D186" s="98"/>
      <c r="E186" s="98"/>
      <c r="F186" s="98"/>
      <c r="G186" s="98"/>
      <c r="H186" s="98"/>
      <c r="I186" s="98"/>
      <c r="J186" s="98"/>
      <c r="K186" s="98"/>
      <c r="L186" s="98"/>
      <c r="M186" s="98"/>
      <c r="N186" s="98"/>
      <c r="O186" s="98"/>
      <c r="P186" s="98"/>
      <c r="Q186" s="98"/>
      <c r="R186" s="98"/>
      <c r="S186" s="98"/>
      <c r="T186" s="98"/>
      <c r="U186" s="98"/>
      <c r="V186" s="98"/>
      <c r="W186" s="98"/>
      <c r="X186" s="98"/>
      <c r="Y186" s="98"/>
      <c r="Z186" s="98"/>
    </row>
    <row r="187">
      <c r="A187" s="98"/>
      <c r="B187" s="98"/>
      <c r="C187" s="98"/>
      <c r="D187" s="98"/>
      <c r="E187" s="98"/>
      <c r="F187" s="98"/>
      <c r="G187" s="98"/>
      <c r="H187" s="98"/>
      <c r="I187" s="98"/>
      <c r="J187" s="98"/>
      <c r="K187" s="98"/>
      <c r="L187" s="98"/>
      <c r="M187" s="98"/>
      <c r="N187" s="98"/>
      <c r="O187" s="98"/>
      <c r="P187" s="98"/>
      <c r="Q187" s="98"/>
      <c r="R187" s="98"/>
      <c r="S187" s="98"/>
      <c r="T187" s="98"/>
      <c r="U187" s="98"/>
      <c r="V187" s="98"/>
      <c r="W187" s="98"/>
      <c r="X187" s="98"/>
      <c r="Y187" s="98"/>
      <c r="Z187" s="98"/>
    </row>
    <row r="188">
      <c r="A188" s="98"/>
      <c r="B188" s="98"/>
      <c r="C188" s="98"/>
      <c r="D188" s="98"/>
      <c r="E188" s="98"/>
      <c r="F188" s="98"/>
      <c r="G188" s="98"/>
      <c r="H188" s="98"/>
      <c r="I188" s="98"/>
      <c r="J188" s="98"/>
      <c r="K188" s="98"/>
      <c r="L188" s="98"/>
      <c r="M188" s="98"/>
      <c r="N188" s="98"/>
      <c r="O188" s="98"/>
      <c r="P188" s="98"/>
      <c r="Q188" s="98"/>
      <c r="R188" s="98"/>
      <c r="S188" s="98"/>
      <c r="T188" s="98"/>
      <c r="U188" s="98"/>
      <c r="V188" s="98"/>
      <c r="W188" s="98"/>
      <c r="X188" s="98"/>
      <c r="Y188" s="98"/>
      <c r="Z188" s="98"/>
    </row>
    <row r="189">
      <c r="A189" s="98"/>
      <c r="B189" s="98"/>
      <c r="C189" s="98"/>
      <c r="D189" s="98"/>
      <c r="E189" s="98"/>
      <c r="F189" s="98"/>
      <c r="G189" s="98"/>
      <c r="H189" s="98"/>
      <c r="I189" s="98"/>
      <c r="J189" s="98"/>
      <c r="K189" s="98"/>
      <c r="L189" s="98"/>
      <c r="M189" s="98"/>
      <c r="N189" s="98"/>
      <c r="O189" s="98"/>
      <c r="P189" s="98"/>
      <c r="Q189" s="98"/>
      <c r="R189" s="98"/>
      <c r="S189" s="98"/>
      <c r="T189" s="98"/>
      <c r="U189" s="98"/>
      <c r="V189" s="98"/>
      <c r="W189" s="98"/>
      <c r="X189" s="98"/>
      <c r="Y189" s="98"/>
      <c r="Z189" s="98"/>
    </row>
    <row r="190">
      <c r="A190" s="98"/>
      <c r="B190" s="98"/>
      <c r="C190" s="98"/>
      <c r="D190" s="98"/>
      <c r="E190" s="98"/>
      <c r="F190" s="98"/>
      <c r="G190" s="98"/>
      <c r="H190" s="98"/>
      <c r="I190" s="98"/>
      <c r="J190" s="98"/>
      <c r="K190" s="98"/>
      <c r="L190" s="98"/>
      <c r="M190" s="98"/>
      <c r="N190" s="98"/>
      <c r="O190" s="98"/>
      <c r="P190" s="98"/>
      <c r="Q190" s="98"/>
      <c r="R190" s="98"/>
      <c r="S190" s="98"/>
      <c r="T190" s="98"/>
      <c r="U190" s="98"/>
      <c r="V190" s="98"/>
      <c r="W190" s="98"/>
      <c r="X190" s="98"/>
      <c r="Y190" s="98"/>
      <c r="Z190" s="98"/>
    </row>
    <row r="191">
      <c r="A191" s="98"/>
      <c r="B191" s="98"/>
      <c r="C191" s="98"/>
      <c r="D191" s="98"/>
      <c r="E191" s="98"/>
      <c r="F191" s="98"/>
      <c r="G191" s="98"/>
      <c r="H191" s="98"/>
      <c r="I191" s="98"/>
      <c r="J191" s="98"/>
      <c r="K191" s="98"/>
      <c r="L191" s="98"/>
      <c r="M191" s="98"/>
      <c r="N191" s="98"/>
      <c r="O191" s="98"/>
      <c r="P191" s="98"/>
      <c r="Q191" s="98"/>
      <c r="R191" s="98"/>
      <c r="S191" s="98"/>
      <c r="T191" s="98"/>
      <c r="U191" s="98"/>
      <c r="V191" s="98"/>
      <c r="W191" s="98"/>
      <c r="X191" s="98"/>
      <c r="Y191" s="98"/>
      <c r="Z191" s="98"/>
    </row>
    <row r="192">
      <c r="A192" s="98"/>
      <c r="B192" s="98"/>
      <c r="C192" s="98"/>
      <c r="D192" s="98"/>
      <c r="E192" s="98"/>
      <c r="F192" s="98"/>
      <c r="G192" s="98"/>
      <c r="H192" s="98"/>
      <c r="I192" s="98"/>
      <c r="J192" s="98"/>
      <c r="K192" s="98"/>
      <c r="L192" s="98"/>
      <c r="M192" s="98"/>
      <c r="N192" s="98"/>
      <c r="O192" s="98"/>
      <c r="P192" s="98"/>
      <c r="Q192" s="98"/>
      <c r="R192" s="98"/>
      <c r="S192" s="98"/>
      <c r="T192" s="98"/>
      <c r="U192" s="98"/>
      <c r="V192" s="98"/>
      <c r="W192" s="98"/>
      <c r="X192" s="98"/>
      <c r="Y192" s="98"/>
      <c r="Z192" s="98"/>
    </row>
    <row r="193">
      <c r="A193" s="98"/>
      <c r="B193" s="98"/>
      <c r="C193" s="98"/>
      <c r="D193" s="98"/>
      <c r="E193" s="98"/>
      <c r="F193" s="98"/>
      <c r="G193" s="98"/>
      <c r="H193" s="98"/>
      <c r="I193" s="98"/>
      <c r="J193" s="98"/>
      <c r="K193" s="98"/>
      <c r="L193" s="98"/>
      <c r="M193" s="98"/>
      <c r="N193" s="98"/>
      <c r="O193" s="98"/>
      <c r="P193" s="98"/>
      <c r="Q193" s="98"/>
      <c r="R193" s="98"/>
      <c r="S193" s="98"/>
      <c r="T193" s="98"/>
      <c r="U193" s="98"/>
      <c r="V193" s="98"/>
      <c r="W193" s="98"/>
      <c r="X193" s="98"/>
      <c r="Y193" s="98"/>
      <c r="Z193" s="98"/>
    </row>
    <row r="194">
      <c r="A194" s="98"/>
      <c r="B194" s="98"/>
      <c r="C194" s="98"/>
      <c r="D194" s="98"/>
      <c r="E194" s="98"/>
      <c r="F194" s="98"/>
      <c r="G194" s="98"/>
      <c r="H194" s="98"/>
      <c r="I194" s="98"/>
      <c r="J194" s="98"/>
      <c r="K194" s="98"/>
      <c r="L194" s="98"/>
      <c r="M194" s="98"/>
      <c r="N194" s="98"/>
      <c r="O194" s="98"/>
      <c r="P194" s="98"/>
      <c r="Q194" s="98"/>
      <c r="R194" s="98"/>
      <c r="S194" s="98"/>
      <c r="T194" s="98"/>
      <c r="U194" s="98"/>
      <c r="V194" s="98"/>
      <c r="W194" s="98"/>
      <c r="X194" s="98"/>
      <c r="Y194" s="98"/>
      <c r="Z194" s="98"/>
    </row>
    <row r="195">
      <c r="A195" s="98"/>
      <c r="B195" s="98"/>
      <c r="C195" s="98"/>
      <c r="D195" s="98"/>
      <c r="E195" s="98"/>
      <c r="F195" s="98"/>
      <c r="G195" s="98"/>
      <c r="H195" s="98"/>
      <c r="I195" s="98"/>
      <c r="J195" s="98"/>
      <c r="K195" s="98"/>
      <c r="L195" s="98"/>
      <c r="M195" s="98"/>
      <c r="N195" s="98"/>
      <c r="O195" s="98"/>
      <c r="P195" s="98"/>
      <c r="Q195" s="98"/>
      <c r="R195" s="98"/>
      <c r="S195" s="98"/>
      <c r="T195" s="98"/>
      <c r="U195" s="98"/>
      <c r="V195" s="98"/>
      <c r="W195" s="98"/>
      <c r="X195" s="98"/>
      <c r="Y195" s="98"/>
      <c r="Z195" s="98"/>
    </row>
    <row r="196">
      <c r="A196" s="98"/>
      <c r="B196" s="98"/>
      <c r="C196" s="98"/>
      <c r="D196" s="98"/>
      <c r="E196" s="98"/>
      <c r="F196" s="98"/>
      <c r="G196" s="98"/>
      <c r="H196" s="98"/>
      <c r="I196" s="98"/>
      <c r="J196" s="98"/>
      <c r="K196" s="98"/>
      <c r="L196" s="98"/>
      <c r="M196" s="98"/>
      <c r="N196" s="98"/>
      <c r="O196" s="98"/>
      <c r="P196" s="98"/>
      <c r="Q196" s="98"/>
      <c r="R196" s="98"/>
      <c r="S196" s="98"/>
      <c r="T196" s="98"/>
      <c r="U196" s="98"/>
      <c r="V196" s="98"/>
      <c r="W196" s="98"/>
      <c r="X196" s="98"/>
      <c r="Y196" s="98"/>
      <c r="Z196" s="98"/>
    </row>
    <row r="197">
      <c r="A197" s="98"/>
      <c r="B197" s="98"/>
      <c r="C197" s="98"/>
      <c r="D197" s="98"/>
      <c r="E197" s="98"/>
      <c r="F197" s="98"/>
      <c r="G197" s="98"/>
      <c r="H197" s="98"/>
      <c r="I197" s="98"/>
      <c r="J197" s="98"/>
      <c r="K197" s="98"/>
      <c r="L197" s="98"/>
      <c r="M197" s="98"/>
      <c r="N197" s="98"/>
      <c r="O197" s="98"/>
      <c r="P197" s="98"/>
      <c r="Q197" s="98"/>
      <c r="R197" s="98"/>
      <c r="S197" s="98"/>
      <c r="T197" s="98"/>
      <c r="U197" s="98"/>
      <c r="V197" s="98"/>
      <c r="W197" s="98"/>
      <c r="X197" s="98"/>
      <c r="Y197" s="98"/>
      <c r="Z197" s="98"/>
    </row>
    <row r="198">
      <c r="A198" s="98"/>
      <c r="B198" s="98"/>
      <c r="C198" s="98"/>
      <c r="D198" s="98"/>
      <c r="E198" s="98"/>
      <c r="F198" s="98"/>
      <c r="G198" s="98"/>
      <c r="H198" s="98"/>
      <c r="I198" s="98"/>
      <c r="J198" s="98"/>
      <c r="K198" s="98"/>
      <c r="L198" s="98"/>
      <c r="M198" s="98"/>
      <c r="N198" s="98"/>
      <c r="O198" s="98"/>
      <c r="P198" s="98"/>
      <c r="Q198" s="98"/>
      <c r="R198" s="98"/>
      <c r="S198" s="98"/>
      <c r="T198" s="98"/>
      <c r="U198" s="98"/>
      <c r="V198" s="98"/>
      <c r="W198" s="98"/>
      <c r="X198" s="98"/>
      <c r="Y198" s="98"/>
      <c r="Z198" s="98"/>
    </row>
    <row r="199">
      <c r="A199" s="98"/>
      <c r="B199" s="98"/>
      <c r="C199" s="98"/>
      <c r="D199" s="98"/>
      <c r="E199" s="98"/>
      <c r="F199" s="98"/>
      <c r="G199" s="98"/>
      <c r="H199" s="98"/>
      <c r="I199" s="98"/>
      <c r="J199" s="98"/>
      <c r="K199" s="98"/>
      <c r="L199" s="98"/>
      <c r="M199" s="98"/>
      <c r="N199" s="98"/>
      <c r="O199" s="98"/>
      <c r="P199" s="98"/>
      <c r="Q199" s="98"/>
      <c r="R199" s="98"/>
      <c r="S199" s="98"/>
      <c r="T199" s="98"/>
      <c r="U199" s="98"/>
      <c r="V199" s="98"/>
      <c r="W199" s="98"/>
      <c r="X199" s="98"/>
      <c r="Y199" s="98"/>
      <c r="Z199" s="98"/>
    </row>
    <row r="200">
      <c r="A200" s="98"/>
      <c r="B200" s="98"/>
      <c r="C200" s="98"/>
      <c r="D200" s="98"/>
      <c r="E200" s="98"/>
      <c r="F200" s="98"/>
      <c r="G200" s="98"/>
      <c r="H200" s="98"/>
      <c r="I200" s="98"/>
      <c r="J200" s="98"/>
      <c r="K200" s="98"/>
      <c r="L200" s="98"/>
      <c r="M200" s="98"/>
      <c r="N200" s="98"/>
      <c r="O200" s="98"/>
      <c r="P200" s="98"/>
      <c r="Q200" s="98"/>
      <c r="R200" s="98"/>
      <c r="S200" s="98"/>
      <c r="T200" s="98"/>
      <c r="U200" s="98"/>
      <c r="V200" s="98"/>
      <c r="W200" s="98"/>
      <c r="X200" s="98"/>
      <c r="Y200" s="98"/>
      <c r="Z200" s="98"/>
    </row>
    <row r="201">
      <c r="A201" s="98"/>
      <c r="B201" s="98"/>
      <c r="C201" s="98"/>
      <c r="D201" s="98"/>
      <c r="E201" s="98"/>
      <c r="F201" s="98"/>
      <c r="G201" s="98"/>
      <c r="H201" s="98"/>
      <c r="I201" s="98"/>
      <c r="J201" s="98"/>
      <c r="K201" s="98"/>
      <c r="L201" s="98"/>
      <c r="M201" s="98"/>
      <c r="N201" s="98"/>
      <c r="O201" s="98"/>
      <c r="P201" s="98"/>
      <c r="Q201" s="98"/>
      <c r="R201" s="98"/>
      <c r="S201" s="98"/>
      <c r="T201" s="98"/>
      <c r="U201" s="98"/>
      <c r="V201" s="98"/>
      <c r="W201" s="98"/>
      <c r="X201" s="98"/>
      <c r="Y201" s="98"/>
      <c r="Z201" s="98"/>
    </row>
    <row r="202">
      <c r="A202" s="98"/>
      <c r="B202" s="98"/>
      <c r="C202" s="98"/>
      <c r="D202" s="98"/>
      <c r="E202" s="98"/>
      <c r="F202" s="98"/>
      <c r="G202" s="98"/>
      <c r="H202" s="98"/>
      <c r="I202" s="98"/>
      <c r="J202" s="98"/>
      <c r="K202" s="98"/>
      <c r="L202" s="98"/>
      <c r="M202" s="98"/>
      <c r="N202" s="98"/>
      <c r="O202" s="98"/>
      <c r="P202" s="98"/>
      <c r="Q202" s="98"/>
      <c r="R202" s="98"/>
      <c r="S202" s="98"/>
      <c r="T202" s="98"/>
      <c r="U202" s="98"/>
      <c r="V202" s="98"/>
      <c r="W202" s="98"/>
      <c r="X202" s="98"/>
      <c r="Y202" s="98"/>
      <c r="Z202" s="98"/>
    </row>
    <row r="203">
      <c r="A203" s="98"/>
      <c r="B203" s="98"/>
      <c r="C203" s="98"/>
      <c r="D203" s="98"/>
      <c r="E203" s="98"/>
      <c r="F203" s="98"/>
      <c r="G203" s="98"/>
      <c r="H203" s="98"/>
      <c r="I203" s="98"/>
      <c r="J203" s="98"/>
      <c r="K203" s="98"/>
      <c r="L203" s="98"/>
      <c r="M203" s="98"/>
      <c r="N203" s="98"/>
      <c r="O203" s="98"/>
      <c r="P203" s="98"/>
      <c r="Q203" s="98"/>
      <c r="R203" s="98"/>
      <c r="S203" s="98"/>
      <c r="T203" s="98"/>
      <c r="U203" s="98"/>
      <c r="V203" s="98"/>
      <c r="W203" s="98"/>
      <c r="X203" s="98"/>
      <c r="Y203" s="98"/>
      <c r="Z203" s="98"/>
    </row>
    <row r="204">
      <c r="A204" s="98"/>
      <c r="B204" s="98"/>
      <c r="C204" s="98"/>
      <c r="D204" s="98"/>
      <c r="E204" s="98"/>
      <c r="F204" s="98"/>
      <c r="G204" s="98"/>
      <c r="H204" s="98"/>
      <c r="I204" s="98"/>
      <c r="J204" s="98"/>
      <c r="K204" s="98"/>
      <c r="L204" s="98"/>
      <c r="M204" s="98"/>
      <c r="N204" s="98"/>
      <c r="O204" s="98"/>
      <c r="P204" s="98"/>
      <c r="Q204" s="98"/>
      <c r="R204" s="98"/>
      <c r="S204" s="98"/>
      <c r="T204" s="98"/>
      <c r="U204" s="98"/>
      <c r="V204" s="98"/>
      <c r="W204" s="98"/>
      <c r="X204" s="98"/>
      <c r="Y204" s="98"/>
      <c r="Z204" s="98"/>
    </row>
    <row r="205">
      <c r="A205" s="98"/>
      <c r="B205" s="98"/>
      <c r="C205" s="98"/>
      <c r="D205" s="98"/>
      <c r="E205" s="98"/>
      <c r="F205" s="98"/>
      <c r="G205" s="98"/>
      <c r="H205" s="98"/>
      <c r="I205" s="98"/>
      <c r="J205" s="98"/>
      <c r="K205" s="98"/>
      <c r="L205" s="98"/>
      <c r="M205" s="98"/>
      <c r="N205" s="98"/>
      <c r="O205" s="98"/>
      <c r="P205" s="98"/>
      <c r="Q205" s="98"/>
      <c r="R205" s="98"/>
      <c r="S205" s="98"/>
      <c r="T205" s="98"/>
      <c r="U205" s="98"/>
      <c r="V205" s="98"/>
      <c r="W205" s="98"/>
      <c r="X205" s="98"/>
      <c r="Y205" s="98"/>
      <c r="Z205" s="98"/>
    </row>
    <row r="206">
      <c r="A206" s="98"/>
      <c r="B206" s="98"/>
      <c r="C206" s="98"/>
      <c r="D206" s="98"/>
      <c r="E206" s="98"/>
      <c r="F206" s="98"/>
      <c r="G206" s="98"/>
      <c r="H206" s="98"/>
      <c r="I206" s="98"/>
      <c r="J206" s="98"/>
      <c r="K206" s="98"/>
      <c r="L206" s="98"/>
      <c r="M206" s="98"/>
      <c r="N206" s="98"/>
      <c r="O206" s="98"/>
      <c r="P206" s="98"/>
      <c r="Q206" s="98"/>
      <c r="R206" s="98"/>
      <c r="S206" s="98"/>
      <c r="T206" s="98"/>
      <c r="U206" s="98"/>
      <c r="V206" s="98"/>
      <c r="W206" s="98"/>
      <c r="X206" s="98"/>
      <c r="Y206" s="98"/>
      <c r="Z206" s="98"/>
    </row>
    <row r="207">
      <c r="A207" s="98"/>
      <c r="B207" s="98"/>
      <c r="C207" s="98"/>
      <c r="D207" s="98"/>
      <c r="E207" s="98"/>
      <c r="F207" s="98"/>
      <c r="G207" s="98"/>
      <c r="H207" s="98"/>
      <c r="I207" s="98"/>
      <c r="J207" s="98"/>
      <c r="K207" s="98"/>
      <c r="L207" s="98"/>
      <c r="M207" s="98"/>
      <c r="N207" s="98"/>
      <c r="O207" s="98"/>
      <c r="P207" s="98"/>
      <c r="Q207" s="98"/>
      <c r="R207" s="98"/>
      <c r="S207" s="98"/>
      <c r="T207" s="98"/>
      <c r="U207" s="98"/>
      <c r="V207" s="98"/>
      <c r="W207" s="98"/>
      <c r="X207" s="98"/>
      <c r="Y207" s="98"/>
      <c r="Z207" s="98"/>
    </row>
    <row r="208">
      <c r="A208" s="98"/>
      <c r="B208" s="98"/>
      <c r="C208" s="98"/>
      <c r="D208" s="98"/>
      <c r="E208" s="98"/>
      <c r="F208" s="98"/>
      <c r="G208" s="98"/>
      <c r="H208" s="98"/>
      <c r="I208" s="98"/>
      <c r="J208" s="98"/>
      <c r="K208" s="98"/>
      <c r="L208" s="98"/>
      <c r="M208" s="98"/>
      <c r="N208" s="98"/>
      <c r="O208" s="98"/>
      <c r="P208" s="98"/>
      <c r="Q208" s="98"/>
      <c r="R208" s="98"/>
      <c r="S208" s="98"/>
      <c r="T208" s="98"/>
      <c r="U208" s="98"/>
      <c r="V208" s="98"/>
      <c r="W208" s="98"/>
      <c r="X208" s="98"/>
      <c r="Y208" s="98"/>
      <c r="Z208" s="98"/>
    </row>
    <row r="209">
      <c r="A209" s="98"/>
      <c r="B209" s="98"/>
      <c r="C209" s="98"/>
      <c r="D209" s="98"/>
      <c r="E209" s="98"/>
      <c r="F209" s="98"/>
      <c r="G209" s="98"/>
      <c r="H209" s="98"/>
      <c r="I209" s="98"/>
      <c r="J209" s="98"/>
      <c r="K209" s="98"/>
      <c r="L209" s="98"/>
      <c r="M209" s="98"/>
      <c r="N209" s="98"/>
      <c r="O209" s="98"/>
      <c r="P209" s="98"/>
      <c r="Q209" s="98"/>
      <c r="R209" s="98"/>
      <c r="S209" s="98"/>
      <c r="T209" s="98"/>
      <c r="U209" s="98"/>
      <c r="V209" s="98"/>
      <c r="W209" s="98"/>
      <c r="X209" s="98"/>
      <c r="Y209" s="98"/>
      <c r="Z209" s="98"/>
    </row>
    <row r="210">
      <c r="A210" s="98"/>
      <c r="B210" s="98"/>
      <c r="C210" s="98"/>
      <c r="D210" s="98"/>
      <c r="E210" s="98"/>
      <c r="F210" s="98"/>
      <c r="G210" s="98"/>
      <c r="H210" s="98"/>
      <c r="I210" s="98"/>
      <c r="J210" s="98"/>
      <c r="K210" s="98"/>
      <c r="L210" s="98"/>
      <c r="M210" s="98"/>
      <c r="N210" s="98"/>
      <c r="O210" s="98"/>
      <c r="P210" s="98"/>
      <c r="Q210" s="98"/>
      <c r="R210" s="98"/>
      <c r="S210" s="98"/>
      <c r="T210" s="98"/>
      <c r="U210" s="98"/>
      <c r="V210" s="98"/>
      <c r="W210" s="98"/>
      <c r="X210" s="98"/>
      <c r="Y210" s="98"/>
      <c r="Z210" s="98"/>
    </row>
    <row r="211">
      <c r="A211" s="98"/>
      <c r="B211" s="98"/>
      <c r="C211" s="98"/>
      <c r="D211" s="98"/>
      <c r="E211" s="98"/>
      <c r="F211" s="98"/>
      <c r="G211" s="98"/>
      <c r="H211" s="98"/>
      <c r="I211" s="98"/>
      <c r="J211" s="98"/>
      <c r="K211" s="98"/>
      <c r="L211" s="98"/>
      <c r="M211" s="98"/>
      <c r="N211" s="98"/>
      <c r="O211" s="98"/>
      <c r="P211" s="98"/>
      <c r="Q211" s="98"/>
      <c r="R211" s="98"/>
      <c r="S211" s="98"/>
      <c r="T211" s="98"/>
      <c r="U211" s="98"/>
      <c r="V211" s="98"/>
      <c r="W211" s="98"/>
      <c r="X211" s="98"/>
      <c r="Y211" s="98"/>
      <c r="Z211" s="98"/>
    </row>
    <row r="212">
      <c r="A212" s="98"/>
      <c r="B212" s="98"/>
      <c r="C212" s="98"/>
      <c r="D212" s="98"/>
      <c r="E212" s="98"/>
      <c r="F212" s="98"/>
      <c r="G212" s="98"/>
      <c r="H212" s="98"/>
      <c r="I212" s="98"/>
      <c r="J212" s="98"/>
      <c r="K212" s="98"/>
      <c r="L212" s="98"/>
      <c r="M212" s="98"/>
      <c r="N212" s="98"/>
      <c r="O212" s="98"/>
      <c r="P212" s="98"/>
      <c r="Q212" s="98"/>
      <c r="R212" s="98"/>
      <c r="S212" s="98"/>
      <c r="T212" s="98"/>
      <c r="U212" s="98"/>
      <c r="V212" s="98"/>
      <c r="W212" s="98"/>
      <c r="X212" s="98"/>
      <c r="Y212" s="98"/>
      <c r="Z212" s="98"/>
    </row>
    <row r="213">
      <c r="A213" s="98"/>
      <c r="B213" s="98"/>
      <c r="C213" s="98"/>
      <c r="D213" s="98"/>
      <c r="E213" s="98"/>
      <c r="F213" s="98"/>
      <c r="G213" s="98"/>
      <c r="H213" s="98"/>
      <c r="I213" s="98"/>
      <c r="J213" s="98"/>
      <c r="K213" s="98"/>
      <c r="L213" s="98"/>
      <c r="M213" s="98"/>
      <c r="N213" s="98"/>
      <c r="O213" s="98"/>
      <c r="P213" s="98"/>
      <c r="Q213" s="98"/>
      <c r="R213" s="98"/>
      <c r="S213" s="98"/>
      <c r="T213" s="98"/>
      <c r="U213" s="98"/>
      <c r="V213" s="98"/>
      <c r="W213" s="98"/>
      <c r="X213" s="98"/>
      <c r="Y213" s="98"/>
      <c r="Z213" s="98"/>
    </row>
    <row r="214">
      <c r="A214" s="98"/>
      <c r="B214" s="98"/>
      <c r="C214" s="98"/>
      <c r="D214" s="98"/>
      <c r="E214" s="98"/>
      <c r="F214" s="98"/>
      <c r="G214" s="98"/>
      <c r="H214" s="98"/>
      <c r="I214" s="98"/>
      <c r="J214" s="98"/>
      <c r="K214" s="98"/>
      <c r="L214" s="98"/>
      <c r="M214" s="98"/>
      <c r="N214" s="98"/>
      <c r="O214" s="98"/>
      <c r="P214" s="98"/>
      <c r="Q214" s="98"/>
      <c r="R214" s="98"/>
      <c r="S214" s="98"/>
      <c r="T214" s="98"/>
      <c r="U214" s="98"/>
      <c r="V214" s="98"/>
      <c r="W214" s="98"/>
      <c r="X214" s="98"/>
      <c r="Y214" s="98"/>
      <c r="Z214" s="98"/>
    </row>
    <row r="215">
      <c r="A215" s="98"/>
      <c r="B215" s="98"/>
      <c r="C215" s="98"/>
      <c r="D215" s="98"/>
      <c r="E215" s="98"/>
      <c r="F215" s="98"/>
      <c r="G215" s="98"/>
      <c r="H215" s="98"/>
      <c r="I215" s="98"/>
      <c r="J215" s="98"/>
      <c r="K215" s="98"/>
      <c r="L215" s="98"/>
      <c r="M215" s="98"/>
      <c r="N215" s="98"/>
      <c r="O215" s="98"/>
      <c r="P215" s="98"/>
      <c r="Q215" s="98"/>
      <c r="R215" s="98"/>
      <c r="S215" s="98"/>
      <c r="T215" s="98"/>
      <c r="U215" s="98"/>
      <c r="V215" s="98"/>
      <c r="W215" s="98"/>
      <c r="X215" s="98"/>
      <c r="Y215" s="98"/>
      <c r="Z215" s="98"/>
    </row>
    <row r="216">
      <c r="A216" s="98"/>
      <c r="B216" s="98"/>
      <c r="C216" s="98"/>
      <c r="D216" s="98"/>
      <c r="E216" s="98"/>
      <c r="F216" s="98"/>
      <c r="G216" s="98"/>
      <c r="H216" s="98"/>
      <c r="I216" s="98"/>
      <c r="J216" s="98"/>
      <c r="K216" s="98"/>
      <c r="L216" s="98"/>
      <c r="M216" s="98"/>
      <c r="N216" s="98"/>
      <c r="O216" s="98"/>
      <c r="P216" s="98"/>
      <c r="Q216" s="98"/>
      <c r="R216" s="98"/>
      <c r="S216" s="98"/>
      <c r="T216" s="98"/>
      <c r="U216" s="98"/>
      <c r="V216" s="98"/>
      <c r="W216" s="98"/>
      <c r="X216" s="98"/>
      <c r="Y216" s="98"/>
      <c r="Z216" s="98"/>
    </row>
    <row r="217">
      <c r="A217" s="98"/>
      <c r="B217" s="98"/>
      <c r="C217" s="98"/>
      <c r="D217" s="98"/>
      <c r="E217" s="98"/>
      <c r="F217" s="98"/>
      <c r="G217" s="98"/>
      <c r="H217" s="98"/>
      <c r="I217" s="98"/>
      <c r="J217" s="98"/>
      <c r="K217" s="98"/>
      <c r="L217" s="98"/>
      <c r="M217" s="98"/>
      <c r="N217" s="98"/>
      <c r="O217" s="98"/>
      <c r="P217" s="98"/>
      <c r="Q217" s="98"/>
      <c r="R217" s="98"/>
      <c r="S217" s="98"/>
      <c r="T217" s="98"/>
      <c r="U217" s="98"/>
      <c r="V217" s="98"/>
      <c r="W217" s="98"/>
      <c r="X217" s="98"/>
      <c r="Y217" s="98"/>
      <c r="Z217" s="98"/>
    </row>
    <row r="218">
      <c r="A218" s="98"/>
      <c r="B218" s="98"/>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row>
    <row r="219">
      <c r="A219" s="98"/>
      <c r="B219" s="98"/>
      <c r="C219" s="98"/>
      <c r="D219" s="98"/>
      <c r="E219" s="98"/>
      <c r="F219" s="98"/>
      <c r="G219" s="98"/>
      <c r="H219" s="98"/>
      <c r="I219" s="98"/>
      <c r="J219" s="98"/>
      <c r="K219" s="98"/>
      <c r="L219" s="98"/>
      <c r="M219" s="98"/>
      <c r="N219" s="98"/>
      <c r="O219" s="98"/>
      <c r="P219" s="98"/>
      <c r="Q219" s="98"/>
      <c r="R219" s="98"/>
      <c r="S219" s="98"/>
      <c r="T219" s="98"/>
      <c r="U219" s="98"/>
      <c r="V219" s="98"/>
      <c r="W219" s="98"/>
      <c r="X219" s="98"/>
      <c r="Y219" s="98"/>
      <c r="Z219" s="98"/>
    </row>
    <row r="220">
      <c r="A220" s="98"/>
      <c r="B220" s="98"/>
      <c r="C220" s="98"/>
      <c r="D220" s="98"/>
      <c r="E220" s="98"/>
      <c r="F220" s="98"/>
      <c r="G220" s="98"/>
      <c r="H220" s="98"/>
      <c r="I220" s="98"/>
      <c r="J220" s="98"/>
      <c r="K220" s="98"/>
      <c r="L220" s="98"/>
      <c r="M220" s="98"/>
      <c r="N220" s="98"/>
      <c r="O220" s="98"/>
      <c r="P220" s="98"/>
      <c r="Q220" s="98"/>
      <c r="R220" s="98"/>
      <c r="S220" s="98"/>
      <c r="T220" s="98"/>
      <c r="U220" s="98"/>
      <c r="V220" s="98"/>
      <c r="W220" s="98"/>
      <c r="X220" s="98"/>
      <c r="Y220" s="98"/>
      <c r="Z220" s="98"/>
    </row>
    <row r="221">
      <c r="A221" s="98"/>
      <c r="B221" s="98"/>
      <c r="C221" s="98"/>
      <c r="D221" s="98"/>
      <c r="E221" s="98"/>
      <c r="F221" s="98"/>
      <c r="G221" s="98"/>
      <c r="H221" s="98"/>
      <c r="I221" s="98"/>
      <c r="J221" s="98"/>
      <c r="K221" s="98"/>
      <c r="L221" s="98"/>
      <c r="M221" s="98"/>
      <c r="N221" s="98"/>
      <c r="O221" s="98"/>
      <c r="P221" s="98"/>
      <c r="Q221" s="98"/>
      <c r="R221" s="98"/>
      <c r="S221" s="98"/>
      <c r="T221" s="98"/>
      <c r="U221" s="98"/>
      <c r="V221" s="98"/>
      <c r="W221" s="98"/>
      <c r="X221" s="98"/>
      <c r="Y221" s="98"/>
      <c r="Z221" s="98"/>
    </row>
    <row r="222">
      <c r="A222" s="98"/>
      <c r="B222" s="98"/>
      <c r="C222" s="98"/>
      <c r="D222" s="98"/>
      <c r="E222" s="98"/>
      <c r="F222" s="98"/>
      <c r="G222" s="98"/>
      <c r="H222" s="98"/>
      <c r="I222" s="98"/>
      <c r="J222" s="98"/>
      <c r="K222" s="98"/>
      <c r="L222" s="98"/>
      <c r="M222" s="98"/>
      <c r="N222" s="98"/>
      <c r="O222" s="98"/>
      <c r="P222" s="98"/>
      <c r="Q222" s="98"/>
      <c r="R222" s="98"/>
      <c r="S222" s="98"/>
      <c r="T222" s="98"/>
      <c r="U222" s="98"/>
      <c r="V222" s="98"/>
      <c r="W222" s="98"/>
      <c r="X222" s="98"/>
      <c r="Y222" s="98"/>
      <c r="Z222" s="98"/>
    </row>
    <row r="223">
      <c r="A223" s="98"/>
      <c r="B223" s="98"/>
      <c r="C223" s="98"/>
      <c r="D223" s="98"/>
      <c r="E223" s="98"/>
      <c r="F223" s="98"/>
      <c r="G223" s="98"/>
      <c r="H223" s="98"/>
      <c r="I223" s="98"/>
      <c r="J223" s="98"/>
      <c r="K223" s="98"/>
      <c r="L223" s="98"/>
      <c r="M223" s="98"/>
      <c r="N223" s="98"/>
      <c r="O223" s="98"/>
      <c r="P223" s="98"/>
      <c r="Q223" s="98"/>
      <c r="R223" s="98"/>
      <c r="S223" s="98"/>
      <c r="T223" s="98"/>
      <c r="U223" s="98"/>
      <c r="V223" s="98"/>
      <c r="W223" s="98"/>
      <c r="X223" s="98"/>
      <c r="Y223" s="98"/>
      <c r="Z223" s="98"/>
    </row>
    <row r="224">
      <c r="A224" s="98"/>
      <c r="B224" s="98"/>
      <c r="C224" s="98"/>
      <c r="D224" s="98"/>
      <c r="E224" s="98"/>
      <c r="F224" s="98"/>
      <c r="G224" s="98"/>
      <c r="H224" s="98"/>
      <c r="I224" s="98"/>
      <c r="J224" s="98"/>
      <c r="K224" s="98"/>
      <c r="L224" s="98"/>
      <c r="M224" s="98"/>
      <c r="N224" s="98"/>
      <c r="O224" s="98"/>
      <c r="P224" s="98"/>
      <c r="Q224" s="98"/>
      <c r="R224" s="98"/>
      <c r="S224" s="98"/>
      <c r="T224" s="98"/>
      <c r="U224" s="98"/>
      <c r="V224" s="98"/>
      <c r="W224" s="98"/>
      <c r="X224" s="98"/>
      <c r="Y224" s="98"/>
      <c r="Z224" s="98"/>
    </row>
    <row r="225">
      <c r="A225" s="98"/>
      <c r="B225" s="98"/>
      <c r="C225" s="98"/>
      <c r="D225" s="98"/>
      <c r="E225" s="98"/>
      <c r="F225" s="98"/>
      <c r="G225" s="98"/>
      <c r="H225" s="98"/>
      <c r="I225" s="98"/>
      <c r="J225" s="98"/>
      <c r="K225" s="98"/>
      <c r="L225" s="98"/>
      <c r="M225" s="98"/>
      <c r="N225" s="98"/>
      <c r="O225" s="98"/>
      <c r="P225" s="98"/>
      <c r="Q225" s="98"/>
      <c r="R225" s="98"/>
      <c r="S225" s="98"/>
      <c r="T225" s="98"/>
      <c r="U225" s="98"/>
      <c r="V225" s="98"/>
      <c r="W225" s="98"/>
      <c r="X225" s="98"/>
      <c r="Y225" s="98"/>
      <c r="Z225" s="98"/>
    </row>
    <row r="226">
      <c r="A226" s="98"/>
      <c r="B226" s="98"/>
      <c r="C226" s="98"/>
      <c r="D226" s="98"/>
      <c r="E226" s="98"/>
      <c r="F226" s="98"/>
      <c r="G226" s="98"/>
      <c r="H226" s="98"/>
      <c r="I226" s="98"/>
      <c r="J226" s="98"/>
      <c r="K226" s="98"/>
      <c r="L226" s="98"/>
      <c r="M226" s="98"/>
      <c r="N226" s="98"/>
      <c r="O226" s="98"/>
      <c r="P226" s="98"/>
      <c r="Q226" s="98"/>
      <c r="R226" s="98"/>
      <c r="S226" s="98"/>
      <c r="T226" s="98"/>
      <c r="U226" s="98"/>
      <c r="V226" s="98"/>
      <c r="W226" s="98"/>
      <c r="X226" s="98"/>
      <c r="Y226" s="98"/>
      <c r="Z226" s="98"/>
    </row>
    <row r="227">
      <c r="A227" s="98"/>
      <c r="B227" s="98"/>
      <c r="C227" s="98"/>
      <c r="D227" s="98"/>
      <c r="E227" s="98"/>
      <c r="F227" s="98"/>
      <c r="G227" s="98"/>
      <c r="H227" s="98"/>
      <c r="I227" s="98"/>
      <c r="J227" s="98"/>
      <c r="K227" s="98"/>
      <c r="L227" s="98"/>
      <c r="M227" s="98"/>
      <c r="N227" s="98"/>
      <c r="O227" s="98"/>
      <c r="P227" s="98"/>
      <c r="Q227" s="98"/>
      <c r="R227" s="98"/>
      <c r="S227" s="98"/>
      <c r="T227" s="98"/>
      <c r="U227" s="98"/>
      <c r="V227" s="98"/>
      <c r="W227" s="98"/>
      <c r="X227" s="98"/>
      <c r="Y227" s="98"/>
      <c r="Z227" s="98"/>
    </row>
    <row r="228">
      <c r="A228" s="98"/>
      <c r="B228" s="98"/>
      <c r="C228" s="98"/>
      <c r="D228" s="98"/>
      <c r="E228" s="98"/>
      <c r="F228" s="98"/>
      <c r="G228" s="98"/>
      <c r="H228" s="98"/>
      <c r="I228" s="98"/>
      <c r="J228" s="98"/>
      <c r="K228" s="98"/>
      <c r="L228" s="98"/>
      <c r="M228" s="98"/>
      <c r="N228" s="98"/>
      <c r="O228" s="98"/>
      <c r="P228" s="98"/>
      <c r="Q228" s="98"/>
      <c r="R228" s="98"/>
      <c r="S228" s="98"/>
      <c r="T228" s="98"/>
      <c r="U228" s="98"/>
      <c r="V228" s="98"/>
      <c r="W228" s="98"/>
      <c r="X228" s="98"/>
      <c r="Y228" s="98"/>
      <c r="Z228" s="98"/>
    </row>
    <row r="229">
      <c r="A229" s="98"/>
      <c r="B229" s="98"/>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row>
    <row r="230">
      <c r="A230" s="98"/>
      <c r="B230" s="98"/>
      <c r="C230" s="98"/>
      <c r="D230" s="98"/>
      <c r="E230" s="98"/>
      <c r="F230" s="98"/>
      <c r="G230" s="98"/>
      <c r="H230" s="98"/>
      <c r="I230" s="98"/>
      <c r="J230" s="98"/>
      <c r="K230" s="98"/>
      <c r="L230" s="98"/>
      <c r="M230" s="98"/>
      <c r="N230" s="98"/>
      <c r="O230" s="98"/>
      <c r="P230" s="98"/>
      <c r="Q230" s="98"/>
      <c r="R230" s="98"/>
      <c r="S230" s="98"/>
      <c r="T230" s="98"/>
      <c r="U230" s="98"/>
      <c r="V230" s="98"/>
      <c r="W230" s="98"/>
      <c r="X230" s="98"/>
      <c r="Y230" s="98"/>
      <c r="Z230" s="98"/>
    </row>
    <row r="231">
      <c r="A231" s="98"/>
      <c r="B231" s="98"/>
      <c r="C231" s="98"/>
      <c r="D231" s="98"/>
      <c r="E231" s="98"/>
      <c r="F231" s="98"/>
      <c r="G231" s="98"/>
      <c r="H231" s="98"/>
      <c r="I231" s="98"/>
      <c r="J231" s="98"/>
      <c r="K231" s="98"/>
      <c r="L231" s="98"/>
      <c r="M231" s="98"/>
      <c r="N231" s="98"/>
      <c r="O231" s="98"/>
      <c r="P231" s="98"/>
      <c r="Q231" s="98"/>
      <c r="R231" s="98"/>
      <c r="S231" s="98"/>
      <c r="T231" s="98"/>
      <c r="U231" s="98"/>
      <c r="V231" s="98"/>
      <c r="W231" s="98"/>
      <c r="X231" s="98"/>
      <c r="Y231" s="98"/>
      <c r="Z231" s="98"/>
    </row>
    <row r="232">
      <c r="A232" s="98"/>
      <c r="B232" s="98"/>
      <c r="C232" s="98"/>
      <c r="D232" s="98"/>
      <c r="E232" s="98"/>
      <c r="F232" s="98"/>
      <c r="G232" s="98"/>
      <c r="H232" s="98"/>
      <c r="I232" s="98"/>
      <c r="J232" s="98"/>
      <c r="K232" s="98"/>
      <c r="L232" s="98"/>
      <c r="M232" s="98"/>
      <c r="N232" s="98"/>
      <c r="O232" s="98"/>
      <c r="P232" s="98"/>
      <c r="Q232" s="98"/>
      <c r="R232" s="98"/>
      <c r="S232" s="98"/>
      <c r="T232" s="98"/>
      <c r="U232" s="98"/>
      <c r="V232" s="98"/>
      <c r="W232" s="98"/>
      <c r="X232" s="98"/>
      <c r="Y232" s="98"/>
      <c r="Z232" s="98"/>
    </row>
    <row r="233">
      <c r="A233" s="98"/>
      <c r="B233" s="98"/>
      <c r="C233" s="98"/>
      <c r="D233" s="98"/>
      <c r="E233" s="98"/>
      <c r="F233" s="98"/>
      <c r="G233" s="98"/>
      <c r="H233" s="98"/>
      <c r="I233" s="98"/>
      <c r="J233" s="98"/>
      <c r="K233" s="98"/>
      <c r="L233" s="98"/>
      <c r="M233" s="98"/>
      <c r="N233" s="98"/>
      <c r="O233" s="98"/>
      <c r="P233" s="98"/>
      <c r="Q233" s="98"/>
      <c r="R233" s="98"/>
      <c r="S233" s="98"/>
      <c r="T233" s="98"/>
      <c r="U233" s="98"/>
      <c r="V233" s="98"/>
      <c r="W233" s="98"/>
      <c r="X233" s="98"/>
      <c r="Y233" s="98"/>
      <c r="Z233" s="98"/>
    </row>
    <row r="234">
      <c r="A234" s="98"/>
      <c r="B234" s="98"/>
      <c r="C234" s="98"/>
      <c r="D234" s="98"/>
      <c r="E234" s="98"/>
      <c r="F234" s="98"/>
      <c r="G234" s="98"/>
      <c r="H234" s="98"/>
      <c r="I234" s="98"/>
      <c r="J234" s="98"/>
      <c r="K234" s="98"/>
      <c r="L234" s="98"/>
      <c r="M234" s="98"/>
      <c r="N234" s="98"/>
      <c r="O234" s="98"/>
      <c r="P234" s="98"/>
      <c r="Q234" s="98"/>
      <c r="R234" s="98"/>
      <c r="S234" s="98"/>
      <c r="T234" s="98"/>
      <c r="U234" s="98"/>
      <c r="V234" s="98"/>
      <c r="W234" s="98"/>
      <c r="X234" s="98"/>
      <c r="Y234" s="98"/>
      <c r="Z234" s="98"/>
    </row>
    <row r="235">
      <c r="A235" s="98"/>
      <c r="B235" s="98"/>
      <c r="C235" s="98"/>
      <c r="D235" s="98"/>
      <c r="E235" s="98"/>
      <c r="F235" s="98"/>
      <c r="G235" s="98"/>
      <c r="H235" s="98"/>
      <c r="I235" s="98"/>
      <c r="J235" s="98"/>
      <c r="K235" s="98"/>
      <c r="L235" s="98"/>
      <c r="M235" s="98"/>
      <c r="N235" s="98"/>
      <c r="O235" s="98"/>
      <c r="P235" s="98"/>
      <c r="Q235" s="98"/>
      <c r="R235" s="98"/>
      <c r="S235" s="98"/>
      <c r="T235" s="98"/>
      <c r="U235" s="98"/>
      <c r="V235" s="98"/>
      <c r="W235" s="98"/>
      <c r="X235" s="98"/>
      <c r="Y235" s="98"/>
      <c r="Z235" s="98"/>
    </row>
    <row r="236">
      <c r="A236" s="98"/>
      <c r="B236" s="98"/>
      <c r="C236" s="98"/>
      <c r="D236" s="98"/>
      <c r="E236" s="98"/>
      <c r="F236" s="98"/>
      <c r="G236" s="98"/>
      <c r="H236" s="98"/>
      <c r="I236" s="98"/>
      <c r="J236" s="98"/>
      <c r="K236" s="98"/>
      <c r="L236" s="98"/>
      <c r="M236" s="98"/>
      <c r="N236" s="98"/>
      <c r="O236" s="98"/>
      <c r="P236" s="98"/>
      <c r="Q236" s="98"/>
      <c r="R236" s="98"/>
      <c r="S236" s="98"/>
      <c r="T236" s="98"/>
      <c r="U236" s="98"/>
      <c r="V236" s="98"/>
      <c r="W236" s="98"/>
      <c r="X236" s="98"/>
      <c r="Y236" s="98"/>
      <c r="Z236" s="98"/>
    </row>
    <row r="237">
      <c r="A237" s="98"/>
      <c r="B237" s="98"/>
      <c r="C237" s="98"/>
      <c r="D237" s="98"/>
      <c r="E237" s="98"/>
      <c r="F237" s="98"/>
      <c r="G237" s="98"/>
      <c r="H237" s="98"/>
      <c r="I237" s="98"/>
      <c r="J237" s="98"/>
      <c r="K237" s="98"/>
      <c r="L237" s="98"/>
      <c r="M237" s="98"/>
      <c r="N237" s="98"/>
      <c r="O237" s="98"/>
      <c r="P237" s="98"/>
      <c r="Q237" s="98"/>
      <c r="R237" s="98"/>
      <c r="S237" s="98"/>
      <c r="T237" s="98"/>
      <c r="U237" s="98"/>
      <c r="V237" s="98"/>
      <c r="W237" s="98"/>
      <c r="X237" s="98"/>
      <c r="Y237" s="98"/>
      <c r="Z237" s="98"/>
    </row>
    <row r="238">
      <c r="A238" s="98"/>
      <c r="B238" s="98"/>
      <c r="C238" s="98"/>
      <c r="D238" s="98"/>
      <c r="E238" s="98"/>
      <c r="F238" s="98"/>
      <c r="G238" s="98"/>
      <c r="H238" s="98"/>
      <c r="I238" s="98"/>
      <c r="J238" s="98"/>
      <c r="K238" s="98"/>
      <c r="L238" s="98"/>
      <c r="M238" s="98"/>
      <c r="N238" s="98"/>
      <c r="O238" s="98"/>
      <c r="P238" s="98"/>
      <c r="Q238" s="98"/>
      <c r="R238" s="98"/>
      <c r="S238" s="98"/>
      <c r="T238" s="98"/>
      <c r="U238" s="98"/>
      <c r="V238" s="98"/>
      <c r="W238" s="98"/>
      <c r="X238" s="98"/>
      <c r="Y238" s="98"/>
      <c r="Z238" s="98"/>
    </row>
    <row r="239">
      <c r="A239" s="98"/>
      <c r="B239" s="98"/>
      <c r="C239" s="98"/>
      <c r="D239" s="98"/>
      <c r="E239" s="98"/>
      <c r="F239" s="98"/>
      <c r="G239" s="98"/>
      <c r="H239" s="98"/>
      <c r="I239" s="98"/>
      <c r="J239" s="98"/>
      <c r="K239" s="98"/>
      <c r="L239" s="98"/>
      <c r="M239" s="98"/>
      <c r="N239" s="98"/>
      <c r="O239" s="98"/>
      <c r="P239" s="98"/>
      <c r="Q239" s="98"/>
      <c r="R239" s="98"/>
      <c r="S239" s="98"/>
      <c r="T239" s="98"/>
      <c r="U239" s="98"/>
      <c r="V239" s="98"/>
      <c r="W239" s="98"/>
      <c r="X239" s="98"/>
      <c r="Y239" s="98"/>
      <c r="Z239" s="98"/>
    </row>
    <row r="240">
      <c r="A240" s="98"/>
      <c r="B240" s="98"/>
      <c r="C240" s="98"/>
      <c r="D240" s="98"/>
      <c r="E240" s="98"/>
      <c r="F240" s="98"/>
      <c r="G240" s="98"/>
      <c r="H240" s="98"/>
      <c r="I240" s="98"/>
      <c r="J240" s="98"/>
      <c r="K240" s="98"/>
      <c r="L240" s="98"/>
      <c r="M240" s="98"/>
      <c r="N240" s="98"/>
      <c r="O240" s="98"/>
      <c r="P240" s="98"/>
      <c r="Q240" s="98"/>
      <c r="R240" s="98"/>
      <c r="S240" s="98"/>
      <c r="T240" s="98"/>
      <c r="U240" s="98"/>
      <c r="V240" s="98"/>
      <c r="W240" s="98"/>
      <c r="X240" s="98"/>
      <c r="Y240" s="98"/>
      <c r="Z240" s="98"/>
    </row>
    <row r="241">
      <c r="A241" s="98"/>
      <c r="B241" s="98"/>
      <c r="C241" s="98"/>
      <c r="D241" s="98"/>
      <c r="E241" s="98"/>
      <c r="F241" s="98"/>
      <c r="G241" s="98"/>
      <c r="H241" s="98"/>
      <c r="I241" s="98"/>
      <c r="J241" s="98"/>
      <c r="K241" s="98"/>
      <c r="L241" s="98"/>
      <c r="M241" s="98"/>
      <c r="N241" s="98"/>
      <c r="O241" s="98"/>
      <c r="P241" s="98"/>
      <c r="Q241" s="98"/>
      <c r="R241" s="98"/>
      <c r="S241" s="98"/>
      <c r="T241" s="98"/>
      <c r="U241" s="98"/>
      <c r="V241" s="98"/>
      <c r="W241" s="98"/>
      <c r="X241" s="98"/>
      <c r="Y241" s="98"/>
      <c r="Z241" s="98"/>
    </row>
    <row r="242">
      <c r="A242" s="98"/>
      <c r="B242" s="98"/>
      <c r="C242" s="98"/>
      <c r="D242" s="98"/>
      <c r="E242" s="98"/>
      <c r="F242" s="98"/>
      <c r="G242" s="98"/>
      <c r="H242" s="98"/>
      <c r="I242" s="98"/>
      <c r="J242" s="98"/>
      <c r="K242" s="98"/>
      <c r="L242" s="98"/>
      <c r="M242" s="98"/>
      <c r="N242" s="98"/>
      <c r="O242" s="98"/>
      <c r="P242" s="98"/>
      <c r="Q242" s="98"/>
      <c r="R242" s="98"/>
      <c r="S242" s="98"/>
      <c r="T242" s="98"/>
      <c r="U242" s="98"/>
      <c r="V242" s="98"/>
      <c r="W242" s="98"/>
      <c r="X242" s="98"/>
      <c r="Y242" s="98"/>
      <c r="Z242" s="98"/>
    </row>
    <row r="243">
      <c r="A243" s="98"/>
      <c r="B243" s="98"/>
      <c r="C243" s="98"/>
      <c r="D243" s="98"/>
      <c r="E243" s="98"/>
      <c r="F243" s="98"/>
      <c r="G243" s="98"/>
      <c r="H243" s="98"/>
      <c r="I243" s="98"/>
      <c r="J243" s="98"/>
      <c r="K243" s="98"/>
      <c r="L243" s="98"/>
      <c r="M243" s="98"/>
      <c r="N243" s="98"/>
      <c r="O243" s="98"/>
      <c r="P243" s="98"/>
      <c r="Q243" s="98"/>
      <c r="R243" s="98"/>
      <c r="S243" s="98"/>
      <c r="T243" s="98"/>
      <c r="U243" s="98"/>
      <c r="V243" s="98"/>
      <c r="W243" s="98"/>
      <c r="X243" s="98"/>
      <c r="Y243" s="98"/>
      <c r="Z243" s="98"/>
    </row>
    <row r="244">
      <c r="A244" s="98"/>
      <c r="B244" s="98"/>
      <c r="C244" s="98"/>
      <c r="D244" s="98"/>
      <c r="E244" s="98"/>
      <c r="F244" s="98"/>
      <c r="G244" s="98"/>
      <c r="H244" s="98"/>
      <c r="I244" s="98"/>
      <c r="J244" s="98"/>
      <c r="K244" s="98"/>
      <c r="L244" s="98"/>
      <c r="M244" s="98"/>
      <c r="N244" s="98"/>
      <c r="O244" s="98"/>
      <c r="P244" s="98"/>
      <c r="Q244" s="98"/>
      <c r="R244" s="98"/>
      <c r="S244" s="98"/>
      <c r="T244" s="98"/>
      <c r="U244" s="98"/>
      <c r="V244" s="98"/>
      <c r="W244" s="98"/>
      <c r="X244" s="98"/>
      <c r="Y244" s="98"/>
      <c r="Z244" s="98"/>
    </row>
    <row r="245">
      <c r="A245" s="98"/>
      <c r="B245" s="98"/>
      <c r="C245" s="98"/>
      <c r="D245" s="98"/>
      <c r="E245" s="98"/>
      <c r="F245" s="98"/>
      <c r="G245" s="98"/>
      <c r="H245" s="98"/>
      <c r="I245" s="98"/>
      <c r="J245" s="98"/>
      <c r="K245" s="98"/>
      <c r="L245" s="98"/>
      <c r="M245" s="98"/>
      <c r="N245" s="98"/>
      <c r="O245" s="98"/>
      <c r="P245" s="98"/>
      <c r="Q245" s="98"/>
      <c r="R245" s="98"/>
      <c r="S245" s="98"/>
      <c r="T245" s="98"/>
      <c r="U245" s="98"/>
      <c r="V245" s="98"/>
      <c r="W245" s="98"/>
      <c r="X245" s="98"/>
      <c r="Y245" s="98"/>
      <c r="Z245" s="98"/>
    </row>
    <row r="246">
      <c r="A246" s="98"/>
      <c r="B246" s="98"/>
      <c r="C246" s="98"/>
      <c r="D246" s="98"/>
      <c r="E246" s="98"/>
      <c r="F246" s="98"/>
      <c r="G246" s="98"/>
      <c r="H246" s="98"/>
      <c r="I246" s="98"/>
      <c r="J246" s="98"/>
      <c r="K246" s="98"/>
      <c r="L246" s="98"/>
      <c r="M246" s="98"/>
      <c r="N246" s="98"/>
      <c r="O246" s="98"/>
      <c r="P246" s="98"/>
      <c r="Q246" s="98"/>
      <c r="R246" s="98"/>
      <c r="S246" s="98"/>
      <c r="T246" s="98"/>
      <c r="U246" s="98"/>
      <c r="V246" s="98"/>
      <c r="W246" s="98"/>
      <c r="X246" s="98"/>
      <c r="Y246" s="98"/>
      <c r="Z246" s="98"/>
    </row>
    <row r="247">
      <c r="A247" s="98"/>
      <c r="B247" s="98"/>
      <c r="C247" s="98"/>
      <c r="D247" s="98"/>
      <c r="E247" s="98"/>
      <c r="F247" s="98"/>
      <c r="G247" s="98"/>
      <c r="H247" s="98"/>
      <c r="I247" s="98"/>
      <c r="J247" s="98"/>
      <c r="K247" s="98"/>
      <c r="L247" s="98"/>
      <c r="M247" s="98"/>
      <c r="N247" s="98"/>
      <c r="O247" s="98"/>
      <c r="P247" s="98"/>
      <c r="Q247" s="98"/>
      <c r="R247" s="98"/>
      <c r="S247" s="98"/>
      <c r="T247" s="98"/>
      <c r="U247" s="98"/>
      <c r="V247" s="98"/>
      <c r="W247" s="98"/>
      <c r="X247" s="98"/>
      <c r="Y247" s="98"/>
      <c r="Z247" s="98"/>
    </row>
    <row r="248">
      <c r="A248" s="98"/>
      <c r="B248" s="98"/>
      <c r="C248" s="98"/>
      <c r="D248" s="98"/>
      <c r="E248" s="98"/>
      <c r="F248" s="98"/>
      <c r="G248" s="98"/>
      <c r="H248" s="98"/>
      <c r="I248" s="98"/>
      <c r="J248" s="98"/>
      <c r="K248" s="98"/>
      <c r="L248" s="98"/>
      <c r="M248" s="98"/>
      <c r="N248" s="98"/>
      <c r="O248" s="98"/>
      <c r="P248" s="98"/>
      <c r="Q248" s="98"/>
      <c r="R248" s="98"/>
      <c r="S248" s="98"/>
      <c r="T248" s="98"/>
      <c r="U248" s="98"/>
      <c r="V248" s="98"/>
      <c r="W248" s="98"/>
      <c r="X248" s="98"/>
      <c r="Y248" s="98"/>
      <c r="Z248" s="98"/>
    </row>
    <row r="249">
      <c r="A249" s="98"/>
      <c r="B249" s="98"/>
      <c r="C249" s="98"/>
      <c r="D249" s="98"/>
      <c r="E249" s="98"/>
      <c r="F249" s="98"/>
      <c r="G249" s="98"/>
      <c r="H249" s="98"/>
      <c r="I249" s="98"/>
      <c r="J249" s="98"/>
      <c r="K249" s="98"/>
      <c r="L249" s="98"/>
      <c r="M249" s="98"/>
      <c r="N249" s="98"/>
      <c r="O249" s="98"/>
      <c r="P249" s="98"/>
      <c r="Q249" s="98"/>
      <c r="R249" s="98"/>
      <c r="S249" s="98"/>
      <c r="T249" s="98"/>
      <c r="U249" s="98"/>
      <c r="V249" s="98"/>
      <c r="W249" s="98"/>
      <c r="X249" s="98"/>
      <c r="Y249" s="98"/>
      <c r="Z249" s="98"/>
    </row>
    <row r="250">
      <c r="A250" s="98"/>
      <c r="B250" s="98"/>
      <c r="C250" s="98"/>
      <c r="D250" s="98"/>
      <c r="E250" s="98"/>
      <c r="F250" s="98"/>
      <c r="G250" s="98"/>
      <c r="H250" s="98"/>
      <c r="I250" s="98"/>
      <c r="J250" s="98"/>
      <c r="K250" s="98"/>
      <c r="L250" s="98"/>
      <c r="M250" s="98"/>
      <c r="N250" s="98"/>
      <c r="O250" s="98"/>
      <c r="P250" s="98"/>
      <c r="Q250" s="98"/>
      <c r="R250" s="98"/>
      <c r="S250" s="98"/>
      <c r="T250" s="98"/>
      <c r="U250" s="98"/>
      <c r="V250" s="98"/>
      <c r="W250" s="98"/>
      <c r="X250" s="98"/>
      <c r="Y250" s="98"/>
      <c r="Z250" s="98"/>
    </row>
  </sheetData>
  <mergeCells count="1">
    <mergeCell ref="A1:H1"/>
  </mergeCells>
  <pageMargins left="0.7" right="0.7" top="0.75" bottom="0.75" header="0.3" footer="0.3"/>
  <ignoredErrors>
    <ignoredError sqref="A1:XFD1048576" evalError="1" twoDigitTextYear="1" numberStoredAsText="1" formula="1" formulaRange="1" unlockedFormula="1" emptyCellReference="1" listDataValidation="1" calculatedColumn="1"/>
  </ignoredErrors>
</worksheet>
</file>