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Instrukcja" sheetId="1" r:id="rId1"/>
    <sheet name="Ustawienia podstawowe" sheetId="2" r:id="rId4"/>
    <sheet name="Rejestr zadań" sheetId="3" r:id="rId5"/>
    <sheet name="Plan miesięczny" sheetId="4" r:id="rId6"/>
    <sheet name="Plan tygodniowy" sheetId="5" r:id="rId7"/>
    <sheet name="Spotkania i dostawy" sheetId="6" r:id="rId8"/>
    <sheet name="Pulpit" sheetId="7" r:id="rId9"/>
    <sheet name="Słowniki" sheetId="8" r:id="rId10" state="hidden"/>
    <sheet name="Schemat" sheetId="9" r:id="rId11" state="hidden"/>
  </sheets>
  <definedNames>
    <definedName name="boolean_labels">'Słowniki'!$C$61:$C$62</definedName>
    <definedName name="boolean_values">'Słowniki'!$B$61:$B$62</definedName>
    <definedName name="enum_event_category_labels">'Słowniki'!$C$46:$C$49</definedName>
    <definedName name="enum_event_category_values">'Słowniki'!$B$46:$B$49</definedName>
    <definedName name="enum_event_status_labels">'Słowniki'!$C$54:$C$56</definedName>
    <definedName name="enum_event_status_values">'Słowniki'!$B$54:$B$56</definedName>
    <definedName name="enum_priority_labels">'Słowniki'!$C$23:$C$25</definedName>
    <definedName name="enum_priority_values">'Słowniki'!$B$23:$B$25</definedName>
    <definedName name="enum_task_category_labels">'Słowniki'!$C$6:$C$10</definedName>
    <definedName name="enum_task_category_values">'Słowniki'!$B$6:$B$10</definedName>
    <definedName name="enum_task_status_labels">'Słowniki'!$C$15:$C$18</definedName>
    <definedName name="enum_task_status_values">'Słowniki'!$B$15:$B$18</definedName>
    <definedName name="enum_weekday_labels">'Słowniki'!$C$30:$C$34</definedName>
    <definedName name="enum_weekday_values">'Słowniki'!$B$30:$B$34</definedName>
    <definedName name="enum_weekly_status_labels">'Słowniki'!$C$39:$C$41</definedName>
    <definedName name="enum_weekly_status_values">'Słowniki'!$B$39:$B$41</definedName>
    <definedName name="events_category_range">'Spotkania i dostawy'!$D$5:$D$19</definedName>
    <definedName name="events_date_range">'Spotkania i dostawy'!$B$5:$B$19</definedName>
    <definedName name="events_details_range">'Spotkania i dostawy'!$E$5:$E$19</definedName>
    <definedName name="events_event_id_range">'Spotkania i dostawy'!$A$5:$A$19</definedName>
    <definedName name="events_location_range">'Spotkania i dostawy'!$G$5:$G$19</definedName>
    <definedName name="events_notes_range">'Spotkania i dostawy'!$I$5:$I$19</definedName>
    <definedName name="events_partner_companies_range">'Spotkania i dostawy'!$F$5:$F$19</definedName>
    <definedName name="events_status_range">'Spotkania i dostawy'!$H$5:$H$19</definedName>
    <definedName name="events_time_range">'Spotkania i dostawy'!$C$5:$C$19</definedName>
    <definedName name="project_settings_notes_range">'Ustawienia podstawowe'!$E$5:$E$16</definedName>
    <definedName name="project_settings_owner_range">'Ustawienia podstawowe'!$D$5:$D$16</definedName>
    <definedName name="project_settings_setting_id_range">'Ustawienia podstawowe'!$A$5:$A$16</definedName>
    <definedName name="project_settings_setting_item_range">'Ustawienia podstawowe'!$B$5:$B$16</definedName>
    <definedName name="project_settings_setting_value_range">'Ustawienia podstawowe'!$C$5:$C$16</definedName>
    <definedName name="tasks_actual_end_range">'Rejestr zadań'!$J$5:$J$28</definedName>
    <definedName name="tasks_actual_start_range">'Rejestr zadań'!$I$5:$I$28</definedName>
    <definedName name="tasks_category_range">'Rejestr zadań'!$B$5:$B$28</definedName>
    <definedName name="tasks_crew_range">'Rejestr zadań'!$E$5:$E$28</definedName>
    <definedName name="tasks_location_range">'Rejestr zadań'!$N$5:$N$28</definedName>
    <definedName name="tasks_notes_range">'Rejestr zadań'!$O$5:$O$28</definedName>
    <definedName name="tasks_partner_range">'Rejestr zadań'!$D$5:$D$28</definedName>
    <definedName name="tasks_planned_days_range">'Rejestr zadań'!$H$5:$H$28</definedName>
    <definedName name="tasks_planned_end_range">'Rejestr zadań'!$G$5:$G$28</definedName>
    <definedName name="tasks_planned_start_range">'Rejestr zadań'!$F$5:$F$28</definedName>
    <definedName name="tasks_priority_range">'Rejestr zadań'!$M$5:$M$28</definedName>
    <definedName name="tasks_progress_range">'Rejestr zadań'!$K$5:$K$28</definedName>
    <definedName name="tasks_status_range">'Rejestr zadań'!$L$5:$L$28</definedName>
    <definedName name="tasks_task_id_range">'Rejestr zadań'!$A$5:$A$28</definedName>
    <definedName name="tasks_task_name_range">'Rejestr zadań'!$C$5:$C$28</definedName>
    <definedName name="weekly_plans_crew_range">'Plan tygodniowy'!$F$5:$F$17</definedName>
    <definedName name="weekly_plans_notes_range">'Plan tygodniowy'!$I$5:$I$17</definedName>
    <definedName name="weekly_plans_partner_range">'Plan tygodniowy'!$E$5:$E$17</definedName>
    <definedName name="weekly_plans_plan_date_range">'Plan tygodniowy'!$B$5:$B$17</definedName>
    <definedName name="weekly_plans_plan_id_range">'Plan tygodniowy'!$A$5:$A$17</definedName>
    <definedName name="weekly_plans_planned_work_range">'Plan tygodniowy'!$G$5:$G$17</definedName>
    <definedName name="weekly_plans_status_range">'Plan tygodniowy'!$H$5:$H$17</definedName>
    <definedName name="weekly_plans_task_name_range">'Plan tygodniowy'!$D$5:$D$17</definedName>
    <definedName name="weekly_plans_weekday_range">'Plan tygodniowy'!$C$5:$C$17</definedName>
    <definedName localSheetId="1" name="_xlnm.Print_Titles">'Ustawienia podstawowe'!$1:$4</definedName>
    <definedName localSheetId="2" name="_xlnm.Print_Titles">'Rejestr zadań'!$1:$4</definedName>
    <definedName localSheetId="3" name="_xlnm.Print_Titles">'Plan miesięczny'!$1:$4</definedName>
    <definedName localSheetId="4" name="_xlnm.Print_Titles">'Plan tygodniowy'!$1:$4</definedName>
    <definedName localSheetId="5" name="_xlnm.Print_Titles">'Spotkania i dostawy'!$1:$4</definedName>
  </definedNames>
  <calcPr calcId="0" fullCalcOnLoad="1" forceFullCalc="1"/>
</workbook>
</file>

<file path=xl/sharedStrings.xml><?xml version="1.0" encoding="utf-8"?>
<sst xmlns="http://schemas.openxmlformats.org/spreadsheetml/2006/main" count="287" uniqueCount="287">
  <si>
    <t>Szablon zarządzania harmonogramem budowy</t>
  </si>
  <si>
    <t>Zarządzanie ustawieniami projektu, rejestrem zadań, planem miesięcznym, tygodniowym oraz spotkaniami koordynacyjnymi w jednym wygenerowanym skoroszycie.</t>
  </si>
  <si>
    <t>Ustawienia podstawowe</t>
  </si>
  <si>
    <t>Rejestr zadań</t>
  </si>
  <si>
    <t>Plan miesięczny</t>
  </si>
  <si>
    <t>Plan tygodniowy</t>
  </si>
  <si>
    <t>Spotkania i dostawy</t>
  </si>
  <si>
    <t>Pulpit</t>
  </si>
  <si>
    <t>Słowniki</t>
  </si>
  <si>
    <t>Schemat</t>
  </si>
  <si>
    <t>Jak korzystać z tego skoroszytu</t>
  </si>
  <si>
    <t>Zacznij od ustawień podstawowych, uzupełniaj rejestr zadań, a następnie udostępniaj widoki miesięczne i tygodniowe zespołowi budowy.</t>
  </si>
  <si>
    <t>1. Ustal warunki brzegowe projektu</t>
  </si>
  <si>
    <t>Wprowadź nazwę budowy, kierownika, okres harmonogramu oraz datę kontroli postępów w arkuszu Ustawienia podstawowe.</t>
  </si>
  <si>
    <t>2. Aktualizuj rejestr zadań</t>
  </si>
  <si>
    <t>Zarejestruj każde zadanie budowlane wraz z datami, firmą partnerską, obsadą, statusem, priorytetem i postępem.</t>
  </si>
  <si>
    <t>3. Udostępniaj plan miesięczny i tygodniowy</t>
  </si>
  <si>
    <t>Używaj miesięcznej osi czasu do przeglądu postępów oraz planu tygodniowego do koordynowania spotkań, dostaw i codziennych prac.</t>
  </si>
  <si>
    <t>Struktura skoroszytu</t>
  </si>
  <si>
    <t>Główna tabela zawierająca harmonogram, postęp prac, firmy partnerskie, obsadę i status.</t>
  </si>
  <si>
    <t>Automatycznie wygenerowany widok osi czasu dla planowanych dat rozpoczęcia i zakończenia.</t>
  </si>
  <si>
    <t>Arkusz udostępniania krótkoterminowego na potrzeby spotkań koordynacyjnych i codziennych odpraw.</t>
  </si>
  <si>
    <t>linked_sheets</t>
  </si>
  <si>
    <t>sheet_id</t>
  </si>
  <si>
    <t>sheet_name</t>
  </si>
  <si>
    <t>kind</t>
  </si>
  <si>
    <t>module_id</t>
  </si>
  <si>
    <t>project_settings</t>
  </si>
  <si>
    <t>table</t>
  </si>
  <si>
    <t>taskmaster</t>
  </si>
  <si>
    <t>tasks</t>
  </si>
  <si>
    <t>monthlyplan</t>
  </si>
  <si>
    <t>gantt</t>
  </si>
  <si>
    <t>weeklyplan</t>
  </si>
  <si>
    <t>weekly_plans</t>
  </si>
  <si>
    <t>events</t>
  </si>
  <si>
    <t>dashboard</t>
  </si>
  <si>
    <t/>
  </si>
  <si>
    <t>lookups</t>
  </si>
  <si>
    <t>lookup</t>
  </si>
  <si>
    <t>schema</t>
  </si>
  <si>
    <t>ID ustawienia</t>
  </si>
  <si>
    <t>Pozycja ustawień</t>
  </si>
  <si>
    <t>Wartość ustawienia</t>
  </si>
  <si>
    <t>Odpowiedzialny</t>
  </si>
  <si>
    <t>Notatki</t>
  </si>
  <si>
    <t>SET-001</t>
  </si>
  <si>
    <t>Nazwa projektu</t>
  </si>
  <si>
    <t>Projekt budynku mieszkalnego XX</t>
  </si>
  <si>
    <t>Kierownik budowy</t>
  </si>
  <si>
    <t>Użyj oficjalnej nazwy projektu stosowanej w raportach dla inwestora.</t>
  </si>
  <si>
    <t>SET-002</t>
  </si>
  <si>
    <t>Adres budowy</t>
  </si>
  <si>
    <t>ul. Przykładowa 123, Warszawa</t>
  </si>
  <si>
    <t>Administracja</t>
  </si>
  <si>
    <t>Instrukcje dotyczące wjazdu i dostaw przechowuj w notatkach ze spotkań budowy.</t>
  </si>
  <si>
    <t>SET-003</t>
  </si>
  <si>
    <t>Okres harmonogramu</t>
  </si>
  <si>
    <t>2026-04-01 do 2026-04-30</t>
  </si>
  <si>
    <t>Okres ten musi odpowiadać okresowi stosowanemu do miesięcznego przeglądu postępów robót.</t>
  </si>
  <si>
    <t>SET-004</t>
  </si>
  <si>
    <t>Początek tygodnia udostępniania</t>
  </si>
  <si>
    <t>2026-04-13</t>
  </si>
  <si>
    <t>Koordynator budowy</t>
  </si>
  <si>
    <t>Zaktualizuj przed cotygodniowym spotkaniem koordynacyjnym.</t>
  </si>
  <si>
    <t>ID zadania</t>
  </si>
  <si>
    <t>Kategoria prac</t>
  </si>
  <si>
    <t>Nazwa zadania</t>
  </si>
  <si>
    <t>Firma partnerska</t>
  </si>
  <si>
    <t>Obsada</t>
  </si>
  <si>
    <t>Planowane rozpoczęcie</t>
  </si>
  <si>
    <t>Planowane zakończenie</t>
  </si>
  <si>
    <t>Planowane dni</t>
  </si>
  <si>
    <t>Rzeczywiste rozpoczęcie</t>
  </si>
  <si>
    <t>Rzeczywiste zakończenie</t>
  </si>
  <si>
    <t>Postęp</t>
  </si>
  <si>
    <t>Status</t>
  </si>
  <si>
    <t>Priorytet</t>
  </si>
  <si>
    <t>Lokalizacja robót</t>
  </si>
  <si>
    <t>TASK-001</t>
  </si>
  <si>
    <t>temporary_works</t>
  </si>
  <si>
    <t>Ogrodzenie tymczasowe i zasilanie tymczasowe</t>
  </si>
  <si>
    <t>Aoki Construction</t>
  </si>
  <si>
    <t>completed</t>
  </si>
  <si>
    <t>high</t>
  </si>
  <si>
    <t>Obwód placu budowy</t>
  </si>
  <si>
    <t>Zakończono przygotowania przed rozpoczęciem.</t>
  </si>
  <si>
    <t>TASK-002</t>
  </si>
  <si>
    <t>earthworks</t>
  </si>
  <si>
    <t>Wytyczenie i wykopy</t>
  </si>
  <si>
    <t>Obszar fundamentów</t>
  </si>
  <si>
    <t>Obejmuje wywóz ziemi.</t>
  </si>
  <si>
    <t>TASK-003</t>
  </si>
  <si>
    <t>foundation</t>
  </si>
  <si>
    <t>Zbrojenie i szalowanie fundamentów</t>
  </si>
  <si>
    <t>Tanaka Rebar</t>
  </si>
  <si>
    <t>in_progress</t>
  </si>
  <si>
    <t>medium</t>
  </si>
  <si>
    <t>Skoordynuj odbiór przed rozpoczęciem betonowania.</t>
  </si>
  <si>
    <t>TASK-004</t>
  </si>
  <si>
    <t>structure</t>
  </si>
  <si>
    <t>Montaż konstrukcji parteru</t>
  </si>
  <si>
    <t>Shinsei Frame</t>
  </si>
  <si>
    <t>delayed</t>
  </si>
  <si>
    <t>Konstrukcja budynku</t>
  </si>
  <si>
    <t>Harmonogram pracy żurawia wymaga codziennego potwierdzenia.</t>
  </si>
  <si>
    <t>ID planu</t>
  </si>
  <si>
    <t>Data planu</t>
  </si>
  <si>
    <t>Dzień tygodnia</t>
  </si>
  <si>
    <t>Planowane roboty</t>
  </si>
  <si>
    <t>Status udostępniania</t>
  </si>
  <si>
    <t>WEEK-001</t>
  </si>
  <si>
    <t>mon</t>
  </si>
  <si>
    <t>Rano układanie zbrojenia, po południu kontrola szalunków.</t>
  </si>
  <si>
    <t>shared</t>
  </si>
  <si>
    <t>Zgłoś gotowość do odbioru podczas porannej odprawy.</t>
  </si>
  <si>
    <t>WEEK-002</t>
  </si>
  <si>
    <t>tue</t>
  </si>
  <si>
    <t>Odbiór zbrojenia fundamentów</t>
  </si>
  <si>
    <t>Nadzór / Tanaka Rebar</t>
  </si>
  <si>
    <t>Obchód odbiorowy i weryfikacja poprawek.</t>
  </si>
  <si>
    <t>confirmed</t>
  </si>
  <si>
    <t>Zapisz usterki/uwagi przed południem.</t>
  </si>
  <si>
    <t>WEEK-003</t>
  </si>
  <si>
    <t>fri</t>
  </si>
  <si>
    <t>Przygotowanie dostawy betonu</t>
  </si>
  <si>
    <t>Central Ready-Mix</t>
  </si>
  <si>
    <t>Potwierdź trasę dojazdową gruszek, ustawienie pompy i obsadę odbiorczą.</t>
  </si>
  <si>
    <t>planned</t>
  </si>
  <si>
    <t>Wymagana ostateczna kontrola przed betonowaniem.</t>
  </si>
  <si>
    <t>ID wydarzenia</t>
  </si>
  <si>
    <t>Data</t>
  </si>
  <si>
    <t>Godzina</t>
  </si>
  <si>
    <t>Kategoria</t>
  </si>
  <si>
    <t>Szczegóły</t>
  </si>
  <si>
    <t>Uczestnicy / partnerzy</t>
  </si>
  <si>
    <t>Lokalizacja</t>
  </si>
  <si>
    <t>EVT-001</t>
  </si>
  <si>
    <t>08:00</t>
  </si>
  <si>
    <t>safety</t>
  </si>
  <si>
    <t>Cotygodniowe spotkanie BHP</t>
  </si>
  <si>
    <t>Generalny wykonawca / wszyscy podwykonawcy</t>
  </si>
  <si>
    <t>Biuro budowy</t>
  </si>
  <si>
    <t>done</t>
  </si>
  <si>
    <t>W każdy poniedziałek.</t>
  </si>
  <si>
    <t>EVT-002</t>
  </si>
  <si>
    <t>10:00</t>
  </si>
  <si>
    <t>inspection</t>
  </si>
  <si>
    <t>Budowa</t>
  </si>
  <si>
    <t>Przynieś najnowsze rysunki oraz listę kontrolną odbioru.</t>
  </si>
  <si>
    <t>EVT-003</t>
  </si>
  <si>
    <t>13:00</t>
  </si>
  <si>
    <t>delivery</t>
  </si>
  <si>
    <t>Dostawa betonu towarowego</t>
  </si>
  <si>
    <t>Brama budowy</t>
  </si>
  <si>
    <t>scheduled</t>
  </si>
  <si>
    <t>Potwierdź trasę wjazdu i strefę czyszczenia gruszek.</t>
  </si>
  <si>
    <t>Wszystkie zadania</t>
  </si>
  <si>
    <t>Zadania zakończone</t>
  </si>
  <si>
    <t>Zadania opóźnione</t>
  </si>
  <si>
    <t>Średni postęp</t>
  </si>
  <si>
    <t>Podział według statusu</t>
  </si>
  <si>
    <t>Liczba</t>
  </si>
  <si>
    <t>Udział</t>
  </si>
  <si>
    <t>Nierozpoczęte</t>
  </si>
  <si>
    <t>W toku</t>
  </si>
  <si>
    <t>Opóźnione</t>
  </si>
  <si>
    <t>Zakończone</t>
  </si>
  <si>
    <t>task_category</t>
  </si>
  <si>
    <t>enum_task_category_values</t>
  </si>
  <si>
    <t>enum_task_category_labels</t>
  </si>
  <si>
    <t>option_set</t>
  </si>
  <si>
    <t>value</t>
  </si>
  <si>
    <t>label</t>
  </si>
  <si>
    <t>sort</t>
  </si>
  <si>
    <t>active</t>
  </si>
  <si>
    <t>Prace tymczasowe</t>
  </si>
  <si>
    <t>Roboty ziemne</t>
  </si>
  <si>
    <t>Fundamenty</t>
  </si>
  <si>
    <t>Konstrukcja</t>
  </si>
  <si>
    <t>finishing</t>
  </si>
  <si>
    <t>Prace wykończeniowe</t>
  </si>
  <si>
    <t>task_status</t>
  </si>
  <si>
    <t>enum_task_status_values</t>
  </si>
  <si>
    <t>enum_task_status_labels</t>
  </si>
  <si>
    <t>not_started</t>
  </si>
  <si>
    <t>priority</t>
  </si>
  <si>
    <t>enum_priority_values</t>
  </si>
  <si>
    <t>enum_priority_labels</t>
  </si>
  <si>
    <t>Wysoki</t>
  </si>
  <si>
    <t>Średni</t>
  </si>
  <si>
    <t>low</t>
  </si>
  <si>
    <t>Niski</t>
  </si>
  <si>
    <t>weekday</t>
  </si>
  <si>
    <t>enum_weekday_values</t>
  </si>
  <si>
    <t>enum_weekday_labels</t>
  </si>
  <si>
    <t>Pon</t>
  </si>
  <si>
    <t>Wt</t>
  </si>
  <si>
    <t>wed</t>
  </si>
  <si>
    <t>Śr</t>
  </si>
  <si>
    <t>thu</t>
  </si>
  <si>
    <t>Czw</t>
  </si>
  <si>
    <t>Pt</t>
  </si>
  <si>
    <t>weekly_status</t>
  </si>
  <si>
    <t>enum_weekly_status_values</t>
  </si>
  <si>
    <t>enum_weekly_status_labels</t>
  </si>
  <si>
    <t>Zaplanowano</t>
  </si>
  <si>
    <t>Udostępniono</t>
  </si>
  <si>
    <t>Potwierdzono</t>
  </si>
  <si>
    <t>event_category</t>
  </si>
  <si>
    <t>enum_event_category_values</t>
  </si>
  <si>
    <t>enum_event_category_labels</t>
  </si>
  <si>
    <t>meeting</t>
  </si>
  <si>
    <t>Spotkanie</t>
  </si>
  <si>
    <t>Odbiór</t>
  </si>
  <si>
    <t>Dostawa</t>
  </si>
  <si>
    <t>BHP</t>
  </si>
  <si>
    <t>event_status</t>
  </si>
  <si>
    <t>enum_event_status_values</t>
  </si>
  <si>
    <t>enum_event_status_labels</t>
  </si>
  <si>
    <t>changed</t>
  </si>
  <si>
    <t>Zmieniono</t>
  </si>
  <si>
    <t>boolean</t>
  </si>
  <si>
    <t>boolean_values</t>
  </si>
  <si>
    <t>boolean_labels</t>
  </si>
  <si>
    <t>true</t>
  </si>
  <si>
    <t>Tak</t>
  </si>
  <si>
    <t>false</t>
  </si>
  <si>
    <t>Nie</t>
  </si>
  <si>
    <t>modules</t>
  </si>
  <si>
    <t>description</t>
  </si>
  <si>
    <t>Ustawienia projektu</t>
  </si>
  <si>
    <t>Dane rejestru zadań</t>
  </si>
  <si>
    <t>Tygodniowy plan udostępniania</t>
  </si>
  <si>
    <t>fields</t>
  </si>
  <si>
    <t>field_id</t>
  </si>
  <si>
    <t>type</t>
  </si>
  <si>
    <t>role</t>
  </si>
  <si>
    <t>enum_id</t>
  </si>
  <si>
    <t>required</t>
  </si>
  <si>
    <t>setting_id</t>
  </si>
  <si>
    <t>text</t>
  </si>
  <si>
    <t>primary_key</t>
  </si>
  <si>
    <t>setting_item</t>
  </si>
  <si>
    <t>display_name</t>
  </si>
  <si>
    <t>setting_value</t>
  </si>
  <si>
    <t>long_text</t>
  </si>
  <si>
    <t>input</t>
  </si>
  <si>
    <t>owner</t>
  </si>
  <si>
    <t>notes</t>
  </si>
  <si>
    <t>task_id</t>
  </si>
  <si>
    <t>category</t>
  </si>
  <si>
    <t>enum</t>
  </si>
  <si>
    <t>task_name</t>
  </si>
  <si>
    <t>partner</t>
  </si>
  <si>
    <t>crew</t>
  </si>
  <si>
    <t>integer</t>
  </si>
  <si>
    <t>quantity</t>
  </si>
  <si>
    <t>planned_start</t>
  </si>
  <si>
    <t>date</t>
  </si>
  <si>
    <t>start_date</t>
  </si>
  <si>
    <t>planned_end</t>
  </si>
  <si>
    <t>end_date</t>
  </si>
  <si>
    <t>planned_days</t>
  </si>
  <si>
    <t>formula</t>
  </si>
  <si>
    <t>computed</t>
  </si>
  <si>
    <t>actual_start</t>
  </si>
  <si>
    <t>actual_start_date</t>
  </si>
  <si>
    <t>actual_end</t>
  </si>
  <si>
    <t>actual_end_date</t>
  </si>
  <si>
    <t>progress</t>
  </si>
  <si>
    <t>percent</t>
  </si>
  <si>
    <t>status</t>
  </si>
  <si>
    <t>location</t>
  </si>
  <si>
    <t>plan_id</t>
  </si>
  <si>
    <t>plan_date</t>
  </si>
  <si>
    <t>planned_work</t>
  </si>
  <si>
    <t>event_id</t>
  </si>
  <si>
    <t>time</t>
  </si>
  <si>
    <t>details</t>
  </si>
  <si>
    <t>partner_companies</t>
  </si>
  <si>
    <t>enum_values</t>
  </si>
  <si>
    <t>tone</t>
  </si>
  <si>
    <t>neutral</t>
  </si>
  <si>
    <t>warning</t>
  </si>
  <si>
    <t>success</t>
  </si>
  <si>
    <t>danger</t>
  </si>
</sst>
</file>

<file path=xl/styles.xml><?xml version="1.0" encoding="utf-8"?>
<styleSheet xmlns="http://schemas.openxmlformats.org/spreadsheetml/2006/main">
  <numFmts count="3">
    <numFmt numFmtId="164" formatCode="0"/>
    <numFmt numFmtId="165" formatCode="yyyy-mm-dd"/>
    <numFmt numFmtId="166" formatCode="0%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7" fontId="0" fillId="0" borderId="0" xfId="0" applyNumberFormat="true" applyAlignment="false">
      <alignment/>
    </xf>
    <xf numFmtId="14" fontId="0" fillId="0" borderId="0" xfId="0" applyNumberFormat="true" applyAlignment="false">
      <alignment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3" fillId="3" borderId="2" xfId="0" applyNumberFormat="true" applyFont="true" applyFill="true" applyBorder="true" applyAlignment="true">
      <alignment horizontal="center" vertical="center" wrapText="true"/>
    </xf>
    <xf numFmtId="165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5">
    <dxf>
      <font>
        <sz val="11"/>
        <color rgb="FF166534"/>
        <name val="Aptos"/>
        <family val="2"/>
      </font>
      <fill>
        <patternFill patternType="solid">
          <bgColor rgb="FFDCFCE7"/>
        </patternFill>
      </fill>
    </dxf>
    <dxf>
      <font>
        <sz val="11"/>
        <color rgb="FF92400E"/>
        <name val="Aptos"/>
        <family val="2"/>
      </font>
      <fill>
        <patternFill patternType="solid">
          <bgColor rgb="FFFEF3C7"/>
        </patternFill>
      </fill>
    </dxf>
    <dxf>
      <font>
        <sz val="11"/>
        <color rgb="FF991B1B"/>
        <name val="Aptos"/>
        <family val="2"/>
      </font>
      <fill>
        <patternFill patternType="solid">
          <bgColor rgb="FFFEE2E2"/>
        </patternFill>
      </fill>
    </dxf>
    <dxf>
      <font>
        <sz val="11"/>
        <color rgb="FF6B7280"/>
        <name val="Aptos"/>
        <family val="2"/>
      </font>
      <fill>
        <patternFill patternType="solid">
          <bgColor rgb="FFF9FAFB"/>
        </patternFill>
      </fill>
    </dxf>
    <dxf>
      <fill>
        <patternFill patternType="solid">
          <bgColor rgb="FFEFF6FF"/>
        </patternFill>
      </fill>
    </dxf>
  </dxfs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worksheets/sheet8.xml" Type="http://schemas.openxmlformats.org/officeDocument/2006/relationships/worksheet"></Relationship><Relationship Id="rId11" Target="worksheets/sheet9.xml" Type="http://schemas.openxmlformats.org/officeDocument/2006/relationships/worksheet"></Relationship><Relationship Id="rId12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project_settings_table" displayName="project_settings_table" ref="A4:E16">
  <autoFilter ref="A4:E16"/>
  <tableColumns count="5">
    <tableColumn id="1" name="ID ustawienia"/>
    <tableColumn id="2" name="Pozycja ustawień"/>
    <tableColumn id="3" name="Wartość ustawienia"/>
    <tableColumn id="4" name="Odpowiedzialny"/>
    <tableColumn id="5" name="Notatki"/>
  </tableColumns>
  <tableStyleInfo name="TableStyleMedium2" showFirstColumn="false" showLastColumn="false" showRowStripes="true" showColumnStripes="false"/>
</table>
</file>

<file path=xl/tables/table10.xml><?xml version="1.0" encoding="utf-8"?>
<table xmlns="http://schemas.openxmlformats.org/spreadsheetml/2006/main" id="10" name="table_enum_weekday" displayName="table_enum_weekday" ref="A29:E34">
  <autoFilter ref="A29:E34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1.xml><?xml version="1.0" encoding="utf-8"?>
<table xmlns="http://schemas.openxmlformats.org/spreadsheetml/2006/main" id="11" name="table_enum_weekly_status" displayName="table_enum_weekly_status" ref="A38:E41">
  <autoFilter ref="A38:E41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2.xml><?xml version="1.0" encoding="utf-8"?>
<table xmlns="http://schemas.openxmlformats.org/spreadsheetml/2006/main" id="12" name="table_enum_event_category" displayName="table_enum_event_category" ref="A45:E49">
  <autoFilter ref="A45:E49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3.xml><?xml version="1.0" encoding="utf-8"?>
<table xmlns="http://schemas.openxmlformats.org/spreadsheetml/2006/main" id="13" name="table_enum_event_status" displayName="table_enum_event_status" ref="A53:E56">
  <autoFilter ref="A53:E56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4.xml><?xml version="1.0" encoding="utf-8"?>
<table xmlns="http://schemas.openxmlformats.org/spreadsheetml/2006/main" id="14" name="table_boolean" displayName="table_boolean" ref="A60:E62">
  <autoFilter ref="A60:E62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5.xml><?xml version="1.0" encoding="utf-8"?>
<table xmlns="http://schemas.openxmlformats.org/spreadsheetml/2006/main" id="15" name="schema_modules" displayName="schema_modules" ref="A5:C9">
  <autoFilter ref="A5:C9"/>
  <tableColumns count="3">
    <tableColumn id="1" name="module_id"/>
    <tableColumn id="2" name="label"/>
    <tableColumn id="3" name="description"/>
  </tableColumns>
  <tableStyleInfo name="TableStyleMedium2" showFirstColumn="false" showLastColumn="false" showRowStripes="true" showColumnStripes="false"/>
</table>
</file>

<file path=xl/tables/table16.xml><?xml version="1.0" encoding="utf-8"?>
<table xmlns="http://schemas.openxmlformats.org/spreadsheetml/2006/main" id="16" name="schema_fields" displayName="schema_fields" ref="A13:G51">
  <autoFilter ref="A13:G51"/>
  <tableColumns count="7">
    <tableColumn id="1" name="module_id"/>
    <tableColumn id="2" name="field_id"/>
    <tableColumn id="3" name="label"/>
    <tableColumn id="4" name="type"/>
    <tableColumn id="5" name="role"/>
    <tableColumn id="6" name="enum_id"/>
    <tableColumn id="7" name="required"/>
  </tableColumns>
  <tableStyleInfo name="TableStyleMedium2" showFirstColumn="false" showLastColumn="false" showRowStripes="true" showColumnStripes="false"/>
</table>
</file>

<file path=xl/tables/table17.xml><?xml version="1.0" encoding="utf-8"?>
<table xmlns="http://schemas.openxmlformats.org/spreadsheetml/2006/main" id="17" name="schema_enum_values" displayName="schema_enum_values" ref="A55:E82">
  <autoFilter ref="A55:E82"/>
  <tableColumns count="5">
    <tableColumn id="1" name="enum_id"/>
    <tableColumn id="2" name="value"/>
    <tableColumn id="3" name="label"/>
    <tableColumn id="4" name="sort"/>
    <tableColumn id="5" name="tone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tasks_table" displayName="tasks_table" ref="A4:O28">
  <autoFilter ref="A4:O28"/>
  <tableColumns count="15">
    <tableColumn id="1" name="ID zadania"/>
    <tableColumn id="2" name="Kategoria prac"/>
    <tableColumn id="3" name="Nazwa zadania"/>
    <tableColumn id="4" name="Firma partnerska"/>
    <tableColumn id="5" name="Obsada"/>
    <tableColumn id="6" name="Planowane rozpoczęcie"/>
    <tableColumn id="7" name="Planowane zakończenie"/>
    <tableColumn id="8" name="Planowane dni"/>
    <tableColumn id="9" name="Rzeczywiste rozpoczęcie"/>
    <tableColumn id="10" name="Rzeczywiste zakończenie"/>
    <tableColumn id="11" name="Postęp"/>
    <tableColumn id="12" name="Status"/>
    <tableColumn id="13" name="Priorytet"/>
    <tableColumn id="14" name="Lokalizacja robót"/>
    <tableColumn id="15" name="Notatki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tasks_gantt_table" displayName="tasks_gantt_table" ref="A4:G18">
  <autoFilter ref="A4:G18"/>
  <tableColumns count="7">
    <tableColumn id="1" name="ID zadania"/>
    <tableColumn id="2" name="Nazwa zadania"/>
    <tableColumn id="3" name="Firma partnerska"/>
    <tableColumn id="4" name="Status"/>
    <tableColumn id="5" name="Postęp"/>
    <tableColumn id="6" name="Planowane rozpoczęcie"/>
    <tableColumn id="7" name="Planowane zakończenie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weekly_plans_table" displayName="weekly_plans_table" ref="A4:I17">
  <autoFilter ref="A4:I17"/>
  <tableColumns count="9">
    <tableColumn id="1" name="ID planu"/>
    <tableColumn id="2" name="Data planu"/>
    <tableColumn id="3" name="Dzień tygodnia"/>
    <tableColumn id="4" name="Nazwa zadania"/>
    <tableColumn id="5" name="Firma partnerska"/>
    <tableColumn id="6" name="Obsada"/>
    <tableColumn id="7" name="Planowane roboty"/>
    <tableColumn id="8" name="Status udostępniania"/>
    <tableColumn id="9" name="Notatki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events_table" displayName="events_table" ref="A4:I19">
  <autoFilter ref="A4:I19"/>
  <tableColumns count="9">
    <tableColumn id="1" name="ID wydarzenia"/>
    <tableColumn id="2" name="Data"/>
    <tableColumn id="3" name="Godzina"/>
    <tableColumn id="4" name="Kategoria"/>
    <tableColumn id="5" name="Szczegóły"/>
    <tableColumn id="6" name="Uczestnicy / partnerzy"/>
    <tableColumn id="7" name="Lokalizacja"/>
    <tableColumn id="8" name="Status"/>
    <tableColumn id="9" name="Notatki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dashboard_tasks_status_breakdown" displayName="dashboard_tasks_status_breakdown" ref="A14:C18">
  <autoFilter ref="A14:C18"/>
  <tableColumns count="3">
    <tableColumn id="1" name="Status"/>
    <tableColumn id="2" name="Liczba"/>
    <tableColumn id="3" name="Udział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table_enum_task_category" displayName="table_enum_task_category" ref="A5:E10">
  <autoFilter ref="A5:E10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8.xml><?xml version="1.0" encoding="utf-8"?>
<table xmlns="http://schemas.openxmlformats.org/spreadsheetml/2006/main" id="8" name="table_enum_task_status" displayName="table_enum_task_status" ref="A14:E18">
  <autoFilter ref="A14:E18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9.xml><?xml version="1.0" encoding="utf-8"?>
<table xmlns="http://schemas.openxmlformats.org/spreadsheetml/2006/main" id="9" name="table_enum_priority" displayName="table_enum_priority" ref="A22:E25">
  <autoFilter ref="A22:E25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_rels/sheet8.xml.rels><?xml version="1.0" encoding="UTF-8"?>
<Relationships xmlns="http://schemas.openxmlformats.org/package/2006/relationships"><Relationship Id="rId1" Target="../tables/table7.xml" Type="http://schemas.openxmlformats.org/officeDocument/2006/relationships/table"></Relationship><Relationship Id="rId2" Target="../tables/table8.xml" Type="http://schemas.openxmlformats.org/officeDocument/2006/relationships/table"></Relationship><Relationship Id="rId3" Target="../tables/table9.xml" Type="http://schemas.openxmlformats.org/officeDocument/2006/relationships/table"></Relationship><Relationship Id="rId4" Target="../tables/table10.xml" Type="http://schemas.openxmlformats.org/officeDocument/2006/relationships/table"></Relationship><Relationship Id="rId5" Target="../tables/table11.xml" Type="http://schemas.openxmlformats.org/officeDocument/2006/relationships/table"></Relationship><Relationship Id="rId6" Target="../tables/table12.xml" Type="http://schemas.openxmlformats.org/officeDocument/2006/relationships/table"></Relationship><Relationship Id="rId7" Target="../tables/table13.xml" Type="http://schemas.openxmlformats.org/officeDocument/2006/relationships/table"></Relationship><Relationship Id="rId8" Target="../tables/table14.xml" Type="http://schemas.openxmlformats.org/officeDocument/2006/relationships/table"></Relationship></Relationships>
</file>

<file path=xl/worksheets/_rels/sheet9.xml.rels><?xml version="1.0" encoding="UTF-8"?>
<Relationships xmlns="http://schemas.openxmlformats.org/package/2006/relationships"><Relationship Id="rId1" Target="../tables/table15.xml" Type="http://schemas.openxmlformats.org/officeDocument/2006/relationships/table"></Relationship><Relationship Id="rId2" Target="../tables/table16.xml" Type="http://schemas.openxmlformats.org/officeDocument/2006/relationships/table"></Relationship><Relationship Id="rId3" Target="../tables/table17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tabSelected="true" workbookViewId="0">
      <pane activePane="bottomLeft" state="frozen" topLeftCell="A3" ySplit="2"/>
    </sheetView>
  </sheetViews>
  <sheetFormatPr defaultRowHeight="15"/>
  <cols>
    <col customWidth="true" max="1" min="1" width="22"/>
    <col customWidth="true" max="4" min="2" width="34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2" t="s">
        <v>10</v>
      </c>
      <c r="B4" s="2"/>
      <c r="C4" s="2"/>
      <c r="D4" s="2"/>
    </row>
    <row r="5" ht="21" customHeight="true">
      <c r="A5" s="8" t="s">
        <v>11</v>
      </c>
      <c r="B5" s="8"/>
      <c r="C5" s="8"/>
      <c r="D5" s="8"/>
    </row>
    <row r="6" ht="21" customHeight="true">
      <c r="A6" s="7">
        <v>1</v>
      </c>
      <c r="B6" s="4" t="s">
        <v>12</v>
      </c>
      <c r="C6" s="4" t="s">
        <v>13</v>
      </c>
    </row>
    <row r="7" ht="21" customHeight="true">
      <c r="A7" s="7">
        <v>2</v>
      </c>
      <c r="B7" s="4" t="s">
        <v>14</v>
      </c>
      <c r="C7" s="4" t="s">
        <v>15</v>
      </c>
    </row>
    <row r="8" ht="21" customHeight="true">
      <c r="A8" s="7">
        <v>3</v>
      </c>
      <c r="B8" s="4" t="s">
        <v>16</v>
      </c>
      <c r="C8" s="4" t="s">
        <v>17</v>
      </c>
    </row>
    <row r="9" ht="21" customHeight="true"/>
    <row r="10" ht="21" customHeight="true">
      <c r="A10" s="2" t="s">
        <v>18</v>
      </c>
      <c r="B10" s="2"/>
      <c r="C10" s="2"/>
      <c r="D10" s="2"/>
    </row>
    <row r="11" ht="21" customHeight="true">
      <c r="A11" t="s">
        <v>3</v>
      </c>
      <c r="B11" t="s">
        <v>19</v>
      </c>
    </row>
    <row r="12" ht="21" customHeight="true">
      <c r="A12" t="s">
        <v>4</v>
      </c>
      <c r="B12" t="s">
        <v>20</v>
      </c>
    </row>
    <row r="13" ht="21" customHeight="true">
      <c r="A13" t="s">
        <v>5</v>
      </c>
      <c r="B13" t="s">
        <v>21</v>
      </c>
    </row>
    <row r="14" ht="21" customHeight="true"/>
    <row r="15" ht="21" customHeight="true">
      <c r="A15" s="2" t="s">
        <v>22</v>
      </c>
      <c r="B15" s="2"/>
      <c r="C15" s="2"/>
      <c r="D15" s="2"/>
    </row>
    <row r="16" ht="21" customHeight="true">
      <c r="A16" s="3" t="s">
        <v>23</v>
      </c>
      <c r="B16" s="3" t="s">
        <v>24</v>
      </c>
      <c r="C16" s="3" t="s">
        <v>25</v>
      </c>
      <c r="D16" s="3" t="s">
        <v>26</v>
      </c>
    </row>
    <row r="17" ht="21" customHeight="true">
      <c r="A17" t="s">
        <v>27</v>
      </c>
      <c r="B17" t="s">
        <v>2</v>
      </c>
      <c r="C17" t="s">
        <v>28</v>
      </c>
      <c r="D17" t="s">
        <v>27</v>
      </c>
    </row>
    <row r="18" ht="21" customHeight="true">
      <c r="A18" t="s">
        <v>29</v>
      </c>
      <c r="B18" t="s">
        <v>3</v>
      </c>
      <c r="C18" t="s">
        <v>28</v>
      </c>
      <c r="D18" t="s">
        <v>30</v>
      </c>
    </row>
    <row r="19" ht="21" customHeight="true">
      <c r="A19" t="s">
        <v>31</v>
      </c>
      <c r="B19" t="s">
        <v>4</v>
      </c>
      <c r="C19" t="s">
        <v>32</v>
      </c>
      <c r="D19" t="s">
        <v>30</v>
      </c>
    </row>
    <row r="20" ht="21" customHeight="true">
      <c r="A20" t="s">
        <v>33</v>
      </c>
      <c r="B20" t="s">
        <v>5</v>
      </c>
      <c r="C20" t="s">
        <v>28</v>
      </c>
      <c r="D20" t="s">
        <v>34</v>
      </c>
    </row>
    <row r="21" ht="21" customHeight="true">
      <c r="A21" t="s">
        <v>35</v>
      </c>
      <c r="B21" t="s">
        <v>6</v>
      </c>
      <c r="C21" t="s">
        <v>28</v>
      </c>
      <c r="D21" t="s">
        <v>35</v>
      </c>
    </row>
    <row r="22" ht="21" customHeight="true">
      <c r="A22" t="s">
        <v>36</v>
      </c>
      <c r="B22" t="s">
        <v>7</v>
      </c>
      <c r="C22" t="s">
        <v>36</v>
      </c>
      <c r="D22" t="s">
        <v>37</v>
      </c>
    </row>
    <row r="23" ht="21" customHeight="true">
      <c r="A23" t="s">
        <v>38</v>
      </c>
      <c r="B23" t="s">
        <v>8</v>
      </c>
      <c r="C23" t="s">
        <v>39</v>
      </c>
      <c r="D23" t="s">
        <v>37</v>
      </c>
    </row>
    <row r="24" ht="21" customHeight="true">
      <c r="A24" t="s">
        <v>40</v>
      </c>
      <c r="B24" t="s">
        <v>9</v>
      </c>
      <c r="C24" t="s">
        <v>40</v>
      </c>
      <c r="D24" t="s">
        <v>37</v>
      </c>
    </row>
  </sheetData>
  <pageSetup fitToHeight="0" fitToWidth="1"/>
  <ignoredErrors>
    <ignoredError sqref="A1:XFD1048576" evalError="1" twoDigitTextYear="1" numberStoredAsText="1" formula="1" formulaRange="1" unlockedFormula="1" emptyCellReference="1" listDataValidation="1" calculatedColumn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workbookViewId="0">
      <pane activePane="bottomLeft" state="frozen" topLeftCell="A5" ySplit="4"/>
    </sheetView>
  </sheetViews>
  <sheetFormatPr defaultRowHeight="15"/>
  <cols>
    <col customWidth="true" max="1" min="1" width="14"/>
    <col customWidth="true" max="2" min="2" width="24"/>
    <col customWidth="true" max="3" min="3" width="34"/>
    <col customWidth="true" max="4" min="4" width="18"/>
    <col customWidth="true" max="5" min="5" width="36"/>
    <col customWidth="true" max="26" min="6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41</v>
      </c>
      <c r="B4" s="3" t="s">
        <v>42</v>
      </c>
      <c r="C4" s="3" t="s">
        <v>43</v>
      </c>
      <c r="D4" s="3" t="s">
        <v>44</v>
      </c>
      <c r="E4" s="3" t="s">
        <v>45</v>
      </c>
    </row>
    <row r="5" ht="21" customHeight="true">
      <c r="A5" s="6" t="s">
        <v>46</v>
      </c>
      <c r="B5" s="6" t="s">
        <v>47</v>
      </c>
      <c r="C5" s="4" t="s">
        <v>48</v>
      </c>
      <c r="D5" s="4" t="s">
        <v>49</v>
      </c>
      <c r="E5" s="4" t="s">
        <v>50</v>
      </c>
    </row>
    <row r="6" ht="21" customHeight="true">
      <c r="A6" s="6" t="s">
        <v>51</v>
      </c>
      <c r="B6" s="6" t="s">
        <v>52</v>
      </c>
      <c r="C6" s="4" t="s">
        <v>53</v>
      </c>
      <c r="D6" s="4" t="s">
        <v>54</v>
      </c>
      <c r="E6" s="4" t="s">
        <v>55</v>
      </c>
    </row>
    <row r="7" ht="21" customHeight="true">
      <c r="A7" s="6" t="s">
        <v>56</v>
      </c>
      <c r="B7" s="6" t="s">
        <v>57</v>
      </c>
      <c r="C7" s="4" t="s">
        <v>58</v>
      </c>
      <c r="D7" s="4" t="s">
        <v>49</v>
      </c>
      <c r="E7" s="4" t="s">
        <v>59</v>
      </c>
    </row>
    <row r="8" ht="21" customHeight="true">
      <c r="A8" s="6" t="s">
        <v>60</v>
      </c>
      <c r="B8" s="6" t="s">
        <v>61</v>
      </c>
      <c r="C8" s="4" t="s">
        <v>62</v>
      </c>
      <c r="D8" s="4" t="s">
        <v>63</v>
      </c>
      <c r="E8" s="4" t="s">
        <v>64</v>
      </c>
    </row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3">
    <dataValidation allowBlank="false" sqref="$A$5:$A$16" type="custom">
      <formula1>LEN(TRIM(A5))&gt;0</formula1>
    </dataValidation>
    <dataValidation allowBlank="false" sqref="$B$5:$B$16" type="custom">
      <formula1>LEN(TRIM(B5))&gt;0</formula1>
    </dataValidation>
    <dataValidation allowBlank="true" error="Notatki powinny być zwięzłe, aby zachować czytelność harmonogramu." errorStyle="stop" errorTitle="Sprawdź długość notatki" operator="lessThanOrEqual" showErrorMessage="true" sqref="$E$5:$E$16" type="textLength">
      <formula1>160</formula1>
    </dataValidation>
  </dataValidations>
  <pageSetup fitToHeight="0" fitToWidth="1" orientation="portrait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workbookViewId="0">
      <pane activePane="bottomLeft" state="frozen" topLeftCell="A5" ySplit="4"/>
    </sheetView>
  </sheetViews>
  <sheetFormatPr defaultRowHeight="15"/>
  <cols>
    <col customWidth="true" max="1" min="1" width="14"/>
    <col customWidth="true" max="2" min="2" width="16"/>
    <col customWidth="true" max="3" min="3" width="30"/>
    <col customWidth="true" max="4" min="4" width="22"/>
    <col customWidth="true" max="5" min="5" width="10"/>
    <col customWidth="true" max="7" min="6" width="14"/>
    <col customWidth="true" max="8" min="8" width="12"/>
    <col customWidth="true" max="10" min="9" width="14"/>
    <col customWidth="true" max="11" min="11" width="12"/>
    <col customWidth="true" max="12" min="12" width="14"/>
    <col customWidth="true" max="13" min="13" width="12"/>
    <col customWidth="true" max="14" min="14" width="20"/>
    <col customWidth="true" max="15" min="15" width="36"/>
    <col customWidth="true" max="26" min="16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65</v>
      </c>
      <c r="B4" s="3" t="s">
        <v>66</v>
      </c>
      <c r="C4" s="3" t="s">
        <v>67</v>
      </c>
      <c r="D4" s="3" t="s">
        <v>68</v>
      </c>
      <c r="E4" s="3" t="s">
        <v>69</v>
      </c>
      <c r="F4" s="3" t="s">
        <v>70</v>
      </c>
      <c r="G4" s="3" t="s">
        <v>71</v>
      </c>
      <c r="H4" s="3" t="s">
        <v>72</v>
      </c>
      <c r="I4" s="3" t="s">
        <v>73</v>
      </c>
      <c r="J4" s="3" t="s">
        <v>74</v>
      </c>
      <c r="K4" s="3" t="s">
        <v>75</v>
      </c>
      <c r="L4" s="3" t="s">
        <v>76</v>
      </c>
      <c r="M4" s="3" t="s">
        <v>77</v>
      </c>
      <c r="N4" s="3" t="s">
        <v>78</v>
      </c>
      <c r="O4" s="3" t="s">
        <v>45</v>
      </c>
    </row>
    <row r="5" ht="21" customHeight="true">
      <c r="A5" s="6" t="s">
        <v>79</v>
      </c>
      <c r="B5" s="4" t="s">
        <v>80</v>
      </c>
      <c r="C5" s="6" t="s">
        <v>81</v>
      </c>
      <c r="D5" s="4" t="s">
        <v>82</v>
      </c>
      <c r="E5" s="14">
        <v>4</v>
      </c>
      <c r="F5" s="15">
        <v>46113</v>
      </c>
      <c r="G5" s="15">
        <v>46115</v>
      </c>
      <c r="H5" s="5" t="str">
        <f>IF(OR(F5="",G5=""),"",G5-F5)</f>
        <v>37</v>
      </c>
      <c r="I5" s="15">
        <v>46113</v>
      </c>
      <c r="J5" s="15">
        <v>46115</v>
      </c>
      <c r="K5" s="16">
        <v>1</v>
      </c>
      <c r="L5" s="6" t="s">
        <v>83</v>
      </c>
      <c r="M5" s="4" t="s">
        <v>84</v>
      </c>
      <c r="N5" s="4" t="s">
        <v>85</v>
      </c>
      <c r="O5" s="4" t="s">
        <v>86</v>
      </c>
    </row>
    <row r="6" ht="21" customHeight="true">
      <c r="A6" s="6" t="s">
        <v>87</v>
      </c>
      <c r="B6" s="4" t="s">
        <v>88</v>
      </c>
      <c r="C6" s="6" t="s">
        <v>89</v>
      </c>
      <c r="D6" s="4" t="s">
        <v>82</v>
      </c>
      <c r="E6" s="14">
        <v>6</v>
      </c>
      <c r="F6" s="15">
        <v>46116</v>
      </c>
      <c r="G6" s="15">
        <v>46120</v>
      </c>
      <c r="H6" s="5" t="str">
        <f>IF(OR(F6="",G6=""),"",G6-F6)</f>
        <v>37</v>
      </c>
      <c r="I6" s="15">
        <v>46116</v>
      </c>
      <c r="J6" s="15">
        <v>46120</v>
      </c>
      <c r="K6" s="16">
        <v>1</v>
      </c>
      <c r="L6" s="6" t="s">
        <v>83</v>
      </c>
      <c r="M6" s="4" t="s">
        <v>84</v>
      </c>
      <c r="N6" s="4" t="s">
        <v>90</v>
      </c>
      <c r="O6" s="4" t="s">
        <v>91</v>
      </c>
    </row>
    <row r="7" ht="21" customHeight="true">
      <c r="A7" s="6" t="s">
        <v>92</v>
      </c>
      <c r="B7" s="4" t="s">
        <v>93</v>
      </c>
      <c r="C7" s="6" t="s">
        <v>94</v>
      </c>
      <c r="D7" s="4" t="s">
        <v>95</v>
      </c>
      <c r="E7" s="14">
        <v>5</v>
      </c>
      <c r="F7" s="15">
        <v>46121</v>
      </c>
      <c r="G7" s="15">
        <v>46128</v>
      </c>
      <c r="H7" s="5" t="str">
        <f>IF(OR(F7="",G7=""),"",G7-F7)</f>
        <v>37</v>
      </c>
      <c r="I7" s="15">
        <v>46121</v>
      </c>
      <c r="J7" s="15" t="s">
        <v>37</v>
      </c>
      <c r="K7" s="16">
        <v>0.65</v>
      </c>
      <c r="L7" s="6" t="s">
        <v>96</v>
      </c>
      <c r="M7" s="4" t="s">
        <v>97</v>
      </c>
      <c r="N7" s="4" t="s">
        <v>90</v>
      </c>
      <c r="O7" s="4" t="s">
        <v>98</v>
      </c>
    </row>
    <row r="8" ht="21" customHeight="true">
      <c r="A8" s="6" t="s">
        <v>99</v>
      </c>
      <c r="B8" s="4" t="s">
        <v>100</v>
      </c>
      <c r="C8" s="6" t="s">
        <v>101</v>
      </c>
      <c r="D8" s="4" t="s">
        <v>102</v>
      </c>
      <c r="E8" s="14">
        <v>8</v>
      </c>
      <c r="F8" s="15">
        <v>46129</v>
      </c>
      <c r="G8" s="15">
        <v>46136</v>
      </c>
      <c r="H8" s="5" t="str">
        <f>IF(OR(F8="",G8=""),"",G8-F8)</f>
        <v>37</v>
      </c>
      <c r="I8" s="15" t="s">
        <v>37</v>
      </c>
      <c r="J8" s="15" t="s">
        <v>37</v>
      </c>
      <c r="K8" s="16">
        <v>0.1</v>
      </c>
      <c r="L8" s="6" t="s">
        <v>103</v>
      </c>
      <c r="M8" s="4" t="s">
        <v>84</v>
      </c>
      <c r="N8" s="4" t="s">
        <v>104</v>
      </c>
      <c r="O8" s="4" t="s">
        <v>105</v>
      </c>
    </row>
    <row r="9" ht="21" customHeight="true">
      <c r="H9" t="str">
        <f>IF(OR(F9="",G9=""),"",G9-F9)</f>
      </c>
    </row>
    <row r="10" ht="21" customHeight="true">
      <c r="H10" t="str">
        <f>IF(OR(F10="",G10=""),"",G10-F10)</f>
      </c>
    </row>
    <row r="11" ht="21" customHeight="true">
      <c r="H11" t="str">
        <f>IF(OR(F11="",G11=""),"",G11-F11)</f>
      </c>
    </row>
    <row r="12" ht="21" customHeight="true">
      <c r="H12" t="str">
        <f>IF(OR(F12="",G12=""),"",G12-F12)</f>
      </c>
    </row>
    <row r="13" ht="21" customHeight="true">
      <c r="H13" t="str">
        <f>IF(OR(F13="",G13=""),"",G13-F13)</f>
      </c>
    </row>
    <row r="14" ht="21" customHeight="true">
      <c r="H14" t="str">
        <f>IF(OR(F14="",G14=""),"",G14-F14)</f>
      </c>
    </row>
    <row r="15" ht="21" customHeight="true">
      <c r="H15" t="str">
        <f>IF(OR(F15="",G15=""),"",G15-F15)</f>
      </c>
    </row>
    <row r="16" ht="21" customHeight="true">
      <c r="H16" t="str">
        <f>IF(OR(F16="",G16=""),"",G16-F16)</f>
      </c>
    </row>
    <row r="17" ht="21" customHeight="true">
      <c r="H17" t="str">
        <f>IF(OR(F17="",G17=""),"",G17-F17)</f>
      </c>
    </row>
    <row r="18" ht="21" customHeight="true">
      <c r="H18" t="str">
        <f>IF(OR(F18="",G18=""),"",G18-F18)</f>
      </c>
    </row>
    <row r="19" ht="21" customHeight="true">
      <c r="H19" t="str">
        <f>IF(OR(F19="",G19=""),"",G19-F19)</f>
      </c>
    </row>
    <row r="20" ht="21" customHeight="true">
      <c r="H20" t="str">
        <f>IF(OR(F20="",G20=""),"",G20-F20)</f>
      </c>
    </row>
    <row r="21" ht="21" customHeight="true">
      <c r="H21" t="str">
        <f>IF(OR(F21="",G21=""),"",G21-F21)</f>
      </c>
    </row>
    <row r="22" ht="21" customHeight="true">
      <c r="H22" t="str">
        <f>IF(OR(F22="",G22=""),"",G22-F22)</f>
      </c>
    </row>
    <row r="23" ht="21" customHeight="true">
      <c r="H23" t="str">
        <f>IF(OR(F23="",G23=""),"",G23-F23)</f>
      </c>
    </row>
    <row r="24" ht="21" customHeight="true">
      <c r="H24" t="str">
        <f>IF(OR(F24="",G24=""),"",G24-F24)</f>
      </c>
    </row>
    <row r="25" ht="21" customHeight="true">
      <c r="H25" t="str">
        <f>IF(OR(F25="",G25=""),"",G25-F25)</f>
      </c>
    </row>
    <row r="26" ht="21" customHeight="true">
      <c r="H26" t="str">
        <f>IF(OR(F26="",G26=""),"",G26-F26)</f>
      </c>
    </row>
    <row r="27" ht="21" customHeight="true">
      <c r="H27" t="str">
        <f>IF(OR(F27="",G27=""),"",G27-F27)</f>
      </c>
    </row>
    <row r="28" ht="21" customHeight="true">
      <c r="H28" t="str">
        <f>IF(OR(F28="",G28=""),"",G28-F28)</f>
      </c>
    </row>
  </sheetData>
  <conditionalFormatting sqref="L5:L28">
    <cfRule type="expression" dxfId="3" priority="1">
      <formula>$L5="not_started"</formula>
    </cfRule>
    <cfRule type="expression" dxfId="1" priority="2">
      <formula>$L5="in_progress"</formula>
    </cfRule>
    <cfRule type="expression" dxfId="2" priority="3">
      <formula>$L5="delayed"</formula>
    </cfRule>
    <cfRule type="expression" dxfId="0" priority="4">
      <formula>$L5="completed"</formula>
    </cfRule>
  </conditionalFormatting>
  <conditionalFormatting sqref="G5:G28">
    <cfRule type="expression" dxfId="2" priority="5">
      <formula>AND($G5&lt;TODAY(),$L5&lt;&gt;"completed",$G5&lt;&gt;"")</formula>
    </cfRule>
  </conditionalFormatting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8">
    <dataValidation allowBlank="true" sqref="$B$5:$B$28" type="list">
      <formula1>enum_task_category_labels</formula1>
    </dataValidation>
    <dataValidation allowBlank="true" sqref="$M$5:$M$28" type="list">
      <formula1>enum_priority_labels</formula1>
    </dataValidation>
    <dataValidation allowBlank="false" sqref="$C$5:$C$28" type="custom">
      <formula1>LEN(TRIM(C5))&gt;0</formula1>
    </dataValidation>
    <dataValidation allowBlank="true" error="Wprowadź postęp jako wartość od 0% do 100%." errorStyle="stop" errorTitle="Sprawdź postęp" operator="between" showErrorMessage="true" sqref="$K$5:$K$28" type="decimal">
      <formula1>0</formula1>
      <formula2>1</formula2>
    </dataValidation>
    <dataValidation allowBlank="false" sqref="$A$5:$A$28" type="custom">
      <formula1>LEN(TRIM(A5))&gt;0</formula1>
    </dataValidation>
    <dataValidation allowBlank="true" error="Wprowadź liczbę pracowników z zakresu od 0 do 80." errorStyle="stop" errorTitle="Sprawdź obsadę" operator="between" showErrorMessage="true" sqref="$E$5:$E$28" type="whole">
      <formula1>0</formula1>
      <formula2>80</formula2>
    </dataValidation>
    <dataValidation allowBlank="false" error="Wybierz status z listy." errorStyle="stop" errorTitle="Wybierz prawidłowy status" showErrorMessage="true" sqref="$L$5:$L$28" type="list">
      <formula1>enum_task_status_labels</formula1>
    </dataValidation>
    <dataValidation allowBlank="true" error="Notatki powinny być zwięzłe, aby zachować czytelność harmonogramu." errorStyle="stop" errorTitle="Sprawdź długość notatki" operator="lessThanOrEqual" showErrorMessage="true" sqref="$O$5:$O$28" type="textLength">
      <formula1>160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workbookViewId="0">
      <pane activePane="bottomRight" state="frozen" topLeftCell="I5" xSplit="8" ySplit="4"/>
    </sheetView>
  </sheetViews>
  <sheetFormatPr defaultRowHeight="15"/>
  <cols>
    <col customWidth="true" max="1" min="1" width="14"/>
    <col customWidth="true" max="2" min="2" width="30"/>
    <col customWidth="true" max="3" min="3" width="22"/>
    <col customWidth="true" max="4" min="4" width="14"/>
    <col customWidth="true" max="5" min="5" width="12"/>
    <col customWidth="true" max="7" min="6" width="14"/>
    <col customWidth="true" max="8" min="8" width="18"/>
    <col customWidth="true" max="38" min="9" width="11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65</v>
      </c>
      <c r="B4" s="3" t="s">
        <v>67</v>
      </c>
      <c r="C4" s="3" t="s">
        <v>68</v>
      </c>
      <c r="D4" s="3" t="s">
        <v>76</v>
      </c>
      <c r="E4" s="3" t="s">
        <v>75</v>
      </c>
      <c r="F4" s="3" t="s">
        <v>70</v>
      </c>
      <c r="G4" s="3" t="s">
        <v>71</v>
      </c>
      <c r="I4" s="17">
        <v>46113</v>
      </c>
      <c r="J4" s="17">
        <v>46114</v>
      </c>
      <c r="K4" s="17">
        <v>46115</v>
      </c>
      <c r="L4" s="17">
        <v>46116</v>
      </c>
      <c r="M4" s="17">
        <v>46117</v>
      </c>
      <c r="N4" s="17">
        <v>46118</v>
      </c>
      <c r="O4" s="17">
        <v>46119</v>
      </c>
      <c r="P4" s="17">
        <v>46120</v>
      </c>
      <c r="Q4" s="17">
        <v>46121</v>
      </c>
      <c r="R4" s="17">
        <v>46122</v>
      </c>
      <c r="S4" s="17">
        <v>46123</v>
      </c>
      <c r="T4" s="17">
        <v>46124</v>
      </c>
      <c r="U4" s="17">
        <v>46125</v>
      </c>
      <c r="V4" s="17">
        <v>46126</v>
      </c>
      <c r="W4" s="17">
        <v>46127</v>
      </c>
      <c r="X4" s="17">
        <v>46128</v>
      </c>
      <c r="Y4" s="17">
        <v>46129</v>
      </c>
      <c r="Z4" s="17">
        <v>46130</v>
      </c>
      <c r="AA4" s="17">
        <v>46131</v>
      </c>
      <c r="AB4" s="17">
        <v>46132</v>
      </c>
      <c r="AC4" s="17">
        <v>46133</v>
      </c>
      <c r="AD4" s="17">
        <v>46134</v>
      </c>
      <c r="AE4" s="17">
        <v>46135</v>
      </c>
      <c r="AF4" s="17">
        <v>46136</v>
      </c>
      <c r="AG4" s="17">
        <v>46137</v>
      </c>
      <c r="AH4" s="17">
        <v>46138</v>
      </c>
      <c r="AI4" s="17">
        <v>46139</v>
      </c>
      <c r="AJ4" s="17">
        <v>46140</v>
      </c>
      <c r="AK4" s="17">
        <v>46141</v>
      </c>
      <c r="AL4" s="17">
        <v>46142</v>
      </c>
    </row>
    <row r="5" ht="21" customHeight="true">
      <c r="A5" s="6" t="s">
        <v>79</v>
      </c>
      <c r="B5" s="6" t="s">
        <v>81</v>
      </c>
      <c r="C5" s="4" t="s">
        <v>82</v>
      </c>
      <c r="D5" s="6" t="s">
        <v>83</v>
      </c>
      <c r="E5" s="16">
        <v>1</v>
      </c>
      <c r="F5" s="15">
        <v>46113</v>
      </c>
      <c r="G5" s="15">
        <v>46115</v>
      </c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</row>
    <row r="6" ht="21" customHeight="true">
      <c r="A6" s="6" t="s">
        <v>87</v>
      </c>
      <c r="B6" s="6" t="s">
        <v>89</v>
      </c>
      <c r="C6" s="4" t="s">
        <v>82</v>
      </c>
      <c r="D6" s="6" t="s">
        <v>83</v>
      </c>
      <c r="E6" s="16">
        <v>1</v>
      </c>
      <c r="F6" s="15">
        <v>46116</v>
      </c>
      <c r="G6" s="15">
        <v>46120</v>
      </c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</row>
    <row r="7" ht="21" customHeight="true">
      <c r="A7" s="6" t="s">
        <v>92</v>
      </c>
      <c r="B7" s="6" t="s">
        <v>94</v>
      </c>
      <c r="C7" s="4" t="s">
        <v>95</v>
      </c>
      <c r="D7" s="6" t="s">
        <v>96</v>
      </c>
      <c r="E7" s="16">
        <v>0.65</v>
      </c>
      <c r="F7" s="15">
        <v>46121</v>
      </c>
      <c r="G7" s="15">
        <v>46128</v>
      </c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</row>
    <row r="8" ht="21" customHeight="true">
      <c r="A8" s="6" t="s">
        <v>99</v>
      </c>
      <c r="B8" s="6" t="s">
        <v>101</v>
      </c>
      <c r="C8" s="4" t="s">
        <v>102</v>
      </c>
      <c r="D8" s="6" t="s">
        <v>103</v>
      </c>
      <c r="E8" s="16">
        <v>0.1</v>
      </c>
      <c r="F8" s="15">
        <v>46129</v>
      </c>
      <c r="G8" s="15">
        <v>46136</v>
      </c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</row>
    <row r="9" ht="21" customHeight="true">
      <c r="A9" s="6"/>
      <c r="B9" s="6"/>
      <c r="C9" s="4"/>
      <c r="D9" s="6"/>
      <c r="E9" s="16"/>
      <c r="F9" s="15"/>
      <c r="G9" s="1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</row>
    <row r="10" ht="21" customHeight="true">
      <c r="A10" s="6"/>
      <c r="B10" s="6"/>
      <c r="C10" s="4"/>
      <c r="D10" s="6"/>
      <c r="E10" s="16"/>
      <c r="F10" s="15"/>
      <c r="G10" s="1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</row>
    <row r="11" ht="21" customHeight="true">
      <c r="A11" s="6"/>
      <c r="B11" s="6"/>
      <c r="C11" s="4"/>
      <c r="D11" s="6"/>
      <c r="E11" s="16"/>
      <c r="F11" s="15"/>
      <c r="G11" s="1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</row>
    <row r="12" ht="21" customHeight="true">
      <c r="A12" s="6"/>
      <c r="B12" s="6"/>
      <c r="C12" s="4"/>
      <c r="D12" s="6"/>
      <c r="E12" s="16"/>
      <c r="F12" s="15"/>
      <c r="G12" s="1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</row>
    <row r="13" ht="21" customHeight="true">
      <c r="A13" s="6"/>
      <c r="B13" s="6"/>
      <c r="C13" s="4"/>
      <c r="D13" s="6"/>
      <c r="E13" s="16"/>
      <c r="F13" s="15"/>
      <c r="G13" s="1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</row>
    <row r="14" ht="21" customHeight="true">
      <c r="A14" s="6"/>
      <c r="B14" s="6"/>
      <c r="C14" s="4"/>
      <c r="D14" s="6"/>
      <c r="E14" s="16"/>
      <c r="F14" s="15"/>
      <c r="G14" s="1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</row>
    <row r="15" ht="21" customHeight="true">
      <c r="A15" s="6"/>
      <c r="B15" s="6"/>
      <c r="C15" s="4"/>
      <c r="D15" s="6"/>
      <c r="E15" s="16"/>
      <c r="F15" s="15"/>
      <c r="G15" s="1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</row>
    <row r="16" ht="21" customHeight="true">
      <c r="A16" s="6"/>
      <c r="B16" s="6"/>
      <c r="C16" s="4"/>
      <c r="D16" s="6"/>
      <c r="E16" s="16"/>
      <c r="F16" s="15"/>
      <c r="G16" s="1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</row>
    <row r="17" ht="21" customHeight="true">
      <c r="A17" s="6"/>
      <c r="B17" s="6"/>
      <c r="C17" s="4"/>
      <c r="D17" s="6"/>
      <c r="E17" s="16"/>
      <c r="F17" s="15"/>
      <c r="G17" s="1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</row>
    <row r="18" ht="21" customHeight="true">
      <c r="A18" s="6"/>
      <c r="B18" s="6"/>
      <c r="C18" s="4"/>
      <c r="D18" s="6"/>
      <c r="E18" s="16"/>
      <c r="F18" s="15"/>
      <c r="G18" s="1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</row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conditionalFormatting sqref="I5:AL18">
    <cfRule type="expression" dxfId="4" priority="1">
      <formula>AND($F5&lt;=I$4,$G5&gt;=I$4)</formula>
    </cfRule>
  </conditionalFormatting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4">
    <dataValidation allowBlank="false" sqref="$A$5:$A$18" type="custom">
      <formula1>LEN(TRIM(A5))&gt;0</formula1>
    </dataValidation>
    <dataValidation allowBlank="false" sqref="$B$5:$B$18" type="custom">
      <formula1>LEN(TRIM(B5))&gt;0</formula1>
    </dataValidation>
    <dataValidation allowBlank="false" error="Wybierz status z listy." errorStyle="stop" errorTitle="Wybierz prawidłowy status" showErrorMessage="true" sqref="$D$5:$D$18" type="list">
      <formula1>enum_task_status_labels</formula1>
    </dataValidation>
    <dataValidation allowBlank="true" error="Wprowadź postęp jako wartość od 0% do 100%." errorStyle="stop" errorTitle="Sprawdź postęp" operator="between" showErrorMessage="true" sqref="$E$5:$E$18" type="decimal">
      <formula1>0</formula1>
      <formula2>1</formula2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workbookViewId="0">
      <pane activePane="bottomLeft" state="frozen" topLeftCell="A5" ySplit="4"/>
    </sheetView>
  </sheetViews>
  <sheetFormatPr defaultRowHeight="15"/>
  <cols>
    <col customWidth="true" max="2" min="1" width="14"/>
    <col customWidth="true" max="3" min="3" width="12"/>
    <col customWidth="true" max="4" min="4" width="28"/>
    <col customWidth="true" max="5" min="5" width="22"/>
    <col customWidth="true" max="6" min="6" width="10"/>
    <col customWidth="true" max="7" min="7" width="36"/>
    <col customWidth="true" max="8" min="8" width="14"/>
    <col customWidth="true" max="9" min="9" width="34"/>
    <col customWidth="true" max="26" min="10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106</v>
      </c>
      <c r="B4" s="3" t="s">
        <v>107</v>
      </c>
      <c r="C4" s="3" t="s">
        <v>108</v>
      </c>
      <c r="D4" s="3" t="s">
        <v>67</v>
      </c>
      <c r="E4" s="3" t="s">
        <v>68</v>
      </c>
      <c r="F4" s="3" t="s">
        <v>69</v>
      </c>
      <c r="G4" s="3" t="s">
        <v>109</v>
      </c>
      <c r="H4" s="3" t="s">
        <v>110</v>
      </c>
      <c r="I4" s="3" t="s">
        <v>45</v>
      </c>
    </row>
    <row r="5" ht="21" customHeight="true">
      <c r="A5" s="6" t="s">
        <v>111</v>
      </c>
      <c r="B5" s="18">
        <v>46125</v>
      </c>
      <c r="C5" s="4" t="s">
        <v>112</v>
      </c>
      <c r="D5" s="4" t="s">
        <v>94</v>
      </c>
      <c r="E5" s="4" t="s">
        <v>95</v>
      </c>
      <c r="F5" s="14">
        <v>5</v>
      </c>
      <c r="G5" s="4" t="s">
        <v>113</v>
      </c>
      <c r="H5" s="4" t="s">
        <v>114</v>
      </c>
      <c r="I5" s="4" t="s">
        <v>115</v>
      </c>
    </row>
    <row r="6" ht="21" customHeight="true">
      <c r="A6" s="6" t="s">
        <v>116</v>
      </c>
      <c r="B6" s="18">
        <v>46126</v>
      </c>
      <c r="C6" s="4" t="s">
        <v>117</v>
      </c>
      <c r="D6" s="4" t="s">
        <v>118</v>
      </c>
      <c r="E6" s="4" t="s">
        <v>119</v>
      </c>
      <c r="F6" s="14">
        <v>5</v>
      </c>
      <c r="G6" s="4" t="s">
        <v>120</v>
      </c>
      <c r="H6" s="4" t="s">
        <v>121</v>
      </c>
      <c r="I6" s="4" t="s">
        <v>122</v>
      </c>
    </row>
    <row r="7" ht="21" customHeight="true">
      <c r="A7" s="6" t="s">
        <v>123</v>
      </c>
      <c r="B7" s="18">
        <v>46129</v>
      </c>
      <c r="C7" s="4" t="s">
        <v>124</v>
      </c>
      <c r="D7" s="4" t="s">
        <v>125</v>
      </c>
      <c r="E7" s="4" t="s">
        <v>126</v>
      </c>
      <c r="F7" s="14">
        <v>8</v>
      </c>
      <c r="G7" s="4" t="s">
        <v>127</v>
      </c>
      <c r="H7" s="4" t="s">
        <v>128</v>
      </c>
      <c r="I7" s="4" t="s">
        <v>129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conditionalFormatting sqref="H5:H17">
    <cfRule type="expression" dxfId="3" priority="1">
      <formula>$H5="planned"</formula>
    </cfRule>
    <cfRule type="expression" dxfId="1" priority="2">
      <formula>$H5="shared"</formula>
    </cfRule>
    <cfRule type="expression" dxfId="0" priority="3">
      <formula>$H5="confirmed"</formula>
    </cfRule>
  </conditionalFormatting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4">
    <dataValidation allowBlank="false" sqref="$A$5:$A$17" type="custom">
      <formula1>LEN(TRIM(A5))&gt;0</formula1>
    </dataValidation>
    <dataValidation allowBlank="true" sqref="$C$5:$C$17" type="list">
      <formula1>enum_weekday_labels</formula1>
    </dataValidation>
    <dataValidation allowBlank="true" sqref="$H$5:$H$17" type="list">
      <formula1>enum_weekly_status_labels</formula1>
    </dataValidation>
    <dataValidation allowBlank="false" sqref="$B$5:$B$17" type="custom">
      <formula1>LEN(TRIM(B5))&gt;0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workbookViewId="0">
      <pane activePane="bottomLeft" state="frozen" topLeftCell="A5" ySplit="4"/>
    </sheetView>
  </sheetViews>
  <sheetFormatPr defaultRowHeight="15"/>
  <cols>
    <col customWidth="true" max="2" min="1" width="14"/>
    <col customWidth="true" max="3" min="3" width="12"/>
    <col customWidth="true" max="4" min="4" width="16"/>
    <col customWidth="true" max="5" min="5" width="30"/>
    <col customWidth="true" max="6" min="6" width="24"/>
    <col customWidth="true" max="7" min="7" width="18"/>
    <col customWidth="true" max="8" min="8" width="14"/>
    <col customWidth="true" max="9" min="9" width="36"/>
    <col customWidth="true" max="26" min="10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130</v>
      </c>
      <c r="B4" s="3" t="s">
        <v>131</v>
      </c>
      <c r="C4" s="3" t="s">
        <v>132</v>
      </c>
      <c r="D4" s="3" t="s">
        <v>133</v>
      </c>
      <c r="E4" s="3" t="s">
        <v>134</v>
      </c>
      <c r="F4" s="3" t="s">
        <v>135</v>
      </c>
      <c r="G4" s="3" t="s">
        <v>136</v>
      </c>
      <c r="H4" s="3" t="s">
        <v>76</v>
      </c>
      <c r="I4" s="3" t="s">
        <v>45</v>
      </c>
    </row>
    <row r="5" ht="21" customHeight="true">
      <c r="A5" s="6" t="s">
        <v>137</v>
      </c>
      <c r="B5" s="15">
        <v>46125</v>
      </c>
      <c r="C5" s="4" t="s">
        <v>138</v>
      </c>
      <c r="D5" s="4" t="s">
        <v>139</v>
      </c>
      <c r="E5" s="4" t="s">
        <v>140</v>
      </c>
      <c r="F5" s="4" t="s">
        <v>141</v>
      </c>
      <c r="G5" s="4" t="s">
        <v>142</v>
      </c>
      <c r="H5" s="4" t="s">
        <v>143</v>
      </c>
      <c r="I5" s="4" t="s">
        <v>144</v>
      </c>
    </row>
    <row r="6" ht="21" customHeight="true">
      <c r="A6" s="6" t="s">
        <v>145</v>
      </c>
      <c r="B6" s="15">
        <v>46126</v>
      </c>
      <c r="C6" s="4" t="s">
        <v>146</v>
      </c>
      <c r="D6" s="4" t="s">
        <v>147</v>
      </c>
      <c r="E6" s="4" t="s">
        <v>118</v>
      </c>
      <c r="F6" s="4" t="s">
        <v>119</v>
      </c>
      <c r="G6" s="4" t="s">
        <v>148</v>
      </c>
      <c r="H6" s="4" t="s">
        <v>143</v>
      </c>
      <c r="I6" s="4" t="s">
        <v>149</v>
      </c>
    </row>
    <row r="7" ht="21" customHeight="true">
      <c r="A7" s="6" t="s">
        <v>150</v>
      </c>
      <c r="B7" s="15">
        <v>46129</v>
      </c>
      <c r="C7" s="4" t="s">
        <v>151</v>
      </c>
      <c r="D7" s="4" t="s">
        <v>152</v>
      </c>
      <c r="E7" s="4" t="s">
        <v>153</v>
      </c>
      <c r="F7" s="4" t="s">
        <v>126</v>
      </c>
      <c r="G7" s="4" t="s">
        <v>154</v>
      </c>
      <c r="H7" s="4" t="s">
        <v>155</v>
      </c>
      <c r="I7" s="4" t="s">
        <v>156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conditionalFormatting sqref="H5:H19">
    <cfRule type="expression" dxfId="3" priority="1">
      <formula>$H5="scheduled"</formula>
    </cfRule>
    <cfRule type="expression" dxfId="0" priority="2">
      <formula>$H5="done"</formula>
    </cfRule>
    <cfRule type="expression" dxfId="1" priority="3">
      <formula>$H5="changed"</formula>
    </cfRule>
  </conditionalFormatting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3">
    <dataValidation allowBlank="true" sqref="$H$5:$H$19" type="list">
      <formula1>enum_event_status_labels</formula1>
    </dataValidation>
    <dataValidation allowBlank="false" sqref="$A$5:$A$19" type="custom">
      <formula1>LEN(TRIM(A5))&gt;0</formula1>
    </dataValidation>
    <dataValidation allowBlank="true" sqref="$D$5:$D$19" type="list">
      <formula1>enum_event_category_labels</formula1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workbookViewId="0">
      <pane activePane="bottomLeft" state="frozen" topLeftCell="A4" ySplit="3"/>
    </sheetView>
  </sheetViews>
  <sheetFormatPr defaultRowHeight="15"/>
  <cols>
    <col customWidth="true" max="9" min="1" width="16"/>
    <col customWidth="true" max="26" min="10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1" customHeight="true">
      <c r="A4" s="9" t="s">
        <v>157</v>
      </c>
      <c r="B4" s="9"/>
      <c r="C4" s="9"/>
      <c r="D4" s="9" t="s">
        <v>158</v>
      </c>
      <c r="E4" s="9"/>
      <c r="G4" s="9" t="s">
        <v>159</v>
      </c>
      <c r="H4" s="9"/>
    </row>
    <row r="5" ht="21" customHeight="true">
      <c r="A5" s="9" t="str">
        <f>COUNTA(tasks_task_id_range)</f>
      </c>
      <c r="B5" s="9"/>
      <c r="C5" s="9"/>
      <c r="D5" s="9" t="str">
        <f>COUNTIF(tasks_status_range,"completed")</f>
      </c>
      <c r="E5" s="9"/>
      <c r="G5" s="9" t="str">
        <f>COUNTIF(tasks_status_range,"delayed")</f>
      </c>
      <c r="H5" s="9"/>
    </row>
    <row r="6" ht="21" customHeight="true">
      <c r="A6" s="9"/>
      <c r="B6" s="9"/>
      <c r="C6" s="9"/>
      <c r="D6" s="9"/>
      <c r="E6" s="9"/>
      <c r="G6" s="9"/>
      <c r="H6" s="9"/>
    </row>
    <row r="7" ht="21" customHeight="true"/>
    <row r="8" ht="21" customHeight="true">
      <c r="A8" s="9" t="s">
        <v>160</v>
      </c>
      <c r="B8" s="9"/>
    </row>
    <row r="9" ht="21" customHeight="true">
      <c r="A9" s="9" t="str">
        <f>AVERAGE(tasks_progress_range)</f>
      </c>
      <c r="B9" s="9"/>
    </row>
    <row r="10" ht="21" customHeight="true">
      <c r="A10" s="9"/>
      <c r="B10" s="9"/>
    </row>
    <row r="11" ht="21" customHeight="true"/>
    <row r="12" ht="21" customHeight="true"/>
    <row r="13" ht="21" customHeight="true">
      <c r="A13" s="2" t="s">
        <v>161</v>
      </c>
      <c r="B13" s="2"/>
      <c r="C13" s="2"/>
    </row>
    <row r="14" ht="21" customHeight="true">
      <c r="A14" s="3" t="s">
        <v>76</v>
      </c>
      <c r="B14" s="3" t="s">
        <v>162</v>
      </c>
      <c r="C14" s="3" t="s">
        <v>163</v>
      </c>
    </row>
    <row r="15" ht="21" customHeight="true">
      <c r="A15" s="4" t="s">
        <v>164</v>
      </c>
      <c r="B15" s="4" t="str">
        <f>COUNTIF(tasks_status_range,"not_started")</f>
        <v>37</v>
      </c>
      <c r="C15" s="4" t="str">
        <f>IFERROR(COUNTIF(tasks_status_range,"not_started")/COUNTA(tasks_task_id_range),0)</f>
        <v>37</v>
      </c>
    </row>
    <row r="16" ht="21" customHeight="true">
      <c r="A16" s="10" t="s">
        <v>165</v>
      </c>
      <c r="B16" s="10" t="str">
        <f>COUNTIF(tasks_status_range,"in_progress")</f>
        <v>37</v>
      </c>
      <c r="C16" s="10" t="str">
        <f>IFERROR(COUNTIF(tasks_status_range,"in_progress")/COUNTA(tasks_task_id_range),0)</f>
        <v>37</v>
      </c>
    </row>
    <row r="17" ht="21" customHeight="true">
      <c r="A17" s="11" t="s">
        <v>166</v>
      </c>
      <c r="B17" s="11" t="str">
        <f>COUNTIF(tasks_status_range,"delayed")</f>
        <v>37</v>
      </c>
      <c r="C17" s="11" t="str">
        <f>IFERROR(COUNTIF(tasks_status_range,"delayed")/COUNTA(tasks_task_id_range),0)</f>
        <v>37</v>
      </c>
    </row>
    <row r="18" ht="21" customHeight="true">
      <c r="A18" s="4" t="s">
        <v>167</v>
      </c>
      <c r="B18" s="4" t="str">
        <f>COUNTIF(tasks_status_range,"completed")</f>
        <v>37</v>
      </c>
      <c r="C18" s="4" t="str">
        <f>IFERROR(COUNTIF(tasks_status_range,"completed")/COUNTA(tasks_task_id_range),0)</f>
        <v>37</v>
      </c>
    </row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mergeCells count="8">
    <mergeCell ref="A4:B4"/>
    <mergeCell ref="A5:B6"/>
    <mergeCell ref="D4:E4"/>
    <mergeCell ref="D5:E6"/>
    <mergeCell ref="G4:H4"/>
    <mergeCell ref="G5:H6"/>
    <mergeCell ref="A8:B8"/>
    <mergeCell ref="A9:B10"/>
  </mergeCells>
  <pageSetup fitToHeight="0" fitToWidth="1" orientation="landscape"/>
  <ignoredErrors>
    <ignoredError sqref="A1:XFD1048576" evalError="1" twoDigitTextYear="1" numberStoredAsText="1" formula="1" formulaRange="1" unlockedFormula="1" emptyCellReference="1" listDataValidation="1" calculatedColumn="1"/>
  </ignoredErrors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workbookViewId="0">
      <pane activePane="bottomLeft" state="frozen" topLeftCell="A4" ySplit="3"/>
    </sheetView>
  </sheetViews>
  <sheetFormatPr defaultRowHeight="15"/>
  <cols>
    <col customWidth="true" max="1" min="1" width="24"/>
    <col customWidth="true" max="3" min="2" width="28"/>
    <col customWidth="true" max="26" min="4" width="18"/>
  </cols>
  <sheetData>
    <row r="1" ht="32" customHeight="true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2" t="s">
        <v>168</v>
      </c>
      <c r="B4" s="2" t="s">
        <v>169</v>
      </c>
      <c r="C4" s="2" t="s">
        <v>170</v>
      </c>
      <c r="D4" s="2"/>
      <c r="E4" s="2"/>
    </row>
    <row r="5" ht="21" customHeight="true">
      <c r="A5" s="3" t="s">
        <v>171</v>
      </c>
      <c r="B5" s="3" t="s">
        <v>172</v>
      </c>
      <c r="C5" s="3" t="s">
        <v>173</v>
      </c>
      <c r="D5" s="3" t="s">
        <v>174</v>
      </c>
      <c r="E5" s="3" t="s">
        <v>175</v>
      </c>
    </row>
    <row r="6" ht="21" customHeight="true">
      <c r="A6" t="s">
        <v>168</v>
      </c>
      <c r="B6" t="s">
        <v>80</v>
      </c>
      <c r="C6" t="s">
        <v>176</v>
      </c>
      <c r="D6">
        <v>10</v>
      </c>
      <c r="E6" t="b">
        <v>1</v>
      </c>
    </row>
    <row r="7" ht="21" customHeight="true">
      <c r="A7" t="s">
        <v>168</v>
      </c>
      <c r="B7" t="s">
        <v>88</v>
      </c>
      <c r="C7" t="s">
        <v>177</v>
      </c>
      <c r="D7">
        <v>20</v>
      </c>
      <c r="E7" t="b">
        <v>1</v>
      </c>
    </row>
    <row r="8" ht="21" customHeight="true">
      <c r="A8" t="s">
        <v>168</v>
      </c>
      <c r="B8" t="s">
        <v>93</v>
      </c>
      <c r="C8" t="s">
        <v>178</v>
      </c>
      <c r="D8">
        <v>30</v>
      </c>
      <c r="E8" t="b">
        <v>1</v>
      </c>
    </row>
    <row r="9" ht="21" customHeight="true">
      <c r="A9" t="s">
        <v>168</v>
      </c>
      <c r="B9" t="s">
        <v>100</v>
      </c>
      <c r="C9" t="s">
        <v>179</v>
      </c>
      <c r="D9">
        <v>40</v>
      </c>
      <c r="E9" t="b">
        <v>1</v>
      </c>
    </row>
    <row r="10" ht="21" customHeight="true">
      <c r="A10" t="s">
        <v>168</v>
      </c>
      <c r="B10" t="s">
        <v>180</v>
      </c>
      <c r="C10" t="s">
        <v>181</v>
      </c>
      <c r="D10">
        <v>50</v>
      </c>
      <c r="E10" t="b">
        <v>1</v>
      </c>
    </row>
    <row r="11" ht="21" customHeight="true"/>
    <row r="12" ht="21" customHeight="true"/>
    <row r="13" ht="21" customHeight="true">
      <c r="A13" s="2" t="s">
        <v>182</v>
      </c>
      <c r="B13" s="2" t="s">
        <v>183</v>
      </c>
      <c r="C13" s="2" t="s">
        <v>184</v>
      </c>
      <c r="D13" s="2"/>
      <c r="E13" s="2"/>
    </row>
    <row r="14" ht="21" customHeight="true">
      <c r="A14" s="3" t="s">
        <v>171</v>
      </c>
      <c r="B14" s="3" t="s">
        <v>172</v>
      </c>
      <c r="C14" s="3" t="s">
        <v>173</v>
      </c>
      <c r="D14" s="3" t="s">
        <v>174</v>
      </c>
      <c r="E14" s="3" t="s">
        <v>175</v>
      </c>
    </row>
    <row r="15" ht="21" customHeight="true">
      <c r="A15" t="s">
        <v>182</v>
      </c>
      <c r="B15" t="s">
        <v>185</v>
      </c>
      <c r="C15" t="s">
        <v>164</v>
      </c>
      <c r="D15">
        <v>10</v>
      </c>
      <c r="E15" t="b">
        <v>1</v>
      </c>
    </row>
    <row r="16" ht="21" customHeight="true">
      <c r="A16" t="s">
        <v>182</v>
      </c>
      <c r="B16" t="s">
        <v>96</v>
      </c>
      <c r="C16" t="s">
        <v>165</v>
      </c>
      <c r="D16">
        <v>20</v>
      </c>
      <c r="E16" t="b">
        <v>1</v>
      </c>
    </row>
    <row r="17" ht="21" customHeight="true">
      <c r="A17" t="s">
        <v>182</v>
      </c>
      <c r="B17" t="s">
        <v>103</v>
      </c>
      <c r="C17" t="s">
        <v>166</v>
      </c>
      <c r="D17">
        <v>30</v>
      </c>
      <c r="E17" t="b">
        <v>1</v>
      </c>
    </row>
    <row r="18" ht="21" customHeight="true">
      <c r="A18" t="s">
        <v>182</v>
      </c>
      <c r="B18" t="s">
        <v>83</v>
      </c>
      <c r="C18" t="s">
        <v>167</v>
      </c>
      <c r="D18">
        <v>40</v>
      </c>
      <c r="E18" t="b">
        <v>1</v>
      </c>
    </row>
    <row r="19" ht="21" customHeight="true"/>
    <row r="20" ht="21" customHeight="true"/>
    <row r="21" ht="21" customHeight="true">
      <c r="A21" s="2" t="s">
        <v>186</v>
      </c>
      <c r="B21" s="2" t="s">
        <v>187</v>
      </c>
      <c r="C21" s="2" t="s">
        <v>188</v>
      </c>
      <c r="D21" s="2"/>
      <c r="E21" s="2"/>
    </row>
    <row r="22" ht="21" customHeight="true">
      <c r="A22" s="3" t="s">
        <v>171</v>
      </c>
      <c r="B22" s="3" t="s">
        <v>172</v>
      </c>
      <c r="C22" s="3" t="s">
        <v>173</v>
      </c>
      <c r="D22" s="3" t="s">
        <v>174</v>
      </c>
      <c r="E22" s="3" t="s">
        <v>175</v>
      </c>
    </row>
    <row r="23" ht="21" customHeight="true">
      <c r="A23" t="s">
        <v>186</v>
      </c>
      <c r="B23" t="s">
        <v>84</v>
      </c>
      <c r="C23" t="s">
        <v>189</v>
      </c>
      <c r="D23">
        <v>10</v>
      </c>
      <c r="E23" t="b">
        <v>1</v>
      </c>
    </row>
    <row r="24" ht="21" customHeight="true">
      <c r="A24" t="s">
        <v>186</v>
      </c>
      <c r="B24" t="s">
        <v>97</v>
      </c>
      <c r="C24" t="s">
        <v>190</v>
      </c>
      <c r="D24">
        <v>20</v>
      </c>
      <c r="E24" t="b">
        <v>1</v>
      </c>
    </row>
    <row r="25">
      <c r="A25" t="s">
        <v>186</v>
      </c>
      <c r="B25" t="s">
        <v>191</v>
      </c>
      <c r="C25" t="s">
        <v>192</v>
      </c>
      <c r="D25">
        <v>30</v>
      </c>
      <c r="E25" t="b">
        <v>1</v>
      </c>
    </row>
    <row r="26"/>
    <row r="27"/>
    <row r="28">
      <c r="A28" s="2" t="s">
        <v>193</v>
      </c>
      <c r="B28" s="2" t="s">
        <v>194</v>
      </c>
      <c r="C28" s="2" t="s">
        <v>195</v>
      </c>
      <c r="D28" s="2"/>
      <c r="E28" s="2"/>
    </row>
    <row r="29">
      <c r="A29" s="3" t="s">
        <v>171</v>
      </c>
      <c r="B29" s="3" t="s">
        <v>172</v>
      </c>
      <c r="C29" s="3" t="s">
        <v>173</v>
      </c>
      <c r="D29" s="3" t="s">
        <v>174</v>
      </c>
      <c r="E29" s="3" t="s">
        <v>175</v>
      </c>
    </row>
    <row r="30">
      <c r="A30" t="s">
        <v>193</v>
      </c>
      <c r="B30" t="s">
        <v>112</v>
      </c>
      <c r="C30" t="s">
        <v>196</v>
      </c>
      <c r="D30">
        <v>10</v>
      </c>
      <c r="E30" t="b">
        <v>1</v>
      </c>
    </row>
    <row r="31">
      <c r="A31" t="s">
        <v>193</v>
      </c>
      <c r="B31" t="s">
        <v>117</v>
      </c>
      <c r="C31" t="s">
        <v>197</v>
      </c>
      <c r="D31">
        <v>20</v>
      </c>
      <c r="E31" t="b">
        <v>1</v>
      </c>
    </row>
    <row r="32">
      <c r="A32" t="s">
        <v>193</v>
      </c>
      <c r="B32" t="s">
        <v>198</v>
      </c>
      <c r="C32" t="s">
        <v>199</v>
      </c>
      <c r="D32">
        <v>30</v>
      </c>
      <c r="E32" t="b">
        <v>1</v>
      </c>
    </row>
    <row r="33">
      <c r="A33" t="s">
        <v>193</v>
      </c>
      <c r="B33" t="s">
        <v>200</v>
      </c>
      <c r="C33" t="s">
        <v>201</v>
      </c>
      <c r="D33">
        <v>40</v>
      </c>
      <c r="E33" t="b">
        <v>1</v>
      </c>
    </row>
    <row r="34">
      <c r="A34" t="s">
        <v>193</v>
      </c>
      <c r="B34" t="s">
        <v>124</v>
      </c>
      <c r="C34" t="s">
        <v>202</v>
      </c>
      <c r="D34">
        <v>50</v>
      </c>
      <c r="E34" t="b">
        <v>1</v>
      </c>
    </row>
    <row r="35"/>
    <row r="36"/>
    <row r="37">
      <c r="A37" s="2" t="s">
        <v>203</v>
      </c>
      <c r="B37" s="2" t="s">
        <v>204</v>
      </c>
      <c r="C37" s="2" t="s">
        <v>205</v>
      </c>
      <c r="D37" s="2"/>
      <c r="E37" s="2"/>
    </row>
    <row r="38">
      <c r="A38" s="3" t="s">
        <v>171</v>
      </c>
      <c r="B38" s="3" t="s">
        <v>172</v>
      </c>
      <c r="C38" s="3" t="s">
        <v>173</v>
      </c>
      <c r="D38" s="3" t="s">
        <v>174</v>
      </c>
      <c r="E38" s="3" t="s">
        <v>175</v>
      </c>
    </row>
    <row r="39">
      <c r="A39" t="s">
        <v>203</v>
      </c>
      <c r="B39" t="s">
        <v>128</v>
      </c>
      <c r="C39" t="s">
        <v>206</v>
      </c>
      <c r="D39">
        <v>10</v>
      </c>
      <c r="E39" t="b">
        <v>1</v>
      </c>
    </row>
    <row r="40">
      <c r="A40" t="s">
        <v>203</v>
      </c>
      <c r="B40" t="s">
        <v>114</v>
      </c>
      <c r="C40" t="s">
        <v>207</v>
      </c>
      <c r="D40">
        <v>20</v>
      </c>
      <c r="E40" t="b">
        <v>1</v>
      </c>
    </row>
    <row r="41">
      <c r="A41" t="s">
        <v>203</v>
      </c>
      <c r="B41" t="s">
        <v>121</v>
      </c>
      <c r="C41" t="s">
        <v>208</v>
      </c>
      <c r="D41">
        <v>30</v>
      </c>
      <c r="E41" t="b">
        <v>1</v>
      </c>
    </row>
    <row r="42"/>
    <row r="43"/>
    <row r="44">
      <c r="A44" s="2" t="s">
        <v>209</v>
      </c>
      <c r="B44" s="2" t="s">
        <v>210</v>
      </c>
      <c r="C44" s="2" t="s">
        <v>211</v>
      </c>
      <c r="D44" s="2"/>
      <c r="E44" s="2"/>
    </row>
    <row r="45">
      <c r="A45" s="3" t="s">
        <v>171</v>
      </c>
      <c r="B45" s="3" t="s">
        <v>172</v>
      </c>
      <c r="C45" s="3" t="s">
        <v>173</v>
      </c>
      <c r="D45" s="3" t="s">
        <v>174</v>
      </c>
      <c r="E45" s="3" t="s">
        <v>175</v>
      </c>
    </row>
    <row r="46">
      <c r="A46" t="s">
        <v>209</v>
      </c>
      <c r="B46" t="s">
        <v>212</v>
      </c>
      <c r="C46" t="s">
        <v>213</v>
      </c>
      <c r="D46">
        <v>10</v>
      </c>
      <c r="E46" t="b">
        <v>1</v>
      </c>
    </row>
    <row r="47">
      <c r="A47" t="s">
        <v>209</v>
      </c>
      <c r="B47" t="s">
        <v>147</v>
      </c>
      <c r="C47" t="s">
        <v>214</v>
      </c>
      <c r="D47">
        <v>20</v>
      </c>
      <c r="E47" t="b">
        <v>1</v>
      </c>
    </row>
    <row r="48">
      <c r="A48" t="s">
        <v>209</v>
      </c>
      <c r="B48" t="s">
        <v>152</v>
      </c>
      <c r="C48" t="s">
        <v>215</v>
      </c>
      <c r="D48">
        <v>30</v>
      </c>
      <c r="E48" t="b">
        <v>1</v>
      </c>
    </row>
    <row r="49">
      <c r="A49" t="s">
        <v>209</v>
      </c>
      <c r="B49" t="s">
        <v>139</v>
      </c>
      <c r="C49" t="s">
        <v>216</v>
      </c>
      <c r="D49">
        <v>40</v>
      </c>
      <c r="E49" t="b">
        <v>1</v>
      </c>
    </row>
    <row r="50"/>
    <row r="51"/>
    <row r="52">
      <c r="A52" s="2" t="s">
        <v>217</v>
      </c>
      <c r="B52" s="2" t="s">
        <v>218</v>
      </c>
      <c r="C52" s="2" t="s">
        <v>219</v>
      </c>
      <c r="D52" s="2"/>
      <c r="E52" s="2"/>
    </row>
    <row r="53">
      <c r="A53" s="3" t="s">
        <v>171</v>
      </c>
      <c r="B53" s="3" t="s">
        <v>172</v>
      </c>
      <c r="C53" s="3" t="s">
        <v>173</v>
      </c>
      <c r="D53" s="3" t="s">
        <v>174</v>
      </c>
      <c r="E53" s="3" t="s">
        <v>175</v>
      </c>
    </row>
    <row r="54">
      <c r="A54" t="s">
        <v>217</v>
      </c>
      <c r="B54" t="s">
        <v>155</v>
      </c>
      <c r="C54" t="s">
        <v>206</v>
      </c>
      <c r="D54">
        <v>10</v>
      </c>
      <c r="E54" t="b">
        <v>1</v>
      </c>
    </row>
    <row r="55">
      <c r="A55" t="s">
        <v>217</v>
      </c>
      <c r="B55" t="s">
        <v>143</v>
      </c>
      <c r="C55" t="s">
        <v>167</v>
      </c>
      <c r="D55">
        <v>20</v>
      </c>
      <c r="E55" t="b">
        <v>1</v>
      </c>
    </row>
    <row r="56">
      <c r="A56" t="s">
        <v>217</v>
      </c>
      <c r="B56" t="s">
        <v>220</v>
      </c>
      <c r="C56" t="s">
        <v>221</v>
      </c>
      <c r="D56">
        <v>30</v>
      </c>
      <c r="E56" t="b">
        <v>1</v>
      </c>
    </row>
    <row r="57"/>
    <row r="58"/>
    <row r="59">
      <c r="A59" s="2" t="s">
        <v>222</v>
      </c>
      <c r="B59" s="2" t="s">
        <v>223</v>
      </c>
      <c r="C59" s="2" t="s">
        <v>224</v>
      </c>
      <c r="D59" s="2"/>
      <c r="E59" s="2"/>
    </row>
    <row r="60">
      <c r="A60" s="3" t="s">
        <v>171</v>
      </c>
      <c r="B60" s="3" t="s">
        <v>172</v>
      </c>
      <c r="C60" s="3" t="s">
        <v>173</v>
      </c>
      <c r="D60" s="3" t="s">
        <v>174</v>
      </c>
      <c r="E60" s="3" t="s">
        <v>175</v>
      </c>
    </row>
    <row r="61">
      <c r="A61" t="s">
        <v>222</v>
      </c>
      <c r="B61" t="s">
        <v>225</v>
      </c>
      <c r="C61" t="s">
        <v>226</v>
      </c>
      <c r="D61">
        <v>10</v>
      </c>
      <c r="E61" t="b">
        <v>1</v>
      </c>
    </row>
    <row r="62">
      <c r="A62" t="s">
        <v>222</v>
      </c>
      <c r="B62" t="s">
        <v>227</v>
      </c>
      <c r="C62" t="s">
        <v>228</v>
      </c>
      <c r="D62">
        <v>20</v>
      </c>
      <c r="E62" t="b">
        <v>1</v>
      </c>
    </row>
  </sheetData>
  <pageSetup fitToHeight="0" fitToWidth="1"/>
  <ignoredErrors>
    <ignoredError sqref="A1:XFD1048576" evalError="1" twoDigitTextYear="1" numberStoredAsText="1" formula="1" formulaRange="1" unlockedFormula="1" emptyCellReference="1" listDataValidation="1" calculatedColumn="1"/>
  </ignoredErrors>
  <tableParts count="8">
    <tablePart r:id="rId1"/>
    <tablePart r:id="rId2"/>
    <tablePart r:id="rId3"/>
    <tablePart r:id="rId4"/>
    <tablePart r:id="rId5"/>
    <tablePart r:id="rId6"/>
    <tablePart r:id="rId7"/>
    <tablePart r:id="rId8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workbookViewId="0">
      <pane activePane="bottomLeft" state="frozen" topLeftCell="A4" ySplit="3"/>
    </sheetView>
  </sheetViews>
  <sheetFormatPr defaultRowHeight="15"/>
  <cols>
    <col customWidth="true" max="11" min="1" width="20"/>
    <col customWidth="true" max="26" min="12" width="18"/>
  </cols>
  <sheetData>
    <row r="1" ht="32" customHeight="true">
      <c r="A1" s="1" t="s">
        <v>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2" t="s">
        <v>229</v>
      </c>
      <c r="B4" s="2"/>
      <c r="C4" s="2"/>
    </row>
    <row r="5" ht="21" customHeight="true">
      <c r="A5" s="3" t="s">
        <v>26</v>
      </c>
      <c r="B5" s="3" t="s">
        <v>173</v>
      </c>
      <c r="C5" s="3" t="s">
        <v>230</v>
      </c>
    </row>
    <row r="6" ht="21" customHeight="true">
      <c r="A6" t="s">
        <v>27</v>
      </c>
      <c r="B6" t="s">
        <v>231</v>
      </c>
      <c r="C6" t="s">
        <v>37</v>
      </c>
    </row>
    <row r="7" ht="21" customHeight="true">
      <c r="A7" t="s">
        <v>30</v>
      </c>
      <c r="B7" t="s">
        <v>232</v>
      </c>
      <c r="C7" t="s">
        <v>37</v>
      </c>
    </row>
    <row r="8" ht="21" customHeight="true">
      <c r="A8" t="s">
        <v>34</v>
      </c>
      <c r="B8" t="s">
        <v>233</v>
      </c>
      <c r="C8" t="s">
        <v>37</v>
      </c>
    </row>
    <row r="9" ht="21" customHeight="true">
      <c r="A9" t="s">
        <v>35</v>
      </c>
      <c r="B9" t="s">
        <v>6</v>
      </c>
      <c r="C9" t="s">
        <v>37</v>
      </c>
    </row>
    <row r="10" ht="21" customHeight="true"/>
    <row r="11" ht="21" customHeight="true"/>
    <row r="12" ht="21" customHeight="true">
      <c r="A12" s="2" t="s">
        <v>234</v>
      </c>
      <c r="B12" s="2"/>
      <c r="C12" s="2"/>
      <c r="D12" s="2"/>
      <c r="E12" s="2"/>
      <c r="F12" s="2"/>
      <c r="G12" s="2"/>
    </row>
    <row r="13" ht="21" customHeight="true">
      <c r="A13" s="3" t="s">
        <v>26</v>
      </c>
      <c r="B13" s="3" t="s">
        <v>235</v>
      </c>
      <c r="C13" s="3" t="s">
        <v>173</v>
      </c>
      <c r="D13" s="3" t="s">
        <v>236</v>
      </c>
      <c r="E13" s="3" t="s">
        <v>237</v>
      </c>
      <c r="F13" s="3" t="s">
        <v>238</v>
      </c>
      <c r="G13" s="3" t="s">
        <v>239</v>
      </c>
    </row>
    <row r="14" ht="21" customHeight="true">
      <c r="A14" t="s">
        <v>27</v>
      </c>
      <c r="B14" t="s">
        <v>240</v>
      </c>
      <c r="C14" t="s">
        <v>41</v>
      </c>
      <c r="D14" t="s">
        <v>241</v>
      </c>
      <c r="E14" t="s">
        <v>242</v>
      </c>
      <c r="F14" t="s">
        <v>37</v>
      </c>
      <c r="G14" t="b">
        <v>1</v>
      </c>
    </row>
    <row r="15" ht="21" customHeight="true">
      <c r="A15" t="s">
        <v>27</v>
      </c>
      <c r="B15" t="s">
        <v>243</v>
      </c>
      <c r="C15" t="s">
        <v>42</v>
      </c>
      <c r="D15" t="s">
        <v>241</v>
      </c>
      <c r="E15" t="s">
        <v>244</v>
      </c>
      <c r="F15" t="s">
        <v>37</v>
      </c>
      <c r="G15" t="b">
        <v>1</v>
      </c>
    </row>
    <row r="16" ht="21" customHeight="true">
      <c r="A16" t="s">
        <v>27</v>
      </c>
      <c r="B16" t="s">
        <v>245</v>
      </c>
      <c r="C16" t="s">
        <v>43</v>
      </c>
      <c r="D16" t="s">
        <v>246</v>
      </c>
      <c r="E16" t="s">
        <v>247</v>
      </c>
      <c r="F16" t="s">
        <v>37</v>
      </c>
      <c r="G16" t="b">
        <v>0</v>
      </c>
    </row>
    <row r="17" ht="21" customHeight="true">
      <c r="A17" t="s">
        <v>27</v>
      </c>
      <c r="B17" t="s">
        <v>248</v>
      </c>
      <c r="C17" t="s">
        <v>44</v>
      </c>
      <c r="D17" t="s">
        <v>241</v>
      </c>
      <c r="E17" t="s">
        <v>248</v>
      </c>
      <c r="F17" t="s">
        <v>37</v>
      </c>
      <c r="G17" t="b">
        <v>0</v>
      </c>
    </row>
    <row r="18" ht="21" customHeight="true">
      <c r="A18" t="s">
        <v>27</v>
      </c>
      <c r="B18" t="s">
        <v>249</v>
      </c>
      <c r="C18" t="s">
        <v>45</v>
      </c>
      <c r="D18" t="s">
        <v>246</v>
      </c>
      <c r="E18" t="s">
        <v>247</v>
      </c>
      <c r="F18" t="s">
        <v>37</v>
      </c>
      <c r="G18" t="b">
        <v>0</v>
      </c>
    </row>
    <row r="19" ht="21" customHeight="true">
      <c r="A19" t="s">
        <v>30</v>
      </c>
      <c r="B19" t="s">
        <v>250</v>
      </c>
      <c r="C19" t="s">
        <v>65</v>
      </c>
      <c r="D19" t="s">
        <v>241</v>
      </c>
      <c r="E19" t="s">
        <v>242</v>
      </c>
      <c r="F19" t="s">
        <v>37</v>
      </c>
      <c r="G19" t="b">
        <v>1</v>
      </c>
    </row>
    <row r="20" ht="21" customHeight="true">
      <c r="A20" t="s">
        <v>30</v>
      </c>
      <c r="B20" t="s">
        <v>251</v>
      </c>
      <c r="C20" t="s">
        <v>66</v>
      </c>
      <c r="D20" t="s">
        <v>252</v>
      </c>
      <c r="E20" t="s">
        <v>251</v>
      </c>
      <c r="F20" t="s">
        <v>168</v>
      </c>
      <c r="G20" t="b">
        <v>0</v>
      </c>
    </row>
    <row r="21" ht="21" customHeight="true">
      <c r="A21" t="s">
        <v>30</v>
      </c>
      <c r="B21" t="s">
        <v>253</v>
      </c>
      <c r="C21" t="s">
        <v>67</v>
      </c>
      <c r="D21" t="s">
        <v>241</v>
      </c>
      <c r="E21" t="s">
        <v>244</v>
      </c>
      <c r="F21" t="s">
        <v>37</v>
      </c>
      <c r="G21" t="b">
        <v>1</v>
      </c>
    </row>
    <row r="22" ht="21" customHeight="true">
      <c r="A22" t="s">
        <v>30</v>
      </c>
      <c r="B22" t="s">
        <v>254</v>
      </c>
      <c r="C22" t="s">
        <v>68</v>
      </c>
      <c r="D22" t="s">
        <v>241</v>
      </c>
      <c r="E22" t="s">
        <v>248</v>
      </c>
      <c r="F22" t="s">
        <v>37</v>
      </c>
      <c r="G22" t="b">
        <v>0</v>
      </c>
    </row>
    <row r="23" ht="21" customHeight="true">
      <c r="A23" t="s">
        <v>30</v>
      </c>
      <c r="B23" t="s">
        <v>255</v>
      </c>
      <c r="C23" t="s">
        <v>69</v>
      </c>
      <c r="D23" t="s">
        <v>256</v>
      </c>
      <c r="E23" t="s">
        <v>257</v>
      </c>
      <c r="F23" t="s">
        <v>37</v>
      </c>
      <c r="G23" t="b">
        <v>0</v>
      </c>
    </row>
    <row r="24" ht="21" customHeight="true">
      <c r="A24" t="s">
        <v>30</v>
      </c>
      <c r="B24" t="s">
        <v>258</v>
      </c>
      <c r="C24" t="s">
        <v>70</v>
      </c>
      <c r="D24" t="s">
        <v>259</v>
      </c>
      <c r="E24" t="s">
        <v>260</v>
      </c>
      <c r="F24" t="s">
        <v>37</v>
      </c>
      <c r="G24" t="b">
        <v>0</v>
      </c>
    </row>
    <row r="25">
      <c r="A25" t="s">
        <v>30</v>
      </c>
      <c r="B25" t="s">
        <v>261</v>
      </c>
      <c r="C25" t="s">
        <v>71</v>
      </c>
      <c r="D25" t="s">
        <v>259</v>
      </c>
      <c r="E25" t="s">
        <v>262</v>
      </c>
      <c r="F25" t="s">
        <v>37</v>
      </c>
      <c r="G25" t="b">
        <v>0</v>
      </c>
    </row>
    <row r="26">
      <c r="A26" t="s">
        <v>30</v>
      </c>
      <c r="B26" t="s">
        <v>263</v>
      </c>
      <c r="C26" t="s">
        <v>72</v>
      </c>
      <c r="D26" t="s">
        <v>264</v>
      </c>
      <c r="E26" t="s">
        <v>265</v>
      </c>
      <c r="F26" t="s">
        <v>37</v>
      </c>
      <c r="G26" t="b">
        <v>0</v>
      </c>
    </row>
    <row r="27">
      <c r="A27" t="s">
        <v>30</v>
      </c>
      <c r="B27" t="s">
        <v>266</v>
      </c>
      <c r="C27" t="s">
        <v>73</v>
      </c>
      <c r="D27" t="s">
        <v>259</v>
      </c>
      <c r="E27" t="s">
        <v>267</v>
      </c>
      <c r="F27" t="s">
        <v>37</v>
      </c>
      <c r="G27" t="b">
        <v>0</v>
      </c>
    </row>
    <row r="28">
      <c r="A28" t="s">
        <v>30</v>
      </c>
      <c r="B28" t="s">
        <v>268</v>
      </c>
      <c r="C28" t="s">
        <v>74</v>
      </c>
      <c r="D28" t="s">
        <v>259</v>
      </c>
      <c r="E28" t="s">
        <v>269</v>
      </c>
      <c r="F28" t="s">
        <v>37</v>
      </c>
      <c r="G28" t="b">
        <v>0</v>
      </c>
    </row>
    <row r="29">
      <c r="A29" t="s">
        <v>30</v>
      </c>
      <c r="B29" t="s">
        <v>270</v>
      </c>
      <c r="C29" t="s">
        <v>75</v>
      </c>
      <c r="D29" t="s">
        <v>271</v>
      </c>
      <c r="E29" t="s">
        <v>257</v>
      </c>
      <c r="F29" t="s">
        <v>37</v>
      </c>
      <c r="G29" t="b">
        <v>0</v>
      </c>
    </row>
    <row r="30">
      <c r="A30" t="s">
        <v>30</v>
      </c>
      <c r="B30" t="s">
        <v>272</v>
      </c>
      <c r="C30" t="s">
        <v>76</v>
      </c>
      <c r="D30" t="s">
        <v>252</v>
      </c>
      <c r="E30" t="s">
        <v>272</v>
      </c>
      <c r="F30" t="s">
        <v>182</v>
      </c>
      <c r="G30" t="b">
        <v>1</v>
      </c>
    </row>
    <row r="31">
      <c r="A31" t="s">
        <v>30</v>
      </c>
      <c r="B31" t="s">
        <v>186</v>
      </c>
      <c r="C31" t="s">
        <v>77</v>
      </c>
      <c r="D31" t="s">
        <v>252</v>
      </c>
      <c r="E31" t="s">
        <v>186</v>
      </c>
      <c r="F31" t="s">
        <v>186</v>
      </c>
      <c r="G31" t="b">
        <v>0</v>
      </c>
    </row>
    <row r="32">
      <c r="A32" t="s">
        <v>30</v>
      </c>
      <c r="B32" t="s">
        <v>273</v>
      </c>
      <c r="C32" t="s">
        <v>78</v>
      </c>
      <c r="D32" t="s">
        <v>241</v>
      </c>
      <c r="E32" t="s">
        <v>273</v>
      </c>
      <c r="F32" t="s">
        <v>37</v>
      </c>
      <c r="G32" t="b">
        <v>0</v>
      </c>
    </row>
    <row r="33">
      <c r="A33" t="s">
        <v>30</v>
      </c>
      <c r="B33" t="s">
        <v>249</v>
      </c>
      <c r="C33" t="s">
        <v>45</v>
      </c>
      <c r="D33" t="s">
        <v>246</v>
      </c>
      <c r="E33" t="s">
        <v>247</v>
      </c>
      <c r="F33" t="s">
        <v>37</v>
      </c>
      <c r="G33" t="b">
        <v>0</v>
      </c>
    </row>
    <row r="34">
      <c r="A34" t="s">
        <v>34</v>
      </c>
      <c r="B34" t="s">
        <v>274</v>
      </c>
      <c r="C34" t="s">
        <v>106</v>
      </c>
      <c r="D34" t="s">
        <v>241</v>
      </c>
      <c r="E34" t="s">
        <v>242</v>
      </c>
      <c r="F34" t="s">
        <v>37</v>
      </c>
      <c r="G34" t="b">
        <v>1</v>
      </c>
    </row>
    <row r="35">
      <c r="A35" t="s">
        <v>34</v>
      </c>
      <c r="B35" t="s">
        <v>275</v>
      </c>
      <c r="C35" t="s">
        <v>107</v>
      </c>
      <c r="D35" t="s">
        <v>259</v>
      </c>
      <c r="E35" t="s">
        <v>259</v>
      </c>
      <c r="F35" t="s">
        <v>37</v>
      </c>
      <c r="G35" t="b">
        <v>1</v>
      </c>
    </row>
    <row r="36">
      <c r="A36" t="s">
        <v>34</v>
      </c>
      <c r="B36" t="s">
        <v>193</v>
      </c>
      <c r="C36" t="s">
        <v>108</v>
      </c>
      <c r="D36" t="s">
        <v>252</v>
      </c>
      <c r="E36" t="s">
        <v>251</v>
      </c>
      <c r="F36" t="s">
        <v>193</v>
      </c>
      <c r="G36" t="b">
        <v>0</v>
      </c>
    </row>
    <row r="37">
      <c r="A37" t="s">
        <v>34</v>
      </c>
      <c r="B37" t="s">
        <v>253</v>
      </c>
      <c r="C37" t="s">
        <v>67</v>
      </c>
      <c r="D37" t="s">
        <v>241</v>
      </c>
      <c r="E37" t="s">
        <v>244</v>
      </c>
      <c r="F37" t="s">
        <v>37</v>
      </c>
      <c r="G37" t="b">
        <v>0</v>
      </c>
    </row>
    <row r="38">
      <c r="A38" t="s">
        <v>34</v>
      </c>
      <c r="B38" t="s">
        <v>254</v>
      </c>
      <c r="C38" t="s">
        <v>68</v>
      </c>
      <c r="D38" t="s">
        <v>241</v>
      </c>
      <c r="E38" t="s">
        <v>248</v>
      </c>
      <c r="F38" t="s">
        <v>37</v>
      </c>
      <c r="G38" t="b">
        <v>0</v>
      </c>
    </row>
    <row r="39">
      <c r="A39" t="s">
        <v>34</v>
      </c>
      <c r="B39" t="s">
        <v>255</v>
      </c>
      <c r="C39" t="s">
        <v>69</v>
      </c>
      <c r="D39" t="s">
        <v>256</v>
      </c>
      <c r="E39" t="s">
        <v>257</v>
      </c>
      <c r="F39" t="s">
        <v>37</v>
      </c>
      <c r="G39" t="b">
        <v>0</v>
      </c>
    </row>
    <row r="40">
      <c r="A40" t="s">
        <v>34</v>
      </c>
      <c r="B40" t="s">
        <v>276</v>
      </c>
      <c r="C40" t="s">
        <v>109</v>
      </c>
      <c r="D40" t="s">
        <v>246</v>
      </c>
      <c r="E40" t="s">
        <v>247</v>
      </c>
      <c r="F40" t="s">
        <v>37</v>
      </c>
      <c r="G40" t="b">
        <v>0</v>
      </c>
    </row>
    <row r="41">
      <c r="A41" t="s">
        <v>34</v>
      </c>
      <c r="B41" t="s">
        <v>272</v>
      </c>
      <c r="C41" t="s">
        <v>110</v>
      </c>
      <c r="D41" t="s">
        <v>252</v>
      </c>
      <c r="E41" t="s">
        <v>272</v>
      </c>
      <c r="F41" t="s">
        <v>203</v>
      </c>
      <c r="G41" t="b">
        <v>0</v>
      </c>
    </row>
    <row r="42">
      <c r="A42" t="s">
        <v>34</v>
      </c>
      <c r="B42" t="s">
        <v>249</v>
      </c>
      <c r="C42" t="s">
        <v>45</v>
      </c>
      <c r="D42" t="s">
        <v>246</v>
      </c>
      <c r="E42" t="s">
        <v>247</v>
      </c>
      <c r="F42" t="s">
        <v>37</v>
      </c>
      <c r="G42" t="b">
        <v>0</v>
      </c>
    </row>
    <row r="43">
      <c r="A43" t="s">
        <v>35</v>
      </c>
      <c r="B43" t="s">
        <v>277</v>
      </c>
      <c r="C43" t="s">
        <v>130</v>
      </c>
      <c r="D43" t="s">
        <v>241</v>
      </c>
      <c r="E43" t="s">
        <v>242</v>
      </c>
      <c r="F43" t="s">
        <v>37</v>
      </c>
      <c r="G43" t="b">
        <v>1</v>
      </c>
    </row>
    <row r="44">
      <c r="A44" t="s">
        <v>35</v>
      </c>
      <c r="B44" t="s">
        <v>259</v>
      </c>
      <c r="C44" t="s">
        <v>131</v>
      </c>
      <c r="D44" t="s">
        <v>259</v>
      </c>
      <c r="E44" t="s">
        <v>259</v>
      </c>
      <c r="F44" t="s">
        <v>37</v>
      </c>
      <c r="G44" t="b">
        <v>0</v>
      </c>
    </row>
    <row r="45">
      <c r="A45" t="s">
        <v>35</v>
      </c>
      <c r="B45" t="s">
        <v>278</v>
      </c>
      <c r="C45" t="s">
        <v>132</v>
      </c>
      <c r="D45" t="s">
        <v>241</v>
      </c>
      <c r="E45" t="s">
        <v>278</v>
      </c>
      <c r="F45" t="s">
        <v>37</v>
      </c>
      <c r="G45" t="b">
        <v>0</v>
      </c>
    </row>
    <row r="46">
      <c r="A46" t="s">
        <v>35</v>
      </c>
      <c r="B46" t="s">
        <v>251</v>
      </c>
      <c r="C46" t="s">
        <v>133</v>
      </c>
      <c r="D46" t="s">
        <v>252</v>
      </c>
      <c r="E46" t="s">
        <v>251</v>
      </c>
      <c r="F46" t="s">
        <v>209</v>
      </c>
      <c r="G46" t="b">
        <v>0</v>
      </c>
    </row>
    <row r="47">
      <c r="A47" t="s">
        <v>35</v>
      </c>
      <c r="B47" t="s">
        <v>279</v>
      </c>
      <c r="C47" t="s">
        <v>134</v>
      </c>
      <c r="D47" t="s">
        <v>241</v>
      </c>
      <c r="E47" t="s">
        <v>244</v>
      </c>
      <c r="F47" t="s">
        <v>37</v>
      </c>
      <c r="G47" t="b">
        <v>0</v>
      </c>
    </row>
    <row r="48">
      <c r="A48" t="s">
        <v>35</v>
      </c>
      <c r="B48" t="s">
        <v>280</v>
      </c>
      <c r="C48" t="s">
        <v>135</v>
      </c>
      <c r="D48" t="s">
        <v>241</v>
      </c>
      <c r="E48" t="s">
        <v>248</v>
      </c>
      <c r="F48" t="s">
        <v>37</v>
      </c>
      <c r="G48" t="b">
        <v>0</v>
      </c>
    </row>
    <row r="49">
      <c r="A49" t="s">
        <v>35</v>
      </c>
      <c r="B49" t="s">
        <v>273</v>
      </c>
      <c r="C49" t="s">
        <v>136</v>
      </c>
      <c r="D49" t="s">
        <v>241</v>
      </c>
      <c r="E49" t="s">
        <v>273</v>
      </c>
      <c r="F49" t="s">
        <v>37</v>
      </c>
      <c r="G49" t="b">
        <v>0</v>
      </c>
    </row>
    <row r="50">
      <c r="A50" t="s">
        <v>35</v>
      </c>
      <c r="B50" t="s">
        <v>272</v>
      </c>
      <c r="C50" t="s">
        <v>76</v>
      </c>
      <c r="D50" t="s">
        <v>252</v>
      </c>
      <c r="E50" t="s">
        <v>272</v>
      </c>
      <c r="F50" t="s">
        <v>217</v>
      </c>
      <c r="G50" t="b">
        <v>0</v>
      </c>
    </row>
    <row r="51">
      <c r="A51" t="s">
        <v>35</v>
      </c>
      <c r="B51" t="s">
        <v>249</v>
      </c>
      <c r="C51" t="s">
        <v>45</v>
      </c>
      <c r="D51" t="s">
        <v>246</v>
      </c>
      <c r="E51" t="s">
        <v>247</v>
      </c>
      <c r="F51" t="s">
        <v>37</v>
      </c>
      <c r="G51" t="b">
        <v>0</v>
      </c>
    </row>
    <row r="52"/>
    <row r="53"/>
    <row r="54">
      <c r="A54" s="2" t="s">
        <v>281</v>
      </c>
      <c r="B54" s="2"/>
      <c r="C54" s="2"/>
      <c r="D54" s="2"/>
      <c r="E54" s="2"/>
    </row>
    <row r="55">
      <c r="A55" s="3" t="s">
        <v>238</v>
      </c>
      <c r="B55" s="3" t="s">
        <v>172</v>
      </c>
      <c r="C55" s="3" t="s">
        <v>173</v>
      </c>
      <c r="D55" s="3" t="s">
        <v>174</v>
      </c>
      <c r="E55" s="3" t="s">
        <v>282</v>
      </c>
    </row>
    <row r="56">
      <c r="A56" t="s">
        <v>168</v>
      </c>
      <c r="B56" t="s">
        <v>80</v>
      </c>
      <c r="C56" t="s">
        <v>176</v>
      </c>
      <c r="D56">
        <v>10</v>
      </c>
      <c r="E56" t="s">
        <v>283</v>
      </c>
    </row>
    <row r="57">
      <c r="A57" t="s">
        <v>168</v>
      </c>
      <c r="B57" t="s">
        <v>88</v>
      </c>
      <c r="C57" t="s">
        <v>177</v>
      </c>
      <c r="D57">
        <v>20</v>
      </c>
      <c r="E57" t="s">
        <v>283</v>
      </c>
    </row>
    <row r="58">
      <c r="A58" t="s">
        <v>168</v>
      </c>
      <c r="B58" t="s">
        <v>93</v>
      </c>
      <c r="C58" t="s">
        <v>178</v>
      </c>
      <c r="D58">
        <v>30</v>
      </c>
      <c r="E58" t="s">
        <v>284</v>
      </c>
    </row>
    <row r="59">
      <c r="A59" t="s">
        <v>168</v>
      </c>
      <c r="B59" t="s">
        <v>100</v>
      </c>
      <c r="C59" t="s">
        <v>179</v>
      </c>
      <c r="D59">
        <v>40</v>
      </c>
      <c r="E59" t="s">
        <v>284</v>
      </c>
    </row>
    <row r="60">
      <c r="A60" t="s">
        <v>168</v>
      </c>
      <c r="B60" t="s">
        <v>180</v>
      </c>
      <c r="C60" t="s">
        <v>181</v>
      </c>
      <c r="D60">
        <v>50</v>
      </c>
      <c r="E60" t="s">
        <v>285</v>
      </c>
    </row>
    <row r="61">
      <c r="A61" t="s">
        <v>182</v>
      </c>
      <c r="B61" t="s">
        <v>185</v>
      </c>
      <c r="C61" t="s">
        <v>164</v>
      </c>
      <c r="D61">
        <v>10</v>
      </c>
      <c r="E61" t="s">
        <v>283</v>
      </c>
    </row>
    <row r="62">
      <c r="A62" t="s">
        <v>182</v>
      </c>
      <c r="B62" t="s">
        <v>96</v>
      </c>
      <c r="C62" t="s">
        <v>165</v>
      </c>
      <c r="D62">
        <v>20</v>
      </c>
      <c r="E62" t="s">
        <v>284</v>
      </c>
    </row>
    <row r="63">
      <c r="A63" t="s">
        <v>182</v>
      </c>
      <c r="B63" t="s">
        <v>103</v>
      </c>
      <c r="C63" t="s">
        <v>166</v>
      </c>
      <c r="D63">
        <v>30</v>
      </c>
      <c r="E63" t="s">
        <v>286</v>
      </c>
    </row>
    <row r="64">
      <c r="A64" t="s">
        <v>182</v>
      </c>
      <c r="B64" t="s">
        <v>83</v>
      </c>
      <c r="C64" t="s">
        <v>167</v>
      </c>
      <c r="D64">
        <v>40</v>
      </c>
      <c r="E64" t="s">
        <v>285</v>
      </c>
    </row>
    <row r="65">
      <c r="A65" t="s">
        <v>186</v>
      </c>
      <c r="B65" t="s">
        <v>84</v>
      </c>
      <c r="C65" t="s">
        <v>189</v>
      </c>
      <c r="D65">
        <v>10</v>
      </c>
      <c r="E65" t="s">
        <v>286</v>
      </c>
    </row>
    <row r="66">
      <c r="A66" t="s">
        <v>186</v>
      </c>
      <c r="B66" t="s">
        <v>97</v>
      </c>
      <c r="C66" t="s">
        <v>190</v>
      </c>
      <c r="D66">
        <v>20</v>
      </c>
      <c r="E66" t="s">
        <v>284</v>
      </c>
    </row>
    <row r="67">
      <c r="A67" t="s">
        <v>186</v>
      </c>
      <c r="B67" t="s">
        <v>191</v>
      </c>
      <c r="C67" t="s">
        <v>192</v>
      </c>
      <c r="D67">
        <v>30</v>
      </c>
      <c r="E67" t="s">
        <v>283</v>
      </c>
    </row>
    <row r="68">
      <c r="A68" t="s">
        <v>193</v>
      </c>
      <c r="B68" t="s">
        <v>112</v>
      </c>
      <c r="C68" t="s">
        <v>196</v>
      </c>
      <c r="D68">
        <v>10</v>
      </c>
      <c r="E68" t="s">
        <v>283</v>
      </c>
    </row>
    <row r="69">
      <c r="A69" t="s">
        <v>193</v>
      </c>
      <c r="B69" t="s">
        <v>117</v>
      </c>
      <c r="C69" t="s">
        <v>197</v>
      </c>
      <c r="D69">
        <v>20</v>
      </c>
      <c r="E69" t="s">
        <v>283</v>
      </c>
    </row>
    <row r="70">
      <c r="A70" t="s">
        <v>193</v>
      </c>
      <c r="B70" t="s">
        <v>198</v>
      </c>
      <c r="C70" t="s">
        <v>199</v>
      </c>
      <c r="D70">
        <v>30</v>
      </c>
      <c r="E70" t="s">
        <v>283</v>
      </c>
    </row>
    <row r="71">
      <c r="A71" t="s">
        <v>193</v>
      </c>
      <c r="B71" t="s">
        <v>200</v>
      </c>
      <c r="C71" t="s">
        <v>201</v>
      </c>
      <c r="D71">
        <v>40</v>
      </c>
      <c r="E71" t="s">
        <v>283</v>
      </c>
    </row>
    <row r="72">
      <c r="A72" t="s">
        <v>193</v>
      </c>
      <c r="B72" t="s">
        <v>124</v>
      </c>
      <c r="C72" t="s">
        <v>202</v>
      </c>
      <c r="D72">
        <v>50</v>
      </c>
      <c r="E72" t="s">
        <v>283</v>
      </c>
    </row>
    <row r="73">
      <c r="A73" t="s">
        <v>203</v>
      </c>
      <c r="B73" t="s">
        <v>128</v>
      </c>
      <c r="C73" t="s">
        <v>206</v>
      </c>
      <c r="D73">
        <v>10</v>
      </c>
      <c r="E73" t="s">
        <v>283</v>
      </c>
    </row>
    <row r="74">
      <c r="A74" t="s">
        <v>203</v>
      </c>
      <c r="B74" t="s">
        <v>114</v>
      </c>
      <c r="C74" t="s">
        <v>207</v>
      </c>
      <c r="D74">
        <v>20</v>
      </c>
      <c r="E74" t="s">
        <v>284</v>
      </c>
    </row>
    <row r="75">
      <c r="A75" t="s">
        <v>203</v>
      </c>
      <c r="B75" t="s">
        <v>121</v>
      </c>
      <c r="C75" t="s">
        <v>208</v>
      </c>
      <c r="D75">
        <v>30</v>
      </c>
      <c r="E75" t="s">
        <v>285</v>
      </c>
    </row>
    <row r="76">
      <c r="A76" t="s">
        <v>209</v>
      </c>
      <c r="B76" t="s">
        <v>212</v>
      </c>
      <c r="C76" t="s">
        <v>213</v>
      </c>
      <c r="D76">
        <v>10</v>
      </c>
      <c r="E76" t="s">
        <v>283</v>
      </c>
    </row>
    <row r="77">
      <c r="A77" t="s">
        <v>209</v>
      </c>
      <c r="B77" t="s">
        <v>147</v>
      </c>
      <c r="C77" t="s">
        <v>214</v>
      </c>
      <c r="D77">
        <v>20</v>
      </c>
      <c r="E77" t="s">
        <v>284</v>
      </c>
    </row>
    <row r="78">
      <c r="A78" t="s">
        <v>209</v>
      </c>
      <c r="B78" t="s">
        <v>152</v>
      </c>
      <c r="C78" t="s">
        <v>215</v>
      </c>
      <c r="D78">
        <v>30</v>
      </c>
      <c r="E78" t="s">
        <v>285</v>
      </c>
    </row>
    <row r="79">
      <c r="A79" t="s">
        <v>209</v>
      </c>
      <c r="B79" t="s">
        <v>139</v>
      </c>
      <c r="C79" t="s">
        <v>216</v>
      </c>
      <c r="D79">
        <v>40</v>
      </c>
      <c r="E79" t="s">
        <v>286</v>
      </c>
    </row>
    <row r="80">
      <c r="A80" t="s">
        <v>217</v>
      </c>
      <c r="B80" t="s">
        <v>155</v>
      </c>
      <c r="C80" t="s">
        <v>206</v>
      </c>
      <c r="D80">
        <v>10</v>
      </c>
      <c r="E80" t="s">
        <v>283</v>
      </c>
    </row>
    <row r="81">
      <c r="A81" t="s">
        <v>217</v>
      </c>
      <c r="B81" t="s">
        <v>143</v>
      </c>
      <c r="C81" t="s">
        <v>167</v>
      </c>
      <c r="D81">
        <v>20</v>
      </c>
      <c r="E81" t="s">
        <v>285</v>
      </c>
    </row>
    <row r="82">
      <c r="A82" t="s">
        <v>217</v>
      </c>
      <c r="B82" t="s">
        <v>220</v>
      </c>
      <c r="C82" t="s">
        <v>221</v>
      </c>
      <c r="D82">
        <v>30</v>
      </c>
      <c r="E82" t="s">
        <v>284</v>
      </c>
    </row>
  </sheetData>
  <pageSetup fitToHeight="0" fitToWidth="1"/>
  <ignoredErrors>
    <ignoredError sqref="A1:XFD1048576" evalError="1" twoDigitTextYear="1" numberStoredAsText="1" formula="1" formulaRange="1" unlockedFormula="1" emptyCellReference="1" listDataValidation="1" calculatedColumn="1"/>
  </ignoredErrors>
  <tableParts count="3">
    <tablePart r:id="rId1"/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Szablon zarządzania harmonogramem budowy</dc:title>
  <dc:creator>Finite Field</dc:creator>
  <dc:description>Zarządzanie ustawieniami projektu, rejestrem zadań, planem miesięcznym, tygodniowym oraz spotkaniami koordynacyjnymi w jednym wygenerowanym skoroszycie.</dc:description>
  <lastModifiedBy>Finite Field</lastModifiedBy>
  <dc:language>pl</dc:language>
  <dcterms:created xsi:type="dcterms:W3CDTF">2006-09-16T00:00:00Z</dcterms:created>
  <dcterms:modified xsi:type="dcterms:W3CDTF">2006-09-16T00:00:00Z</dcterms:modified>
  <category>Szablon Excel dla budownictwa</category>
</coreProperties>
</file>