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ダッシュボード" sheetId="1" state="visible" r:id="rId1"/>
    <sheet xmlns:r="http://schemas.openxmlformats.org/officeDocument/2006/relationships" name="JSA評価台帳" sheetId="2" state="visible" r:id="rId2"/>
    <sheet xmlns:r="http://schemas.openxmlformats.org/officeDocument/2006/relationships" name="リスクマトリクス" sheetId="3" state="visible" r:id="rId3"/>
    <sheet xmlns:r="http://schemas.openxmlformats.org/officeDocument/2006/relationships" name="設定と説明" sheetId="4" state="visible" r:id="rId4"/>
    <sheet xmlns:r="http://schemas.openxmlformats.org/officeDocument/2006/relationships" name="作業シーン集" sheetId="5" state="visible" r:id="rId5"/>
    <sheet xmlns:r="http://schemas.openxmlformats.org/officeDocument/2006/relationships" name="出典と説明" sheetId="6" state="visible" r:id="rId6"/>
  </sheets>
  <definedNames/>
  <calcPr calcId="124519" calcMode="auto" fullCalcOnLoad="1" forceFullCalc="1"/>
</workbook>
</file>

<file path=xl/styles.xml><?xml version="1.0" encoding="utf-8"?>
<styleSheet xmlns="http://schemas.openxmlformats.org/spreadsheetml/2006/main">
  <numFmts count="1">
    <numFmt numFmtId="164" formatCode="yyyy-mm-dd"/>
  </numFmts>
  <fonts count="7">
    <font>
      <name val="Calibri"/>
      <family val="2"/>
      <color theme="1"/>
      <sz val="11"/>
      <scheme val="minor"/>
    </font>
    <font>
      <name val="Carlito"/>
      <b val="1"/>
      <color rgb="00FFFFFF"/>
      <sz val="16"/>
    </font>
    <font>
      <name val="Carlito"/>
      <sz val="11"/>
    </font>
    <font>
      <name val="Carlito"/>
      <b val="1"/>
      <sz val="11"/>
    </font>
    <font>
      <name val="Carlito"/>
      <b val="1"/>
      <color rgb="00FFFFFF"/>
      <sz val="11"/>
    </font>
    <font>
      <name val="Carlito"/>
      <b val="1"/>
      <color rgb="001F4E78"/>
      <sz val="20"/>
    </font>
    <font>
      <name val="Carlito"/>
      <b val="1"/>
      <sz val="14"/>
    </font>
  </fonts>
  <fills count="11">
    <fill>
      <patternFill/>
    </fill>
    <fill>
      <patternFill patternType="gray125"/>
    </fill>
    <fill>
      <patternFill patternType="solid">
        <fgColor rgb="001F4E78"/>
      </patternFill>
    </fill>
    <fill>
      <patternFill patternType="solid">
        <fgColor rgb="00FFF2CC"/>
      </patternFill>
    </fill>
    <fill>
      <patternFill patternType="solid">
        <fgColor rgb="000F766E"/>
      </patternFill>
    </fill>
    <fill>
      <patternFill patternType="solid">
        <fgColor rgb="00F8FAFC"/>
      </patternFill>
    </fill>
    <fill>
      <patternFill patternType="solid">
        <fgColor rgb="00F4CCCC"/>
      </patternFill>
    </fill>
    <fill>
      <patternFill patternType="solid">
        <fgColor rgb="00FCE4D6"/>
      </patternFill>
    </fill>
    <fill>
      <patternFill patternType="solid">
        <fgColor rgb="00DDEBF7"/>
      </patternFill>
    </fill>
    <fill>
      <patternFill patternType="solid">
        <fgColor rgb="00EAF2F8"/>
      </patternFill>
    </fill>
    <fill>
      <patternFill patternType="solid">
        <fgColor rgb="00FFFDF0"/>
      </patternFill>
    </fill>
  </fills>
  <borders count="2">
    <border>
      <left/>
      <right/>
      <top/>
      <bottom/>
      <diagonal/>
    </border>
    <border/>
  </borders>
  <cellStyleXfs count="1">
    <xf numFmtId="0" fontId="0" fillId="0" borderId="0"/>
  </cellStyleXfs>
  <cellXfs count="45">
    <xf numFmtId="0" fontId="0" fillId="0" borderId="0" pivotButton="0" quotePrefix="0" xfId="0"/>
    <xf numFmtId="0" fontId="1" fillId="2" borderId="1" applyAlignment="1" pivotButton="0" quotePrefix="0" xfId="0">
      <alignment horizontal="center" vertical="center"/>
    </xf>
    <xf numFmtId="0" fontId="3" fillId="3" borderId="1" applyAlignment="1" pivotButton="0" quotePrefix="0" xfId="0">
      <alignment wrapText="1"/>
    </xf>
    <xf numFmtId="0" fontId="4" fillId="4" borderId="1" applyAlignment="1" pivotButton="0" quotePrefix="0" xfId="0">
      <alignment horizontal="center" vertical="center"/>
    </xf>
    <xf numFmtId="0" fontId="5" fillId="5" borderId="1" applyAlignment="1" pivotButton="0" quotePrefix="0" xfId="0">
      <alignment horizontal="center" vertical="center"/>
    </xf>
    <xf numFmtId="9" fontId="5" fillId="5" borderId="1" applyAlignment="1" pivotButton="0" quotePrefix="0" xfId="0">
      <alignment horizontal="center" vertical="center"/>
    </xf>
    <xf numFmtId="0" fontId="4" fillId="4" borderId="1" applyAlignment="1" pivotButton="0" quotePrefix="0" xfId="0">
      <alignment horizontal="center" wrapText="1"/>
    </xf>
    <xf numFmtId="0" fontId="2" fillId="6" borderId="1" applyAlignment="1" pivotButton="0" quotePrefix="0" xfId="0">
      <alignment wrapText="1"/>
    </xf>
    <xf numFmtId="9" fontId="2" fillId="6" borderId="1" applyAlignment="1" pivotButton="0" quotePrefix="0" xfId="0">
      <alignment wrapText="1"/>
    </xf>
    <xf numFmtId="0" fontId="2" fillId="0" borderId="1" applyAlignment="1" pivotButton="0" quotePrefix="0" xfId="0">
      <alignment wrapText="1"/>
    </xf>
    <xf numFmtId="9" fontId="2" fillId="0" borderId="1" applyAlignment="1" pivotButton="0" quotePrefix="0" xfId="0">
      <alignment wrapText="1"/>
    </xf>
    <xf numFmtId="0" fontId="2" fillId="7" borderId="1" applyAlignment="1" pivotButton="0" quotePrefix="0" xfId="0">
      <alignment wrapText="1"/>
    </xf>
    <xf numFmtId="9" fontId="2" fillId="7" borderId="1" applyAlignment="1" pivotButton="0" quotePrefix="0" xfId="0">
      <alignment wrapText="1"/>
    </xf>
    <xf numFmtId="0" fontId="2" fillId="3" borderId="1" applyAlignment="1" pivotButton="0" quotePrefix="0" xfId="0">
      <alignment wrapText="1"/>
    </xf>
    <xf numFmtId="9" fontId="2" fillId="3" borderId="1" applyAlignment="1" pivotButton="0" quotePrefix="0" xfId="0">
      <alignment wrapText="1"/>
    </xf>
    <xf numFmtId="0" fontId="2" fillId="8" borderId="1" applyAlignment="1" pivotButton="0" quotePrefix="0" xfId="0">
      <alignment wrapText="1"/>
    </xf>
    <xf numFmtId="9" fontId="2" fillId="8" borderId="1" applyAlignment="1" pivotButton="0" quotePrefix="0" xfId="0">
      <alignment wrapText="1"/>
    </xf>
    <xf numFmtId="0" fontId="4" fillId="4" borderId="1" applyAlignment="1" pivotButton="0" quotePrefix="0" xfId="0">
      <alignment horizontal="center"/>
    </xf>
    <xf numFmtId="0" fontId="2" fillId="5" borderId="1" applyAlignment="1" pivotButton="0" quotePrefix="0" xfId="0">
      <alignment vertical="top" wrapText="1"/>
    </xf>
    <xf numFmtId="0" fontId="3" fillId="3" borderId="1" applyAlignment="1" pivotButton="0" quotePrefix="0" xfId="0">
      <alignment vertical="center" wrapText="1"/>
    </xf>
    <xf numFmtId="0" fontId="3" fillId="8" borderId="1" applyAlignment="1" pivotButton="0" quotePrefix="0" xfId="0">
      <alignment wrapText="1"/>
    </xf>
    <xf numFmtId="164" fontId="3" fillId="8" borderId="1" applyAlignment="1" pivotButton="0" quotePrefix="0" xfId="0">
      <alignment wrapText="1"/>
    </xf>
    <xf numFmtId="164" fontId="2" fillId="0" borderId="1" applyAlignment="1" pivotButton="0" quotePrefix="0" xfId="0">
      <alignment wrapText="1"/>
    </xf>
    <xf numFmtId="0" fontId="4" fillId="4" borderId="1" applyAlignment="1" pivotButton="0" quotePrefix="0" xfId="0">
      <alignment horizontal="center" vertical="center" wrapText="1"/>
    </xf>
    <xf numFmtId="0" fontId="2" fillId="9" borderId="1" applyAlignment="1" pivotButton="0" quotePrefix="0" xfId="0">
      <alignment vertical="top" wrapText="1"/>
    </xf>
    <xf numFmtId="0" fontId="2" fillId="10" borderId="1" applyAlignment="1" pivotButton="0" quotePrefix="0" xfId="0">
      <alignment vertical="top" wrapText="1"/>
    </xf>
    <xf numFmtId="164" fontId="2" fillId="10" borderId="1" applyAlignment="1" pivotButton="0" quotePrefix="0" xfId="0">
      <alignment vertical="top" wrapText="1"/>
    </xf>
    <xf numFmtId="0" fontId="6" fillId="3" borderId="1" applyAlignment="1" pivotButton="0" quotePrefix="0" xfId="0">
      <alignment horizontal="center" vertical="center"/>
    </xf>
    <xf numFmtId="0" fontId="6" fillId="7" borderId="1" applyAlignment="1" pivotButton="0" quotePrefix="0" xfId="0">
      <alignment horizontal="center" vertical="center"/>
    </xf>
    <xf numFmtId="0" fontId="6" fillId="6" borderId="1" applyAlignment="1" pivotButton="0" quotePrefix="0" xfId="0">
      <alignment horizontal="center" vertical="center"/>
    </xf>
    <xf numFmtId="0" fontId="3" fillId="8" borderId="1" applyAlignment="1" pivotButton="0" quotePrefix="0" xfId="0">
      <alignment horizontal="center" vertical="center"/>
    </xf>
    <xf numFmtId="0" fontId="6" fillId="8" borderId="1" applyAlignment="1" pivotButton="0" quotePrefix="0" xfId="0">
      <alignment horizontal="center" vertical="center"/>
    </xf>
    <xf numFmtId="0" fontId="2" fillId="8" borderId="1" applyAlignment="1" pivotButton="0" quotePrefix="0" xfId="0">
      <alignment vertical="center" wrapText="1"/>
    </xf>
    <xf numFmtId="0" fontId="2" fillId="3" borderId="1" applyAlignment="1" pivotButton="0" quotePrefix="0" xfId="0">
      <alignment vertical="center" wrapText="1"/>
    </xf>
    <xf numFmtId="0" fontId="2" fillId="7" borderId="1" applyAlignment="1" pivotButton="0" quotePrefix="0" xfId="0">
      <alignment vertical="center" wrapText="1"/>
    </xf>
    <xf numFmtId="0" fontId="2" fillId="6" borderId="1" applyAlignment="1" pivotButton="0" quotePrefix="0" xfId="0">
      <alignment vertical="center" wrapText="1"/>
    </xf>
    <xf numFmtId="0" fontId="4" fillId="4" borderId="1" applyAlignment="1" pivotButton="0" quotePrefix="0" xfId="0">
      <alignment horizontal="center" vertical="top" wrapText="1"/>
    </xf>
    <xf numFmtId="0" fontId="3" fillId="8" borderId="1" pivotButton="0" quotePrefix="0" xfId="0"/>
    <xf numFmtId="0" fontId="2" fillId="8" borderId="1" applyAlignment="1" pivotButton="0" quotePrefix="0" xfId="0">
      <alignment vertical="top" wrapText="1"/>
    </xf>
    <xf numFmtId="0" fontId="2" fillId="0" borderId="1" applyAlignment="1" pivotButton="0" quotePrefix="0" xfId="0">
      <alignment horizontal="center" vertical="top" wrapText="1"/>
    </xf>
    <xf numFmtId="0" fontId="2" fillId="0" borderId="1" applyAlignment="1" pivotButton="0" quotePrefix="0" xfId="0">
      <alignment vertical="top" wrapText="1"/>
    </xf>
    <xf numFmtId="0" fontId="2" fillId="3" borderId="1" applyAlignment="1" pivotButton="0" quotePrefix="0" xfId="0">
      <alignment vertical="top" wrapText="1"/>
    </xf>
    <xf numFmtId="0" fontId="2" fillId="7" borderId="1" applyAlignment="1" pivotButton="0" quotePrefix="0" xfId="0">
      <alignment vertical="top" wrapText="1"/>
    </xf>
    <xf numFmtId="0" fontId="2" fillId="6" borderId="1" applyAlignment="1" pivotButton="0" quotePrefix="0" xfId="0">
      <alignment vertical="top" wrapText="1"/>
    </xf>
    <xf numFmtId="0" fontId="3" fillId="8"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39"/>
  <sheetViews>
    <sheetView workbookViewId="0">
      <selection activeCell="A1" sqref="A1"/>
    </sheetView>
  </sheetViews>
  <sheetFormatPr baseColWidth="8" defaultRowHeight="15"/>
  <cols>
    <col width="22" customWidth="1" min="1" max="1"/>
    <col width="14" customWidth="1" min="2" max="2"/>
    <col width="16" customWidth="1" min="3" max="3"/>
    <col width="14" customWidth="1" min="4" max="4"/>
    <col width="4" customWidth="1" min="5" max="5"/>
    <col width="18" customWidth="1" min="6" max="6"/>
    <col width="12" customWidth="1" min="7" max="7"/>
    <col width="12" customWidth="1" min="8" max="8"/>
    <col width="4" customWidth="1" min="9" max="9"/>
    <col width="18" customWidth="1" min="10" max="10"/>
    <col width="14" customWidth="1" min="11" max="11"/>
    <col width="14" customWidth="1" min="12" max="12"/>
    <col width="14" customWidth="1" min="13" max="13"/>
    <col width="14" customWidth="1" min="14" max="14"/>
  </cols>
  <sheetData>
    <row r="1" ht="30" customHeight="1">
      <c r="A1" s="1" t="inlineStr">
        <is>
          <t>建設現場の危険源特定・リスク評価マトリクス｜ダッシュボード</t>
        </is>
      </c>
    </row>
    <row r="2">
      <c r="A2" s="2" t="inlineStr">
        <is>
          <t>データソース：「JSA評価台帳」。台帳を入力すると、リスク等級、期限超過、完了率、業務シーン別集計が自動更新されます。</t>
        </is>
      </c>
    </row>
    <row r="3">
      <c r="A3" s="3" t="inlineStr">
        <is>
          <t>危険源・作業手順の総数</t>
        </is>
      </c>
      <c r="D3" s="3" t="inlineStr">
        <is>
          <t>残留高リスク</t>
        </is>
      </c>
      <c r="G3" s="3" t="inlineStr">
        <is>
          <t>期限超過の未完了項目</t>
        </is>
      </c>
      <c r="J3" s="3" t="inlineStr">
        <is>
          <t>完了率</t>
        </is>
      </c>
    </row>
    <row r="4">
      <c r="A4" s="4">
        <f>COUNTA('JSA評価台帳'!$D$7:$D$256)</f>
        <v/>
      </c>
      <c r="D4" s="4">
        <f>COUNTIF('JSA評価台帳'!$V$7:$V$256,"重大リスク")+COUNTIF('JSA評価台帳'!$V$7:$V$256,"高リスク")</f>
        <v/>
      </c>
      <c r="G4" s="4">
        <f>COUNTIFS('JSA評価台帳'!$D$7:$D$256,"&lt;&gt;",'JSA評価台帳'!$Y$7:$Y$256,"&lt;"&amp;TODAY(),'JSA評価台帳'!$Z$7:$Z$256,"&lt;&gt;完了")</f>
        <v/>
      </c>
      <c r="J4" s="5">
        <f>IFERROR(COUNTIF('JSA評価台帳'!$Z$7:$Z$256,"完了")/COUNTA('JSA評価台帳'!$D$7:$D$256),0)</f>
        <v/>
      </c>
    </row>
    <row r="5"/>
    <row r="8">
      <c r="A8" s="6" t="inlineStr">
        <is>
          <t>リスク等級</t>
        </is>
      </c>
      <c r="B8" s="6" t="inlineStr">
        <is>
          <t>初期リスク件数</t>
        </is>
      </c>
      <c r="C8" s="6" t="inlineStr">
        <is>
          <t>残留リスク件数</t>
        </is>
      </c>
      <c r="D8" s="6" t="inlineStr">
        <is>
          <t>残留比率</t>
        </is>
      </c>
      <c r="F8" s="6" t="inlineStr">
        <is>
          <t>状態</t>
        </is>
      </c>
      <c r="G8" s="6" t="inlineStr">
        <is>
          <t>件数</t>
        </is>
      </c>
      <c r="H8" s="6" t="inlineStr">
        <is>
          <t>比率</t>
        </is>
      </c>
    </row>
    <row r="9">
      <c r="A9" s="7" t="inlineStr">
        <is>
          <t>重大リスク</t>
        </is>
      </c>
      <c r="B9" s="7">
        <f>COUNTIF('JSA評価台帳'!$P$7:$P$256,A9)</f>
        <v/>
      </c>
      <c r="C9" s="7">
        <f>COUNTIF('JSA評価台帳'!$V$7:$V$256,A9)</f>
        <v/>
      </c>
      <c r="D9" s="8">
        <f>IFERROR(C9/COUNTA('JSA評価台帳'!$D$7:$D$256),0)</f>
        <v/>
      </c>
      <c r="F9" s="9" t="inlineStr">
        <is>
          <t>評価待ち</t>
        </is>
      </c>
      <c r="G9" s="9">
        <f>COUNTIF('JSA評価台帳'!$Z$7:$Z$256,F9)</f>
        <v/>
      </c>
      <c r="H9" s="10">
        <f>IFERROR(G9/COUNTA('JSA評価台帳'!$D$7:$D$256),0)</f>
        <v/>
      </c>
    </row>
    <row r="10">
      <c r="A10" s="11" t="inlineStr">
        <is>
          <t>高リスク</t>
        </is>
      </c>
      <c r="B10" s="11">
        <f>COUNTIF('JSA評価台帳'!$P$7:$P$256,A10)</f>
        <v/>
      </c>
      <c r="C10" s="11">
        <f>COUNTIF('JSA評価台帳'!$V$7:$V$256,A10)</f>
        <v/>
      </c>
      <c r="D10" s="12">
        <f>IFERROR(C10/COUNTA('JSA評価台帳'!$D$7:$D$256),0)</f>
        <v/>
      </c>
      <c r="F10" s="9" t="inlineStr">
        <is>
          <t>はい正中</t>
        </is>
      </c>
      <c r="G10" s="9">
        <f>COUNTIF('JSA評価台帳'!$Z$7:$Z$256,F10)</f>
        <v/>
      </c>
      <c r="H10" s="10">
        <f>IFERROR(G10/COUNTA('JSA評価台帳'!$D$7:$D$256),0)</f>
        <v/>
      </c>
    </row>
    <row r="11">
      <c r="A11" s="13" t="inlineStr">
        <is>
          <t>中リスク</t>
        </is>
      </c>
      <c r="B11" s="13">
        <f>COUNTIF('JSA評価台帳'!$P$7:$P$256,A11)</f>
        <v/>
      </c>
      <c r="C11" s="13">
        <f>COUNTIF('JSA評価台帳'!$V$7:$V$256,A11)</f>
        <v/>
      </c>
      <c r="D11" s="14">
        <f>IFERROR(C11/COUNTA('JSA評価台帳'!$D$7:$D$256),0)</f>
        <v/>
      </c>
      <c r="F11" s="9" t="inlineStr">
        <is>
          <t>再評価待ち</t>
        </is>
      </c>
      <c r="G11" s="9">
        <f>COUNTIF('JSA評価台帳'!$Z$7:$Z$256,F11)</f>
        <v/>
      </c>
      <c r="H11" s="10">
        <f>IFERROR(G11/COUNTA('JSA評価台帳'!$D$7:$D$256),0)</f>
        <v/>
      </c>
    </row>
    <row r="12">
      <c r="A12" s="15" t="inlineStr">
        <is>
          <t>低リスク</t>
        </is>
      </c>
      <c r="B12" s="15">
        <f>COUNTIF('JSA評価台帳'!$P$7:$P$256,A12)</f>
        <v/>
      </c>
      <c r="C12" s="15">
        <f>COUNTIF('JSA評価台帳'!$V$7:$V$256,A12)</f>
        <v/>
      </c>
      <c r="D12" s="16">
        <f>IFERROR(C12/COUNTA('JSA評価台帳'!$D$7:$D$256),0)</f>
        <v/>
      </c>
      <c r="F12" s="9" t="inlineStr">
        <is>
          <t>完了</t>
        </is>
      </c>
      <c r="G12" s="9">
        <f>COUNTIF('JSA評価台帳'!$Z$7:$Z$256,F12)</f>
        <v/>
      </c>
      <c r="H12" s="10">
        <f>IFERROR(G12/COUNTA('JSA評価台帳'!$D$7:$D$256),0)</f>
        <v/>
      </c>
    </row>
    <row r="13">
      <c r="A13" s="9" t="n"/>
      <c r="B13" s="9" t="n"/>
      <c r="C13" s="9" t="n"/>
      <c r="D13" s="9" t="n"/>
      <c r="F13" s="9" t="inlineStr">
        <is>
          <t>作業停止</t>
        </is>
      </c>
      <c r="G13" s="9">
        <f>COUNTIF('JSA評価台帳'!$Z$7:$Z$256,F13)</f>
        <v/>
      </c>
      <c r="H13" s="10">
        <f>IFERROR(G13/COUNTA('JSA評価台帳'!$D$7:$D$256),0)</f>
        <v/>
      </c>
    </row>
    <row r="14">
      <c r="A14" s="9" t="n"/>
      <c r="B14" s="9" t="n"/>
      <c r="C14" s="9" t="n"/>
      <c r="D14" s="9" t="n"/>
      <c r="F14" s="9" t="inlineStr">
        <is>
          <t>移管済み</t>
        </is>
      </c>
      <c r="G14" s="9">
        <f>COUNTIF('JSA評価台帳'!$Z$7:$Z$256,F14)</f>
        <v/>
      </c>
      <c r="H14" s="10">
        <f>IFERROR(G14/COUNTA('JSA評価台帳'!$D$7:$D$256),0)</f>
        <v/>
      </c>
    </row>
    <row r="15">
      <c r="A15" s="9" t="n"/>
      <c r="B15" s="9" t="n"/>
      <c r="C15" s="9" t="n"/>
      <c r="D15" s="9" t="n"/>
      <c r="F15" s="9" t="inlineStr">
        <is>
          <t>対象外</t>
        </is>
      </c>
      <c r="G15" s="9">
        <f>COUNTIF('JSA評価台帳'!$Z$7:$Z$256,F15)</f>
        <v/>
      </c>
      <c r="H15" s="10">
        <f>IFERROR(G15/COUNTA('JSA評価台帳'!$D$7:$D$256),0)</f>
        <v/>
      </c>
    </row>
    <row r="16">
      <c r="A16" s="9" t="n"/>
      <c r="B16" s="9" t="n"/>
      <c r="C16" s="9" t="n"/>
      <c r="D16" s="9" t="n"/>
    </row>
    <row r="17">
      <c r="A17" s="6" t="inlineStr">
        <is>
          <t>業務シーン</t>
        </is>
      </c>
      <c r="B17" s="6" t="inlineStr">
        <is>
          <t>登録件数</t>
        </is>
      </c>
      <c r="C17" s="6" t="inlineStr">
        <is>
          <t>残留重大・高リスク</t>
        </is>
      </c>
      <c r="D17" s="6" t="inlineStr">
        <is>
          <t>高リスク比率</t>
        </is>
      </c>
    </row>
    <row r="18">
      <c r="A18" s="9" t="inlineStr">
        <is>
          <t>土工掘削</t>
        </is>
      </c>
      <c r="B18" s="9">
        <f>COUNTIF('JSA評価台帳'!$D$7:$D$256,A18)</f>
        <v/>
      </c>
      <c r="C18" s="9">
        <f>COUNTIFS('JSA評価台帳'!$D$7:$D$256,A18,'JSA評価台帳'!$V$7:$V$256,"重大リスク")+COUNTIFS('JSA評価台帳'!$D$7:$D$256,A18,'JSA評価台帳'!$V$7:$V$256,"高リスク")</f>
        <v/>
      </c>
      <c r="D18" s="10">
        <f>IFERROR(C18/B18,0)</f>
        <v/>
      </c>
      <c r="F18" s="17" t="inlineStr">
        <is>
          <t>重点確認リスト</t>
        </is>
      </c>
      <c r="G18" s="17" t="inlineStr">
        <is>
          <t>抽出条件</t>
        </is>
      </c>
      <c r="H18" s="17" t="inlineStr">
        <is>
          <t>説明</t>
        </is>
      </c>
      <c r="I18" s="17" t="n"/>
      <c r="J18" s="17" t="n"/>
      <c r="K18" s="17" t="n"/>
      <c r="L18" s="17" t="n"/>
      <c r="M18" s="17" t="n"/>
      <c r="N18" s="17" t="n"/>
    </row>
    <row r="19">
      <c r="A19" s="9" t="inlineStr">
        <is>
          <t>深基坑支保・排水</t>
        </is>
      </c>
      <c r="B19" s="9">
        <f>COUNTIF('JSA評価台帳'!$D$7:$D$256,A19)</f>
        <v/>
      </c>
      <c r="C19" s="9">
        <f>COUNTIFS('JSA評価台帳'!$D$7:$D$256,A19,'JSA評価台帳'!$V$7:$V$256,"重大リスク")+COUNTIFS('JSA評価台帳'!$D$7:$D$256,A19,'JSA評価台帳'!$V$7:$V$256,"高リスク")</f>
        <v/>
      </c>
      <c r="D19" s="10">
        <f>IFERROR(C19/B19,0)</f>
        <v/>
      </c>
      <c r="F19" s="18" t="inlineStr">
        <is>
          <t>「JSA評価台帳」で次の行を優先して確認してください。
1. 残留リスク等級が「重大リスク」または「高リスク」の行
2. 予定完了日を過ぎており、状態が「完了」ではない行
3. 初期リスクが重大で、残留リスクが一般または低リスクまで下がっていない行。</t>
        </is>
      </c>
    </row>
    <row r="20">
      <c r="A20" s="9" t="inlineStr">
        <is>
          <t>型枠支保・コンクリート打設</t>
        </is>
      </c>
      <c r="B20" s="9">
        <f>COUNTIF('JSA評価台帳'!$D$7:$D$256,A20)</f>
        <v/>
      </c>
      <c r="C20" s="9">
        <f>COUNTIFS('JSA評価台帳'!$D$7:$D$256,A20,'JSA評価台帳'!$V$7:$V$256,"重大リスク")+COUNTIFS('JSA評価台帳'!$D$7:$D$256,A20,'JSA評価台帳'!$V$7:$V$256,"高リスク")</f>
        <v/>
      </c>
      <c r="D20" s="10">
        <f>IFERROR(C20/B20,0)</f>
        <v/>
      </c>
    </row>
    <row r="21">
      <c r="A21" s="9" t="inlineStr">
        <is>
          <t>足場組立・解体</t>
        </is>
      </c>
      <c r="B21" s="9">
        <f>COUNTIF('JSA評価台帳'!$D$7:$D$256,A21)</f>
        <v/>
      </c>
      <c r="C21" s="9">
        <f>COUNTIFS('JSA評価台帳'!$D$7:$D$256,A21,'JSA評価台帳'!$V$7:$V$256,"重大リスク")+COUNTIFS('JSA評価台帳'!$D$7:$D$256,A21,'JSA評価台帳'!$V$7:$V$256,"高リスク")</f>
        <v/>
      </c>
      <c r="D21" s="10">
        <f>IFERROR(C21/B21,0)</f>
        <v/>
      </c>
    </row>
    <row r="22">
      <c r="A22" s="9" t="inlineStr">
        <is>
          <t>高所作業・端部開口</t>
        </is>
      </c>
      <c r="B22" s="9">
        <f>COUNTIF('JSA評価台帳'!$D$7:$D$256,A22)</f>
        <v/>
      </c>
      <c r="C22" s="9">
        <f>COUNTIFS('JSA評価台帳'!$D$7:$D$256,A22,'JSA評価台帳'!$V$7:$V$256,"重大リスク")+COUNTIFS('JSA評価台帳'!$D$7:$D$256,A22,'JSA評価台帳'!$V$7:$V$256,"高リスク")</f>
        <v/>
      </c>
      <c r="D22" s="10">
        <f>IFERROR(C22/B22,0)</f>
        <v/>
      </c>
    </row>
    <row r="23">
      <c r="A23" s="9" t="inlineStr">
        <is>
          <t>揚重・タワークレーン作業</t>
        </is>
      </c>
      <c r="B23" s="9">
        <f>COUNTIF('JSA評価台帳'!$D$7:$D$256,A23)</f>
        <v/>
      </c>
      <c r="C23" s="9">
        <f>COUNTIFS('JSA評価台帳'!$D$7:$D$256,A23,'JSA評価台帳'!$V$7:$V$256,"重大リスク")+COUNTIFS('JSA評価台帳'!$D$7:$D$256,A23,'JSA評価台帳'!$V$7:$V$256,"高リスク")</f>
        <v/>
      </c>
      <c r="D23" s="10">
        <f>IFERROR(C23/B23,0)</f>
        <v/>
      </c>
    </row>
    <row r="24">
      <c r="A24" s="9" t="inlineStr">
        <is>
          <t>鉄骨建方</t>
        </is>
      </c>
      <c r="B24" s="9">
        <f>COUNTIF('JSA評価台帳'!$D$7:$D$256,A24)</f>
        <v/>
      </c>
      <c r="C24" s="9">
        <f>COUNTIFS('JSA評価台帳'!$D$7:$D$256,A24,'JSA評価台帳'!$V$7:$V$256,"重大リスク")+COUNTIFS('JSA評価台帳'!$D$7:$D$256,A24,'JSA評価台帳'!$V$7:$V$256,"高リスク")</f>
        <v/>
      </c>
      <c r="D24" s="10">
        <f>IFERROR(C24/B24,0)</f>
        <v/>
      </c>
    </row>
    <row r="25">
      <c r="A25" s="9" t="inlineStr">
        <is>
          <t>仮設電気</t>
        </is>
      </c>
      <c r="B25" s="9">
        <f>COUNTIF('JSA評価台帳'!$D$7:$D$256,A25)</f>
        <v/>
      </c>
      <c r="C25" s="9">
        <f>COUNTIFS('JSA評価台帳'!$D$7:$D$256,A25,'JSA評価台帳'!$V$7:$V$256,"重大リスク")+COUNTIFS('JSA評価台帳'!$D$7:$D$256,A25,'JSA評価台帳'!$V$7:$V$256,"高リスク")</f>
        <v/>
      </c>
      <c r="D25" s="10">
        <f>IFERROR(C25/B25,0)</f>
        <v/>
      </c>
    </row>
    <row r="26">
      <c r="A26" s="9" t="inlineStr">
        <is>
          <t>火気作業・溶接切断</t>
        </is>
      </c>
      <c r="B26" s="9">
        <f>COUNTIF('JSA評価台帳'!$D$7:$D$256,A26)</f>
        <v/>
      </c>
      <c r="C26" s="9">
        <f>COUNTIFS('JSA評価台帳'!$D$7:$D$256,A26,'JSA評価台帳'!$V$7:$V$256,"重大リスク")+COUNTIFS('JSA評価台帳'!$D$7:$D$256,A26,'JSA評価台帳'!$V$7:$V$256,"高リスク")</f>
        <v/>
      </c>
      <c r="D26" s="10">
        <f>IFERROR(C26/B26,0)</f>
        <v/>
      </c>
    </row>
    <row r="27">
      <c r="A27" s="9" t="inlineStr">
        <is>
          <t>建設機械・設備整備</t>
        </is>
      </c>
      <c r="B27" s="9">
        <f>COUNTIF('JSA評価台帳'!$D$7:$D$256,A27)</f>
        <v/>
      </c>
      <c r="C27" s="9">
        <f>COUNTIFS('JSA評価台帳'!$D$7:$D$256,A27,'JSA評価台帳'!$V$7:$V$256,"重大リスク")+COUNTIFS('JSA評価台帳'!$D$7:$D$256,A27,'JSA評価台帳'!$V$7:$V$256,"高リスク")</f>
        <v/>
      </c>
      <c r="D27" s="10">
        <f>IFERROR(C27/B27,0)</f>
        <v/>
      </c>
    </row>
    <row r="28">
      <c r="A28" s="9" t="inlineStr">
        <is>
          <t>車両運搬・後退</t>
        </is>
      </c>
      <c r="B28" s="9">
        <f>COUNTIF('JSA評価台帳'!$D$7:$D$256,A28)</f>
        <v/>
      </c>
      <c r="C28" s="9">
        <f>COUNTIFS('JSA評価台帳'!$D$7:$D$256,A28,'JSA評価台帳'!$V$7:$V$256,"重大リスク")+COUNTIFS('JSA評価台帳'!$D$7:$D$256,A28,'JSA評価台帳'!$V$7:$V$256,"高リスク")</f>
        <v/>
      </c>
      <c r="D28" s="10">
        <f>IFERROR(C28/B28,0)</f>
        <v/>
      </c>
    </row>
    <row r="29">
      <c r="A29" s="9" t="inlineStr">
        <is>
          <t>閉所空間</t>
        </is>
      </c>
      <c r="B29" s="9">
        <f>COUNTIF('JSA評価台帳'!$D$7:$D$256,A29)</f>
        <v/>
      </c>
      <c r="C29" s="9">
        <f>COUNTIFS('JSA評価台帳'!$D$7:$D$256,A29,'JSA評価台帳'!$V$7:$V$256,"重大リスク")+COUNTIFS('JSA評価台帳'!$D$7:$D$256,A29,'JSA評価台帳'!$V$7:$V$256,"高リスク")</f>
        <v/>
      </c>
      <c r="D29" s="10">
        <f>IFERROR(C29/B29,0)</f>
        <v/>
      </c>
    </row>
    <row r="30">
      <c r="A30" s="9" t="inlineStr">
        <is>
          <t>可燃物・消防</t>
        </is>
      </c>
      <c r="B30" s="9">
        <f>COUNTIF('JSA評価台帳'!$D$7:$D$256,A30)</f>
        <v/>
      </c>
      <c r="C30" s="9">
        <f>COUNTIFS('JSA評価台帳'!$D$7:$D$256,A30,'JSA評価台帳'!$V$7:$V$256,"重大リスク")+COUNTIFS('JSA評価台帳'!$D$7:$D$256,A30,'JSA評価台帳'!$V$7:$V$256,"高リスク")</f>
        <v/>
      </c>
      <c r="D30" s="10">
        <f>IFERROR(C30/B30,0)</f>
        <v/>
      </c>
    </row>
    <row r="31">
      <c r="A31" s="9" t="inlineStr">
        <is>
          <t>交錯作業</t>
        </is>
      </c>
      <c r="B31" s="9">
        <f>COUNTIF('JSA評価台帳'!$D$7:$D$256,A31)</f>
        <v/>
      </c>
      <c r="C31" s="9">
        <f>COUNTIFS('JSA評価台帳'!$D$7:$D$256,A31,'JSA評価台帳'!$V$7:$V$256,"重大リスク")+COUNTIFS('JSA評価台帳'!$D$7:$D$256,A31,'JSA評価台帳'!$V$7:$V$256,"高リスク")</f>
        <v/>
      </c>
      <c r="D31" s="10">
        <f>IFERROR(C31/B31,0)</f>
        <v/>
      </c>
    </row>
    <row r="32">
      <c r="A32" s="9" t="inlineStr">
        <is>
          <t>夜間施工</t>
        </is>
      </c>
      <c r="B32" s="9">
        <f>COUNTIF('JSA評価台帳'!$D$7:$D$256,A32)</f>
        <v/>
      </c>
      <c r="C32" s="9">
        <f>COUNTIFS('JSA評価台帳'!$D$7:$D$256,A32,'JSA評価台帳'!$V$7:$V$256,"重大リスク")+COUNTIFS('JSA評価台帳'!$D$7:$D$256,A32,'JSA評価台帳'!$V$7:$V$256,"高リスク")</f>
        <v/>
      </c>
      <c r="D32" s="10">
        <f>IFERROR(C32/B32,0)</f>
        <v/>
      </c>
    </row>
    <row r="33">
      <c r="A33" s="9" t="inlineStr">
        <is>
          <t>内装仕上げ</t>
        </is>
      </c>
      <c r="B33" s="9">
        <f>COUNTIF('JSA評価台帳'!$D$7:$D$256,A33)</f>
        <v/>
      </c>
      <c r="C33" s="9">
        <f>COUNTIFS('JSA評価台帳'!$D$7:$D$256,A33,'JSA評価台帳'!$V$7:$V$256,"重大リスク")+COUNTIFS('JSA評価台帳'!$D$7:$D$256,A33,'JSA評価台帳'!$V$7:$V$256,"高リスク")</f>
        <v/>
      </c>
      <c r="D33" s="10">
        <f>IFERROR(C33/B33,0)</f>
        <v/>
      </c>
    </row>
    <row r="34">
      <c r="A34" s="9" t="inlineStr">
        <is>
          <t>出水・台風・極端気象</t>
        </is>
      </c>
      <c r="B34" s="9">
        <f>COUNTIF('JSA評価台帳'!$D$7:$D$256,A34)</f>
        <v/>
      </c>
      <c r="C34" s="9">
        <f>COUNTIFS('JSA評価台帳'!$D$7:$D$256,A34,'JSA評価台帳'!$V$7:$V$256,"重大リスク")+COUNTIFS('JSA評価台帳'!$D$7:$D$256,A34,'JSA評価台帳'!$V$7:$V$256,"高リスク")</f>
        <v/>
      </c>
      <c r="D34" s="10">
        <f>IFERROR(C34/B34,0)</f>
        <v/>
      </c>
    </row>
    <row r="35">
      <c r="A35" s="9" t="inlineStr">
        <is>
          <t>仮設・生活区</t>
        </is>
      </c>
      <c r="B35" s="9">
        <f>COUNTIF('JSA評価台帳'!$D$7:$D$256,A35)</f>
        <v/>
      </c>
      <c r="C35" s="9">
        <f>COUNTIFS('JSA評価台帳'!$D$7:$D$256,A35,'JSA評価台帳'!$V$7:$V$256,"重大リスク")+COUNTIFS('JSA評価台帳'!$D$7:$D$256,A35,'JSA評価台帳'!$V$7:$V$256,"高リスク")</f>
        <v/>
      </c>
      <c r="D35" s="10">
        <f>IFERROR(C35/B35,0)</f>
        <v/>
      </c>
    </row>
    <row r="36">
      <c r="A36" s="9" t="inlineStr">
        <is>
          <t>市政道路・交通切替</t>
        </is>
      </c>
      <c r="B36" s="9">
        <f>COUNTIF('JSA評価台帳'!$D$7:$D$256,A36)</f>
        <v/>
      </c>
      <c r="C36" s="9">
        <f>COUNTIFS('JSA評価台帳'!$D$7:$D$256,A36,'JSA評価台帳'!$V$7:$V$256,"重大リスク")+COUNTIFS('JSA評価台帳'!$D$7:$D$256,A36,'JSA評価台帳'!$V$7:$V$256,"高リスク")</f>
        <v/>
      </c>
      <c r="D36" s="10">
        <f>IFERROR(C36/B36,0)</f>
        <v/>
      </c>
    </row>
    <row r="37">
      <c r="A37" s="9" t="inlineStr">
        <is>
          <t>トンネル・地下工事</t>
        </is>
      </c>
      <c r="B37" s="9">
        <f>COUNTIF('JSA評価台帳'!$D$7:$D$256,A37)</f>
        <v/>
      </c>
      <c r="C37" s="9">
        <f>COUNTIFS('JSA評価台帳'!$D$7:$D$256,A37,'JSA評価台帳'!$V$7:$V$256,"重大リスク")+COUNTIFS('JSA評価台帳'!$D$7:$D$256,A37,'JSA評価台帳'!$V$7:$V$256,"高リスク")</f>
        <v/>
      </c>
      <c r="D37" s="10">
        <f>IFERROR(C37/B37,0)</f>
        <v/>
      </c>
    </row>
    <row r="38">
      <c r="A38" s="9" t="inlineStr">
        <is>
          <t>解体作業</t>
        </is>
      </c>
      <c r="B38" s="9">
        <f>COUNTIF('JSA評価台帳'!$D$7:$D$256,A38)</f>
        <v/>
      </c>
      <c r="C38" s="9">
        <f>COUNTIFS('JSA評価台帳'!$D$7:$D$256,A38,'JSA評価台帳'!$V$7:$V$256,"重大リスク")+COUNTIFS('JSA評価台帳'!$D$7:$D$256,A38,'JSA評価台帳'!$V$7:$V$256,"高リスク")</f>
        <v/>
      </c>
      <c r="D38" s="10">
        <f>IFERROR(C38/B38,0)</f>
        <v/>
      </c>
    </row>
    <row r="39">
      <c r="A39" s="9" t="inlineStr">
        <is>
          <t>防水・塗装作業</t>
        </is>
      </c>
      <c r="B39" s="9">
        <f>COUNTIF('JSA評価台帳'!$D$7:$D$256,A39)</f>
        <v/>
      </c>
      <c r="C39" s="9">
        <f>COUNTIFS('JSA評価台帳'!$D$7:$D$256,A39,'JSA評価台帳'!$V$7:$V$256,"重大リスク")+COUNTIFS('JSA評価台帳'!$D$7:$D$256,A39,'JSA評価台帳'!$V$7:$V$256,"高リスク")</f>
        <v/>
      </c>
      <c r="D39" s="10">
        <f>IFERROR(C39/B39,0)</f>
        <v/>
      </c>
    </row>
  </sheetData>
  <mergeCells count="11">
    <mergeCell ref="A2:N2"/>
    <mergeCell ref="F19:N22"/>
    <mergeCell ref="D3:F3"/>
    <mergeCell ref="A3:C3"/>
    <mergeCell ref="A4:C5"/>
    <mergeCell ref="G3:I3"/>
    <mergeCell ref="D4:F5"/>
    <mergeCell ref="G4:I5"/>
    <mergeCell ref="J3:L3"/>
    <mergeCell ref="J4:L5"/>
    <mergeCell ref="A1:N1"/>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AD16"/>
  <sheetViews>
    <sheetView workbookViewId="0">
      <selection activeCell="A1" sqref="A1"/>
    </sheetView>
  </sheetViews>
  <sheetFormatPr baseColWidth="8" defaultRowHeight="15"/>
  <cols>
    <col width="12" customWidth="1" min="1" max="1"/>
    <col width="18" customWidth="1" min="2" max="2"/>
    <col width="18" customWidth="1" min="3" max="3"/>
    <col width="22" customWidth="1" min="4" max="4"/>
    <col width="24" customWidth="1" min="5" max="5"/>
    <col width="24" customWidth="1" min="6" max="6"/>
    <col width="22" customWidth="1" min="7" max="7"/>
    <col width="24" customWidth="1" min="8" max="8"/>
    <col width="16" customWidth="1" min="9" max="9"/>
    <col width="36" customWidth="1" min="10" max="10"/>
    <col width="18" customWidth="1" min="11" max="11"/>
    <col width="40" customWidth="1" min="12" max="12"/>
    <col width="12" customWidth="1" min="13" max="13"/>
    <col width="12" customWidth="1" min="14" max="14"/>
    <col width="12" customWidth="1" min="15" max="15"/>
    <col width="14" customWidth="1" min="16" max="16"/>
    <col width="18" customWidth="1" min="17" max="17"/>
    <col width="46" customWidth="1" min="18" max="18"/>
    <col width="12" customWidth="1" min="19" max="19"/>
    <col width="12" customWidth="1" min="20" max="20"/>
    <col width="12" customWidth="1" min="21" max="21"/>
    <col width="14" customWidth="1" min="22" max="22"/>
    <col width="18" customWidth="1" min="23" max="23"/>
    <col width="20" customWidth="1" min="24" max="24"/>
    <col width="16" customWidth="1" min="25" max="25"/>
    <col width="14" customWidth="1" min="26" max="26"/>
    <col width="16" customWidth="1" min="27" max="27"/>
    <col width="34" customWidth="1" min="28" max="28"/>
    <col width="18" customWidth="1" min="29" max="29"/>
    <col width="14" customWidth="1" min="30" max="30"/>
  </cols>
  <sheetData>
    <row r="1" ht="28" customHeight="1">
      <c r="A1" s="1" t="inlineStr">
        <is>
          <t>建設現場の危険源特定・リスク評価マトリクス（JSA台帳テンプレート）</t>
        </is>
      </c>
    </row>
    <row r="2" ht="32" customHeight="1">
      <c r="A2" s="19" t="inlineStr">
        <is>
          <t>適用範囲：建築、土木、設備、内装、保全、仮設、多拠点プロジェクト。『設定と説明』で業務シーン、リスクしきい値、状態、災害種別を調整できます。黄色のセルは、入力または選択を重点的に行う項目です。</t>
        </is>
      </c>
    </row>
    <row r="4">
      <c r="A4" s="20" t="inlineStr">
        <is>
          <t>会社・案件組織</t>
        </is>
      </c>
      <c r="B4" s="9" t="n"/>
      <c r="C4" s="20" t="inlineStr">
        <is>
          <t>案件・工区</t>
        </is>
      </c>
      <c r="D4" s="9" t="n"/>
      <c r="E4" s="21" t="inlineStr">
        <is>
          <t>評価日</t>
        </is>
      </c>
      <c r="F4" s="22" t="n"/>
      <c r="G4" s="20" t="inlineStr">
        <is>
          <t>評価責任者</t>
        </is>
      </c>
      <c r="H4" s="9" t="n"/>
    </row>
    <row r="5">
      <c r="A5" s="20" t="inlineStr">
        <is>
          <t>施工エリア・棟</t>
        </is>
      </c>
      <c r="B5" s="9" t="n"/>
      <c r="C5" s="20" t="inlineStr">
        <is>
          <t>工種・協力会社</t>
        </is>
      </c>
      <c r="D5" s="9" t="n"/>
      <c r="E5" s="20" t="inlineStr">
        <is>
          <t>JSA番号</t>
        </is>
      </c>
      <c r="F5" s="9" t="n"/>
      <c r="G5" s="20" t="inlineStr">
        <is>
          <t>版</t>
        </is>
      </c>
      <c r="H5" s="9" t="inlineStr">
        <is>
          <t>V1.0</t>
        </is>
      </c>
    </row>
    <row r="6" ht="36" customHeight="1">
      <c r="A6" s="23" t="inlineStr">
        <is>
          <t>番号</t>
        </is>
      </c>
      <c r="B6" s="23" t="inlineStr">
        <is>
          <t>会社・案件組織</t>
        </is>
      </c>
      <c r="C6" s="23" t="inlineStr">
        <is>
          <t>案件・工区</t>
        </is>
      </c>
      <c r="D6" s="23" t="inlineStr">
        <is>
          <t>業務シーン</t>
        </is>
      </c>
      <c r="E6" s="23" t="inlineStr">
        <is>
          <t>作業活動</t>
        </is>
      </c>
      <c r="F6" s="23" t="inlineStr">
        <is>
          <t>作業手順</t>
        </is>
      </c>
      <c r="G6" s="23" t="inlineStr">
        <is>
          <t>施工エリア・位置</t>
        </is>
      </c>
      <c r="H6" s="23" t="inlineStr">
        <is>
          <t>設備・資材</t>
        </is>
      </c>
      <c r="I6" s="23" t="inlineStr">
        <is>
          <t>危険源区分</t>
        </is>
      </c>
      <c r="J6" s="23" t="inlineStr">
        <is>
          <t>危険源の内容</t>
        </is>
      </c>
      <c r="K6" s="23" t="inlineStr">
        <is>
          <t>想定事故種別</t>
        </is>
      </c>
      <c r="L6" s="23" t="inlineStr">
        <is>
          <t>既存管理策</t>
        </is>
      </c>
      <c r="M6" s="23" t="inlineStr">
        <is>
          <t>初期可能性L</t>
        </is>
      </c>
      <c r="N6" s="23" t="inlineStr">
        <is>
          <t>初期重大性S</t>
        </is>
      </c>
      <c r="O6" s="23" t="inlineStr">
        <is>
          <t>初期リスク値R</t>
        </is>
      </c>
      <c r="P6" s="23" t="inlineStr">
        <is>
          <t>初期リスク等級</t>
        </is>
      </c>
      <c r="Q6" s="23" t="inlineStr">
        <is>
          <t>初期管理レベル</t>
        </is>
      </c>
      <c r="R6" s="23" t="inlineStr">
        <is>
          <t>追加管理策</t>
        </is>
      </c>
      <c r="S6" s="23" t="inlineStr">
        <is>
          <t>残留可能性L</t>
        </is>
      </c>
      <c r="T6" s="23" t="inlineStr">
        <is>
          <t>残留重大性S</t>
        </is>
      </c>
      <c r="U6" s="23" t="inlineStr">
        <is>
          <t>残留リスク値R</t>
        </is>
      </c>
      <c r="V6" s="23" t="inlineStr">
        <is>
          <t>残留リスク等級</t>
        </is>
      </c>
      <c r="W6" s="23" t="inlineStr">
        <is>
          <t>残留管理レベル</t>
        </is>
      </c>
      <c r="X6" s="23" t="inlineStr">
        <is>
          <t>責任部署・担当者</t>
        </is>
      </c>
      <c r="Y6" s="23" t="inlineStr">
        <is>
          <t>予定完了日</t>
        </is>
      </c>
      <c r="Z6" s="23" t="inlineStr">
        <is>
          <t>状態</t>
        </is>
      </c>
      <c r="AA6" s="23" t="inlineStr">
        <is>
          <t>再評価日</t>
        </is>
      </c>
      <c r="AB6" s="23" t="inlineStr">
        <is>
          <t>証跡・備考</t>
        </is>
      </c>
      <c r="AC6" s="23" t="inlineStr">
        <is>
          <t>重大・高リスク該当</t>
        </is>
      </c>
      <c r="AD6" s="23" t="inlineStr">
        <is>
          <t>確認者</t>
        </is>
      </c>
    </row>
    <row r="7" ht="54" customHeight="1">
      <c r="A7" s="24">
        <f>IF(AND(D7&lt;&gt;"",E7&lt;&gt;""),"JSA-"&amp;TEXT(ROW()-6,"000"),"")</f>
        <v/>
      </c>
      <c r="B7" s="25" t="inlineStr">
        <is>
          <t>サンプル会社A</t>
        </is>
      </c>
      <c r="C7" s="25" t="inlineStr">
        <is>
          <t>第1工区</t>
        </is>
      </c>
      <c r="D7" s="25" t="inlineStr">
        <is>
          <t>高所作業・端部開口</t>
        </is>
      </c>
      <c r="E7" s="25" t="inlineStr">
        <is>
          <t>外部足場付近の階作業</t>
        </is>
      </c>
      <c r="F7" s="25" t="inlineStr">
        <is>
          <t>階端部の材料片付け</t>
        </is>
      </c>
      <c r="G7" s="25" t="inlineStr">
        <is>
          <t>3#楼 12F</t>
        </is>
      </c>
      <c r="H7" s="25" t="inlineStr">
        <is>
          <t>安全帯、工具バッグ</t>
        </is>
      </c>
      <c r="I7" s="25" t="inlineStr">
        <is>
          <t>作業環境</t>
        </is>
      </c>
      <c r="J7" s="25" t="inlineStr">
        <is>
          <t>端部防護の欠落、作業員が安全帯を使用していない。</t>
        </is>
      </c>
      <c r="K7" s="25" t="inlineStr">
        <is>
          <t>墜落</t>
        </is>
      </c>
      <c r="L7" s="25" t="inlineStr">
        <is>
          <t>端部手すりを設置済み。朝礼で周知済み。</t>
        </is>
      </c>
      <c r="M7" s="25" t="n">
        <v>4</v>
      </c>
      <c r="N7" s="25" t="n">
        <v>5</v>
      </c>
      <c r="O7" s="24">
        <f>IF(OR(M7="",N7=""),"",M7*N7)</f>
        <v/>
      </c>
      <c r="P7" s="24">
        <f>IF(O7="","",LOOKUP(O7,'設定と説明'!$J$3:$J$6,'設定と説明'!$K$3:$K$6))</f>
        <v/>
      </c>
      <c r="Q7" s="24">
        <f>IF(O7="","",LOOKUP(O7,'設定と説明'!$J$3:$J$6,'設定と説明'!$M$3:$M$6))</f>
        <v/>
      </c>
      <c r="R7" s="25" t="inlineStr">
        <is>
          <t>幅木と安全ネットを補強し、信頼できる親綱・取付点を設定する。職長が現地で再確認する。</t>
        </is>
      </c>
      <c r="S7" s="25" t="n">
        <v>2</v>
      </c>
      <c r="T7" s="25" t="n">
        <v>5</v>
      </c>
      <c r="U7" s="24">
        <f>IF(OR(S7="",T7=""),"",S7*T7)</f>
        <v/>
      </c>
      <c r="V7" s="24">
        <f>IF(U7="","",LOOKUP(U7,'設定と説明'!$J$3:$J$6,'設定と説明'!$K$3:$K$6))</f>
        <v/>
      </c>
      <c r="W7" s="24">
        <f>IF(U7="","",LOOKUP(U7,'設定と説明'!$J$3:$J$6,'設定と説明'!$M$3:$M$6))</f>
        <v/>
      </c>
      <c r="X7" s="25" t="inlineStr">
        <is>
          <t>安全部/佐藤太郎</t>
        </is>
      </c>
      <c r="Y7" s="26" t="n">
        <v>46159</v>
      </c>
      <c r="Z7" s="25" t="inlineStr">
        <is>
          <t>はい正中</t>
        </is>
      </c>
      <c r="AA7" s="26" t="n">
        <v>46161</v>
      </c>
      <c r="AB7" s="25" t="inlineStr">
        <is>
          <t>是正写真、KY記録</t>
        </is>
      </c>
      <c r="AC7" s="24">
        <f>IF(V7="","",IF(OR(V7="重大リスク",V7="高リスク"),"はい","いいえ"))</f>
        <v/>
      </c>
      <c r="AD7" s="25" t="inlineStr">
        <is>
          <t>田中花子</t>
        </is>
      </c>
    </row>
    <row r="8" ht="54" customHeight="1">
      <c r="A8" s="24">
        <f>IF(AND(D8&lt;&gt;"",E8&lt;&gt;""),"JSA-"&amp;TEXT(ROW()-6,"000"),"")</f>
        <v/>
      </c>
      <c r="B8" s="25" t="inlineStr">
        <is>
          <t>サンプル会社A</t>
        </is>
      </c>
      <c r="C8" s="25" t="inlineStr">
        <is>
          <t>第1工区</t>
        </is>
      </c>
      <c r="D8" s="25" t="inlineStr">
        <is>
          <t>仮設電気</t>
        </is>
      </c>
      <c r="E8" s="25" t="inlineStr">
        <is>
          <t>楼层临时照明布设</t>
        </is>
      </c>
      <c r="F8" s="25" t="inlineStr">
        <is>
          <t>二次分電盤へ接続し、ケーブルを敷設</t>
        </is>
      </c>
      <c r="G8" s="25" t="inlineStr">
        <is>
          <t>2#楼 8F</t>
        </is>
      </c>
      <c r="H8" s="25" t="inlineStr">
        <is>
          <t>分電盤、ケーブル、照明器具</t>
        </is>
      </c>
      <c r="I8" s="25" t="inlineStr">
        <is>
          <t>能源隔离</t>
        </is>
      </c>
      <c r="J8" s="25" t="inlineStr">
        <is>
          <t>ケーブル損傷、分電盤の漏電遮断器不良、無断配線。</t>
        </is>
      </c>
      <c r="K8" s="25" t="inlineStr">
        <is>
          <t>感電</t>
        </is>
      </c>
      <c r="L8" s="25" t="inlineStr">
        <is>
          <t>電気工の巡回点検、分電盤施錠。</t>
        </is>
      </c>
      <c r="M8" s="25" t="n">
        <v>4</v>
      </c>
      <c r="N8" s="25" t="n">
        <v>4</v>
      </c>
      <c r="O8" s="24">
        <f>IF(OR(M8="",N8=""),"",M8*N8)</f>
        <v/>
      </c>
      <c r="P8" s="24">
        <f>IF(O8="","",LOOKUP(O8,'設定と説明'!$J$3:$J$6,'設定と説明'!$K$3:$K$6))</f>
        <v/>
      </c>
      <c r="Q8" s="24">
        <f>IF(O8="","",LOOKUP(O8,'設定と説明'!$J$3:$J$6,'設定と説明'!$M$3:$M$6))</f>
        <v/>
      </c>
      <c r="R8" s="25" t="inlineStr">
        <is>
          <t>損傷ケーブルを交換する。漏電遮断器の試験記録を残す。ケーブルを架空敷設または保護する。1回路で複数機器を使用しない。</t>
        </is>
      </c>
      <c r="S8" s="25" t="n">
        <v>2</v>
      </c>
      <c r="T8" s="25" t="n">
        <v>4</v>
      </c>
      <c r="U8" s="24">
        <f>IF(OR(S8="",T8=""),"",S8*T8)</f>
        <v/>
      </c>
      <c r="V8" s="24">
        <f>IF(U8="","",LOOKUP(U8,'設定と説明'!$J$3:$J$6,'設定と説明'!$K$3:$K$6))</f>
        <v/>
      </c>
      <c r="W8" s="24">
        <f>IF(U8="","",LOOKUP(U8,'設定と説明'!$J$3:$J$6,'設定と説明'!$M$3:$M$6))</f>
        <v/>
      </c>
      <c r="X8" s="25" t="inlineStr">
        <is>
          <t>机电部/鈴木健</t>
        </is>
      </c>
      <c r="Y8" s="26" t="n">
        <v>46158</v>
      </c>
      <c r="Z8" s="25" t="inlineStr">
        <is>
          <t>再評価待ち</t>
        </is>
      </c>
      <c r="AA8" s="26" t="n">
        <v>46160</v>
      </c>
      <c r="AB8" s="25" t="inlineStr">
        <is>
          <t>漏電遮断器試験記録</t>
        </is>
      </c>
      <c r="AC8" s="24">
        <f>IF(V8="","",IF(OR(V8="重大リスク",V8="高リスク"),"はい","いいえ"))</f>
        <v/>
      </c>
      <c r="AD8" s="25" t="inlineStr">
        <is>
          <t>高橋葵</t>
        </is>
      </c>
    </row>
    <row r="9" ht="54" customHeight="1">
      <c r="A9" s="24">
        <f>IF(AND(D9&lt;&gt;"",E9&lt;&gt;""),"JSA-"&amp;TEXT(ROW()-6,"000"),"")</f>
        <v/>
      </c>
      <c r="B9" s="25" t="inlineStr">
        <is>
          <t>サンプル会社B</t>
        </is>
      </c>
      <c r="C9" s="25" t="inlineStr">
        <is>
          <t>第2工区</t>
        </is>
      </c>
      <c r="D9" s="25" t="inlineStr">
        <is>
          <t>揚重・タワークレーン作業</t>
        </is>
      </c>
      <c r="E9" s="25" t="inlineStr">
        <is>
          <t>鉄筋かごの揚重</t>
        </is>
      </c>
      <c r="F9" s="25" t="inlineStr">
        <is>
          <t>捆绑、试吊、就位</t>
        </is>
      </c>
      <c r="G9" s="25" t="inlineStr">
        <is>
          <t>基坑东侧</t>
        </is>
      </c>
      <c r="H9" s="25" t="inlineStr">
        <is>
          <t>タワークレーン、玉掛け具、鉄筋かご</t>
        </is>
      </c>
      <c r="I9" s="25" t="inlineStr">
        <is>
          <t>特种作业</t>
        </is>
      </c>
      <c r="J9" s="25" t="inlineStr">
        <is>
          <t>玉掛け具の摩耗、吊荷下への立入、風速超過。</t>
        </is>
      </c>
      <c r="K9" s="25" t="inlineStr">
        <is>
          <t>起重伤害</t>
        </is>
      </c>
      <c r="L9" s="25" t="inlineStr">
        <is>
          <t>クレーン運転者と玉掛け者は資格保有。揚重区域を区画済み。</t>
        </is>
      </c>
      <c r="M9" s="25" t="n">
        <v>3</v>
      </c>
      <c r="N9" s="25" t="n">
        <v>5</v>
      </c>
      <c r="O9" s="24">
        <f>IF(OR(M9="",N9=""),"",M9*N9)</f>
        <v/>
      </c>
      <c r="P9" s="24">
        <f>IF(O9="","",LOOKUP(O9,'設定と説明'!$J$3:$J$6,'設定と説明'!$K$3:$K$6))</f>
        <v/>
      </c>
      <c r="Q9" s="24">
        <f>IF(O9="","",LOOKUP(O9,'設定と説明'!$J$3:$J$6,'設定と説明'!$M$3:$M$6))</f>
        <v/>
      </c>
      <c r="R9" s="25" t="inlineStr">
        <is>
          <t>玉掛け具番号を点検する。試し吊りで確認する。風速が基準を超えたら停止する。警戒区域を設定し、専任者が合図する。</t>
        </is>
      </c>
      <c r="S9" s="25" t="n">
        <v>2</v>
      </c>
      <c r="T9" s="25" t="n">
        <v>5</v>
      </c>
      <c r="U9" s="24">
        <f>IF(OR(S9="",T9=""),"",S9*T9)</f>
        <v/>
      </c>
      <c r="V9" s="24">
        <f>IF(U9="","",LOOKUP(U9,'設定と説明'!$J$3:$J$6,'設定と説明'!$K$3:$K$6))</f>
        <v/>
      </c>
      <c r="W9" s="24">
        <f>IF(U9="","",LOOKUP(U9,'設定と説明'!$J$3:$J$6,'設定と説明'!$M$3:$M$6))</f>
        <v/>
      </c>
      <c r="X9" s="25" t="inlineStr">
        <is>
          <t>設備部／伊藤誠</t>
        </is>
      </c>
      <c r="Y9" s="26" t="n">
        <v>46157</v>
      </c>
      <c r="Z9" s="25" t="inlineStr">
        <is>
          <t>はい正中</t>
        </is>
      </c>
      <c r="AA9" s="26" t="n">
        <v>46159</v>
      </c>
      <c r="AB9" s="25" t="inlineStr">
        <is>
          <t>玉掛け具点検表</t>
        </is>
      </c>
      <c r="AC9" s="24">
        <f>IF(V9="","",IF(OR(V9="重大リスク",V9="高リスク"),"はい","いいえ"))</f>
        <v/>
      </c>
      <c r="AD9" s="25" t="inlineStr">
        <is>
          <t>山本優</t>
        </is>
      </c>
    </row>
    <row r="10" ht="54" customHeight="1">
      <c r="A10" s="24">
        <f>IF(AND(D10&lt;&gt;"",E10&lt;&gt;""),"JSA-"&amp;TEXT(ROW()-6,"000"),"")</f>
        <v/>
      </c>
      <c r="B10" s="25" t="inlineStr">
        <is>
          <t>サンプル会社B</t>
        </is>
      </c>
      <c r="C10" s="25" t="inlineStr">
        <is>
          <t>第2工区</t>
        </is>
      </c>
      <c r="D10" s="25" t="inlineStr">
        <is>
          <t>深基坑支保・排水</t>
        </is>
      </c>
      <c r="E10" s="25" t="inlineStr">
        <is>
          <t>掘削山留めと計測管理</t>
        </is>
      </c>
      <c r="F10" s="25" t="inlineStr">
        <is>
          <t>支保工設置と計測値確認</t>
        </is>
      </c>
      <c r="G10" s="25" t="inlineStr">
        <is>
          <t>1#基坑</t>
        </is>
      </c>
      <c r="H10" s="25" t="inlineStr">
        <is>
          <t>支保工、計測点、排水ポンプ</t>
        </is>
      </c>
      <c r="I10" s="25" t="inlineStr">
        <is>
          <t>作業環境</t>
        </is>
      </c>
      <c r="J10" s="25" t="inlineStr">
        <is>
          <t>山留め変形、湧水、端部防護の欠落。</t>
        </is>
      </c>
      <c r="K10" s="25" t="inlineStr">
        <is>
          <t>崩壊</t>
        </is>
      </c>
      <c r="L10" s="25" t="inlineStr">
        <is>
          <t>専用施工計画と計測点を設定済み。</t>
        </is>
      </c>
      <c r="M10" s="25" t="n">
        <v>3</v>
      </c>
      <c r="N10" s="25" t="n">
        <v>5</v>
      </c>
      <c r="O10" s="24">
        <f>IF(OR(M10="",N10=""),"",M10*N10)</f>
        <v/>
      </c>
      <c r="P10" s="24">
        <f>IF(O10="","",LOOKUP(O10,'設定と説明'!$J$3:$J$6,'設定と説明'!$K$3:$K$6))</f>
        <v/>
      </c>
      <c r="Q10" s="24">
        <f>IF(O10="","",LOOKUP(O10,'設定と説明'!$J$3:$J$6,'設定と説明'!$M$3:$M$6))</f>
        <v/>
      </c>
      <c r="R10" s="25" t="inlineStr">
        <is>
          <t>計測データの日報を確認し、警戒値を超えた場合は直ちに作業を停止する。端部防護と排水設備を整備する。</t>
        </is>
      </c>
      <c r="S10" s="25" t="n">
        <v>2</v>
      </c>
      <c r="T10" s="25" t="n">
        <v>5</v>
      </c>
      <c r="U10" s="24">
        <f>IF(OR(S10="",T10=""),"",S10*T10)</f>
        <v/>
      </c>
      <c r="V10" s="24">
        <f>IF(U10="","",LOOKUP(U10,'設定と説明'!$J$3:$J$6,'設定と説明'!$K$3:$K$6))</f>
        <v/>
      </c>
      <c r="W10" s="24">
        <f>IF(U10="","",LOOKUP(U10,'設定と説明'!$J$3:$J$6,'設定と説明'!$M$3:$M$6))</f>
        <v/>
      </c>
      <c r="X10" s="25" t="inlineStr">
        <is>
          <t>工程部/中村亮</t>
        </is>
      </c>
      <c r="Y10" s="26" t="n">
        <v>46163</v>
      </c>
      <c r="Z10" s="25" t="inlineStr">
        <is>
          <t>評価待ち</t>
        </is>
      </c>
      <c r="AA10" s="26" t="n">
        <v>46165</v>
      </c>
      <c r="AB10" s="25" t="inlineStr">
        <is>
          <t>計測日報</t>
        </is>
      </c>
      <c r="AC10" s="24">
        <f>IF(V10="","",IF(OR(V10="重大リスク",V10="高リスク"),"はい","いいえ"))</f>
        <v/>
      </c>
      <c r="AD10" s="25" t="inlineStr">
        <is>
          <t>小林彩</t>
        </is>
      </c>
    </row>
    <row r="11" ht="54" customHeight="1">
      <c r="A11" s="24">
        <f>IF(AND(D11&lt;&gt;"",E11&lt;&gt;""),"JSA-"&amp;TEXT(ROW()-6,"000"),"")</f>
        <v/>
      </c>
      <c r="B11" s="25" t="inlineStr">
        <is>
          <t>サンプル会社C</t>
        </is>
      </c>
      <c r="C11" s="25" t="inlineStr">
        <is>
          <t>内装案件</t>
        </is>
      </c>
      <c r="D11" s="25" t="inlineStr">
        <is>
          <t>火気作業・溶接切断</t>
        </is>
      </c>
      <c r="E11" s="25" t="inlineStr">
        <is>
          <t>管道支架焊接</t>
        </is>
      </c>
      <c r="F11" s="25" t="inlineStr">
        <is>
          <t>周辺片付け、溶接、再確認</t>
        </is>
      </c>
      <c r="G11" s="25" t="inlineStr">
        <is>
          <t>地下室 B1</t>
        </is>
      </c>
      <c r="H11" s="25" t="inlineStr">
        <is>
          <t>溶接機、消火器、ガスボンベ</t>
        </is>
      </c>
      <c r="I11" s="25" t="inlineStr">
        <is>
          <t>火災・爆発</t>
        </is>
      </c>
      <c r="J11" s="25" t="inlineStr">
        <is>
          <t>可燃材の未撤去、火気使用後の未確認、ガスボンベ間隔不足。</t>
        </is>
      </c>
      <c r="K11" s="25" t="inlineStr">
        <is>
          <t>火災・爆発</t>
        </is>
      </c>
      <c r="L11" s="25" t="inlineStr">
        <is>
          <t>火気使用許可を承認し、消火器を配置。</t>
        </is>
      </c>
      <c r="M11" s="25" t="n">
        <v>4</v>
      </c>
      <c r="N11" s="25" t="n">
        <v>5</v>
      </c>
      <c r="O11" s="24">
        <f>IF(OR(M11="",N11=""),"",M11*N11)</f>
        <v/>
      </c>
      <c r="P11" s="24">
        <f>IF(O11="","",LOOKUP(O11,'設定と説明'!$J$3:$J$6,'設定と説明'!$K$3:$K$6))</f>
        <v/>
      </c>
      <c r="Q11" s="24">
        <f>IF(O11="","",LOOKUP(O11,'設定と説明'!$J$3:$J$6,'設定と説明'!$M$3:$M$6))</f>
        <v/>
      </c>
      <c r="R11" s="25" t="inlineStr">
        <is>
          <t>火気使用前に10m範囲の可燃物を片付ける。ガスボンベを固定し、離隔を確保する。専任監視者が再確認完了まで監視する。</t>
        </is>
      </c>
      <c r="S11" s="25" t="n">
        <v>2</v>
      </c>
      <c r="T11" s="25" t="n">
        <v>4</v>
      </c>
      <c r="U11" s="24">
        <f>IF(OR(S11="",T11=""),"",S11*T11)</f>
        <v/>
      </c>
      <c r="V11" s="24">
        <f>IF(U11="","",LOOKUP(U11,'設定と説明'!$J$3:$J$6,'設定と説明'!$K$3:$K$6))</f>
        <v/>
      </c>
      <c r="W11" s="24">
        <f>IF(U11="","",LOOKUP(U11,'設定と説明'!$J$3:$J$6,'設定と説明'!$M$3:$M$6))</f>
        <v/>
      </c>
      <c r="X11" s="25" t="inlineStr">
        <is>
          <t>安全部/加藤直人</t>
        </is>
      </c>
      <c r="Y11" s="26" t="n">
        <v>46156</v>
      </c>
      <c r="Z11" s="25" t="inlineStr">
        <is>
          <t>はい正中</t>
        </is>
      </c>
      <c r="AA11" s="26" t="n">
        <v>46157</v>
      </c>
      <c r="AB11" s="25" t="inlineStr">
        <is>
          <t>火気使用許可、監視記録</t>
        </is>
      </c>
      <c r="AC11" s="24">
        <f>IF(V11="","",IF(OR(V11="重大リスク",V11="高リスク"),"はい","いいえ"))</f>
        <v/>
      </c>
      <c r="AD11" s="25" t="inlineStr">
        <is>
          <t>森田真央</t>
        </is>
      </c>
    </row>
    <row r="12" ht="54" customHeight="1">
      <c r="A12" s="24">
        <f>IF(AND(D12&lt;&gt;"",E12&lt;&gt;""),"JSA-"&amp;TEXT(ROW()-6,"000"),"")</f>
        <v/>
      </c>
      <c r="B12" s="25" t="inlineStr">
        <is>
          <t>サンプル会社C</t>
        </is>
      </c>
      <c r="C12" s="25" t="inlineStr">
        <is>
          <t>内装案件</t>
        </is>
      </c>
      <c r="D12" s="25" t="inlineStr">
        <is>
          <t>閉所空間</t>
        </is>
      </c>
      <c r="E12" s="25" t="inlineStr">
        <is>
          <t>集水井检修</t>
        </is>
      </c>
      <c r="F12" s="25" t="inlineStr">
        <is>
          <t>測定、換気、井戸内補修</t>
        </is>
      </c>
      <c r="G12" s="25" t="inlineStr">
        <is>
          <t>地下室集水井</t>
        </is>
      </c>
      <c r="H12" s="25" t="inlineStr">
        <is>
          <t>ガス測定器、換気ファン、安全ロープ</t>
        </is>
      </c>
      <c r="I12" s="25" t="inlineStr">
        <is>
          <t>作業環境</t>
        </is>
      </c>
      <c r="J12" s="25" t="inlineStr">
        <is>
          <t>酸素欠乏または有毒ガス、無計画な救助によるリスク</t>
        </is>
      </c>
      <c r="K12" s="25" t="inlineStr">
        <is>
          <t>中毒・窒息</t>
        </is>
      </c>
      <c r="L12" s="25" t="inlineStr">
        <is>
          <t>閉所空間作業許可、測定器を配備。</t>
        </is>
      </c>
      <c r="M12" s="25" t="n">
        <v>3</v>
      </c>
      <c r="N12" s="25" t="n">
        <v>5</v>
      </c>
      <c r="O12" s="24">
        <f>IF(OR(M12="",N12=""),"",M12*N12)</f>
        <v/>
      </c>
      <c r="P12" s="24">
        <f>IF(O12="","",LOOKUP(O12,'設定と説明'!$J$3:$J$6,'設定と説明'!$K$3:$K$6))</f>
        <v/>
      </c>
      <c r="Q12" s="24">
        <f>IF(O12="","",LOOKUP(O12,'設定と説明'!$J$3:$J$6,'設定と説明'!$M$3:$M$6))</f>
        <v/>
      </c>
      <c r="R12" s="25" t="inlineStr">
        <is>
          <t>連続測定、強制換気、監視者の常駐、救助三脚と緊急訓練。</t>
        </is>
      </c>
      <c r="S12" s="25" t="n">
        <v>1</v>
      </c>
      <c r="T12" s="25" t="n">
        <v>5</v>
      </c>
      <c r="U12" s="24">
        <f>IF(OR(S12="",T12=""),"",S12*T12)</f>
        <v/>
      </c>
      <c r="V12" s="24">
        <f>IF(U12="","",LOOKUP(U12,'設定と説明'!$J$3:$J$6,'設定と説明'!$K$3:$K$6))</f>
        <v/>
      </c>
      <c r="W12" s="24">
        <f>IF(U12="","",LOOKUP(U12,'設定と説明'!$J$3:$J$6,'設定と説明'!$M$3:$M$6))</f>
        <v/>
      </c>
      <c r="X12" s="25" t="inlineStr">
        <is>
          <t>机电部/松本大輔</t>
        </is>
      </c>
      <c r="Y12" s="26" t="n">
        <v>46160</v>
      </c>
      <c r="Z12" s="25" t="inlineStr">
        <is>
          <t>再評価待ち</t>
        </is>
      </c>
      <c r="AA12" s="26" t="n">
        <v>46162</v>
      </c>
      <c r="AB12" s="25" t="inlineStr">
        <is>
          <t>測定記録、作業許可</t>
        </is>
      </c>
      <c r="AC12" s="24">
        <f>IF(V12="","",IF(OR(V12="重大リスク",V12="高リスク"),"はい","いいえ"))</f>
        <v/>
      </c>
      <c r="AD12" s="25" t="inlineStr">
        <is>
          <t>井上陽子</t>
        </is>
      </c>
    </row>
    <row r="13" ht="54" customHeight="1">
      <c r="A13" s="24">
        <f>IF(AND(D13&lt;&gt;"",E13&lt;&gt;""),"JSA-"&amp;TEXT(ROW()-6,"000"),"")</f>
        <v/>
      </c>
      <c r="B13" s="25" t="inlineStr">
        <is>
          <t>サンプル会社D</t>
        </is>
      </c>
      <c r="C13" s="25" t="inlineStr">
        <is>
          <t>市政道路案件</t>
        </is>
      </c>
      <c r="D13" s="25" t="inlineStr">
        <is>
          <t>車両運搬・後退</t>
        </is>
      </c>
      <c r="E13" s="25" t="inlineStr">
        <is>
          <t>渣土车倒运</t>
        </is>
      </c>
      <c r="F13" s="25" t="inlineStr">
        <is>
          <t>装载、倒车、卸料</t>
        </is>
      </c>
      <c r="G13" s="25" t="inlineStr">
        <is>
          <t>北侧施工便道</t>
        </is>
      </c>
      <c r="H13" s="25" t="inlineStr">
        <is>
          <t>渣土车、装载机</t>
        </is>
      </c>
      <c r="I13" s="25" t="inlineStr">
        <is>
          <t>交通輸送</t>
        </is>
      </c>
      <c r="J13" s="25" t="inlineStr">
        <is>
          <t>人と車両の混在、後退時の死角、夜間視界不良。</t>
        </is>
      </c>
      <c r="K13" s="25" t="inlineStr">
        <is>
          <t>車両災害</t>
        </is>
      </c>
      <c r="L13" s="25" t="inlineStr">
        <is>
          <t>速度制限標識と仮設照明を設置。</t>
        </is>
      </c>
      <c r="M13" s="25" t="n">
        <v>3</v>
      </c>
      <c r="N13" s="25" t="n">
        <v>4</v>
      </c>
      <c r="O13" s="24">
        <f>IF(OR(M13="",N13=""),"",M13*N13)</f>
        <v/>
      </c>
      <c r="P13" s="24">
        <f>IF(O13="","",LOOKUP(O13,'設定と説明'!$J$3:$J$6,'設定と説明'!$K$3:$K$6))</f>
        <v/>
      </c>
      <c r="Q13" s="24">
        <f>IF(O13="","",LOOKUP(O13,'設定と説明'!$J$3:$J$6,'設定と説明'!$M$3:$M$6))</f>
        <v/>
      </c>
      <c r="R13" s="25" t="inlineStr">
        <is>
          <t>歩車分離の物理隔離を設置する。後退時は誘導員が合図する。車両の後退警報を点検する。夜間は反射標識を設置する。</t>
        </is>
      </c>
      <c r="S13" s="25" t="n">
        <v>2</v>
      </c>
      <c r="T13" s="25" t="n">
        <v>3</v>
      </c>
      <c r="U13" s="24">
        <f>IF(OR(S13="",T13=""),"",S13*T13)</f>
        <v/>
      </c>
      <c r="V13" s="24">
        <f>IF(U13="","",LOOKUP(U13,'設定と説明'!$J$3:$J$6,'設定と説明'!$K$3:$K$6))</f>
        <v/>
      </c>
      <c r="W13" s="24">
        <f>IF(U13="","",LOOKUP(U13,'設定と説明'!$J$3:$J$6,'設定と説明'!$M$3:$M$6))</f>
        <v/>
      </c>
      <c r="X13" s="25" t="inlineStr">
        <is>
          <t>综合办/岡田翔</t>
        </is>
      </c>
      <c r="Y13" s="26" t="n">
        <v>46161</v>
      </c>
      <c r="Z13" s="25" t="inlineStr">
        <is>
          <t>完了</t>
        </is>
      </c>
      <c r="AA13" s="26" t="n">
        <v>46162</v>
      </c>
      <c r="AB13" s="25" t="inlineStr">
        <is>
          <t>交通切替写真</t>
        </is>
      </c>
      <c r="AC13" s="24">
        <f>IF(V13="","",IF(OR(V13="重大リスク",V13="高リスク"),"はい","いいえ"))</f>
        <v/>
      </c>
      <c r="AD13" s="25" t="inlineStr">
        <is>
          <t>石田結衣</t>
        </is>
      </c>
    </row>
    <row r="14" ht="54" customHeight="1">
      <c r="A14" s="24">
        <f>IF(AND(D14&lt;&gt;"",E14&lt;&gt;""),"JSA-"&amp;TEXT(ROW()-6,"000"),"")</f>
        <v/>
      </c>
      <c r="B14" s="25" t="inlineStr">
        <is>
          <t>サンプル会社D</t>
        </is>
      </c>
      <c r="C14" s="25" t="inlineStr">
        <is>
          <t>市政道路案件</t>
        </is>
      </c>
      <c r="D14" s="25" t="inlineStr">
        <is>
          <t>出水・台風・極端気象</t>
        </is>
      </c>
      <c r="E14" s="25" t="inlineStr">
        <is>
          <t>大雨前の掘削部巡回</t>
        </is>
      </c>
      <c r="F14" s="25" t="inlineStr">
        <is>
          <t>排水溝清掃、排水ポンプ点検</t>
        </is>
      </c>
      <c r="G14" s="25" t="inlineStr">
        <is>
          <t>基坑及临电区域</t>
        </is>
      </c>
      <c r="H14" s="25" t="inlineStr">
        <is>
          <t>排水ポンプ、ケーブル、土のう</t>
        </is>
      </c>
      <c r="I14" s="25" t="inlineStr">
        <is>
          <t>自然灾害</t>
        </is>
      </c>
      <c r="J14" s="25" t="inlineStr">
        <is>
          <t>强降雨导致积水、感電、边坡软化</t>
        </is>
      </c>
      <c r="K14" s="25" t="inlineStr">
        <is>
          <t>淹溺</t>
        </is>
      </c>
      <c r="L14" s="25" t="inlineStr">
        <is>
          <t>雨期巡回制度</t>
        </is>
      </c>
      <c r="M14" s="25" t="n">
        <v>3</v>
      </c>
      <c r="N14" s="25" t="n">
        <v>5</v>
      </c>
      <c r="O14" s="24">
        <f>IF(OR(M14="",N14=""),"",M14*N14)</f>
        <v/>
      </c>
      <c r="P14" s="24">
        <f>IF(O14="","",LOOKUP(O14,'設定と説明'!$J$3:$J$6,'設定と説明'!$K$3:$K$6))</f>
        <v/>
      </c>
      <c r="Q14" s="24">
        <f>IF(O14="","",LOOKUP(O14,'設定と説明'!$J$3:$J$6,'設定と説明'!$M$3:$M$6))</f>
        <v/>
      </c>
      <c r="R14" s="25" t="inlineStr">
        <is>
          <t>気象警報に対応する。低地の仮設電源を停止する。排水ポンプを試運転する。土のうと緊急対応班を配備する。</t>
        </is>
      </c>
      <c r="S14" s="25" t="n">
        <v>2</v>
      </c>
      <c r="T14" s="25" t="n">
        <v>4</v>
      </c>
      <c r="U14" s="24">
        <f>IF(OR(S14="",T14=""),"",S14*T14)</f>
        <v/>
      </c>
      <c r="V14" s="24">
        <f>IF(U14="","",LOOKUP(U14,'設定と説明'!$J$3:$J$6,'設定と説明'!$K$3:$K$6))</f>
        <v/>
      </c>
      <c r="W14" s="24">
        <f>IF(U14="","",LOOKUP(U14,'設定と説明'!$J$3:$J$6,'設定と説明'!$M$3:$M$6))</f>
        <v/>
      </c>
      <c r="X14" s="25" t="inlineStr">
        <is>
          <t>安全部/前田拓也</t>
        </is>
      </c>
      <c r="Y14" s="26" t="n">
        <v>46158</v>
      </c>
      <c r="Z14" s="25" t="inlineStr">
        <is>
          <t>はい正中</t>
        </is>
      </c>
      <c r="AA14" s="26" t="n">
        <v>46160</v>
      </c>
      <c r="AB14" s="25" t="inlineStr">
        <is>
          <t>防汛物资清单</t>
        </is>
      </c>
      <c r="AC14" s="24">
        <f>IF(V14="","",IF(OR(V14="重大リスク",V14="高リスク"),"はい","いいえ"))</f>
        <v/>
      </c>
      <c r="AD14" s="25" t="inlineStr">
        <is>
          <t>藤井美咲</t>
        </is>
      </c>
    </row>
    <row r="15" ht="54" customHeight="1">
      <c r="A15" s="24">
        <f>IF(AND(D15&lt;&gt;"",E15&lt;&gt;""),"JSA-"&amp;TEXT(ROW()-6,"000"),"")</f>
        <v/>
      </c>
      <c r="B15" s="25" t="inlineStr">
        <is>
          <t>サンプル会社E</t>
        </is>
      </c>
      <c r="C15" s="25" t="inlineStr">
        <is>
          <t>鉄骨工事案件</t>
        </is>
      </c>
      <c r="D15" s="25" t="inlineStr">
        <is>
          <t>鉄骨建方</t>
        </is>
      </c>
      <c r="E15" s="25" t="inlineStr">
        <is>
          <t>高强螺栓终拧</t>
        </is>
      </c>
      <c r="F15" s="25" t="inlineStr">
        <is>
          <t>登高、定位、紧固</t>
        </is>
      </c>
      <c r="G15" s="25" t="inlineStr">
        <is>
          <t>厂房屋面</t>
        </is>
      </c>
      <c r="H15" s="25" t="inlineStr">
        <is>
          <t>工具、親綱、安全帯</t>
        </is>
      </c>
      <c r="I15" s="25" t="inlineStr">
        <is>
          <t>作業員行動</t>
        </is>
      </c>
      <c r="J15" s="25" t="inlineStr">
        <is>
          <t>親綱または安全帯を使用していない。安全帯の低掛け高使用、工具落下防止なし。</t>
        </is>
      </c>
      <c r="K15" s="25" t="inlineStr">
        <is>
          <t>墜落</t>
        </is>
      </c>
      <c r="L15" s="25" t="inlineStr">
        <is>
          <t>作業員教育済み。</t>
        </is>
      </c>
      <c r="M15" s="25" t="n">
        <v>4</v>
      </c>
      <c r="N15" s="25" t="n">
        <v>5</v>
      </c>
      <c r="O15" s="24">
        <f>IF(OR(M15="",N15=""),"",M15*N15)</f>
        <v/>
      </c>
      <c r="P15" s="24">
        <f>IF(O15="","",LOOKUP(O15,'設定と説明'!$J$3:$J$6,'設定と説明'!$K$3:$K$6))</f>
        <v/>
      </c>
      <c r="Q15" s="24">
        <f>IF(O15="","",LOOKUP(O15,'設定と説明'!$J$3:$J$6,'設定と説明'!$M$3:$M$6))</f>
        <v/>
      </c>
      <c r="R15" s="25" t="inlineStr">
        <is>
          <t>連続親綱を設置する。二丁掛け安全帯を使用する。工具ロープで落下防止する。悪天候時は高所作業を停止する。</t>
        </is>
      </c>
      <c r="S15" s="25" t="n">
        <v>2</v>
      </c>
      <c r="T15" s="25" t="n">
        <v>5</v>
      </c>
      <c r="U15" s="24">
        <f>IF(OR(S15="",T15=""),"",S15*T15)</f>
        <v/>
      </c>
      <c r="V15" s="24">
        <f>IF(U15="","",LOOKUP(U15,'設定と説明'!$J$3:$J$6,'設定と説明'!$K$3:$K$6))</f>
        <v/>
      </c>
      <c r="W15" s="24">
        <f>IF(U15="","",LOOKUP(U15,'設定と説明'!$J$3:$J$6,'設定と説明'!$M$3:$M$6))</f>
        <v/>
      </c>
      <c r="X15" s="25" t="inlineStr">
        <is>
          <t>钢构班组/長谷川誠</t>
        </is>
      </c>
      <c r="Y15" s="26" t="n">
        <v>46159</v>
      </c>
      <c r="Z15" s="25" t="inlineStr">
        <is>
          <t>評価待ち</t>
        </is>
      </c>
      <c r="AA15" s="26" t="n">
        <v>46161</v>
      </c>
      <c r="AB15" s="25" t="inlineStr">
        <is>
          <t>親綱検収記録</t>
        </is>
      </c>
      <c r="AC15" s="24">
        <f>IF(V15="","",IF(OR(V15="重大リスク",V15="高リスク"),"はい","いいえ"))</f>
        <v/>
      </c>
      <c r="AD15" s="25" t="inlineStr">
        <is>
          <t>清水彩乃</t>
        </is>
      </c>
    </row>
    <row r="16" ht="54" customHeight="1">
      <c r="A16" s="24">
        <f>IF(AND(D16&lt;&gt;"",E16&lt;&gt;""),"JSA-"&amp;TEXT(ROW()-6,"000"),"")</f>
        <v/>
      </c>
      <c r="B16" s="25" t="inlineStr">
        <is>
          <t>サンプル会社E</t>
        </is>
      </c>
      <c r="C16" s="25" t="inlineStr">
        <is>
          <t>鉄骨工事案件</t>
        </is>
      </c>
      <c r="D16" s="25" t="inlineStr">
        <is>
          <t>資材仮置き</t>
        </is>
      </c>
      <c r="E16" s="25" t="inlineStr">
        <is>
          <t>钢构件临时堆放</t>
        </is>
      </c>
      <c r="F16" s="25" t="inlineStr">
        <is>
          <t>卸车、堆放、取用</t>
        </is>
      </c>
      <c r="G16" s="25" t="inlineStr">
        <is>
          <t>資材置場</t>
        </is>
      </c>
      <c r="H16" s="25" t="inlineStr">
        <is>
          <t>钢梁、垫木、叉车</t>
        </is>
      </c>
      <c r="I16" s="25" t="inlineStr">
        <is>
          <t>設備施設</t>
        </is>
      </c>
      <c r="J16" s="25" t="inlineStr">
        <is>
          <t>堆放超高、垫木不稳、叉车碰撞</t>
        </is>
      </c>
      <c r="K16" s="25" t="inlineStr">
        <is>
          <t>飛来落下</t>
        </is>
      </c>
      <c r="L16" s="25" t="inlineStr">
        <is>
          <t>置場区画線を設定済み。</t>
        </is>
      </c>
      <c r="M16" s="25" t="n">
        <v>3</v>
      </c>
      <c r="N16" s="25" t="n">
        <v>3</v>
      </c>
      <c r="O16" s="24">
        <f>IF(OR(M16="",N16=""),"",M16*N16)</f>
        <v/>
      </c>
      <c r="P16" s="24">
        <f>IF(O16="","",LOOKUP(O16,'設定と説明'!$J$3:$J$6,'設定と説明'!$K$3:$K$6))</f>
        <v/>
      </c>
      <c r="Q16" s="24">
        <f>IF(O16="","",LOOKUP(O16,'設定と説明'!$J$3:$J$6,'設定と説明'!$M$3:$M$6))</f>
        <v/>
      </c>
      <c r="R16" s="25" t="inlineStr">
        <is>
          <t>規格ごとに区画し高さを制限する。敷木で水平を確保する。フォークリフト動線を分離する。置場表示と日常巡回を行う。</t>
        </is>
      </c>
      <c r="S16" s="25" t="n">
        <v>1</v>
      </c>
      <c r="T16" s="25" t="n">
        <v>3</v>
      </c>
      <c r="U16" s="24">
        <f>IF(OR(S16="",T16=""),"",S16*T16)</f>
        <v/>
      </c>
      <c r="V16" s="24">
        <f>IF(U16="","",LOOKUP(U16,'設定と説明'!$J$3:$J$6,'設定と説明'!$K$3:$K$6))</f>
        <v/>
      </c>
      <c r="W16" s="24">
        <f>IF(U16="","",LOOKUP(U16,'設定と説明'!$J$3:$J$6,'設定と説明'!$M$3:$M$6))</f>
        <v/>
      </c>
      <c r="X16" s="25" t="inlineStr">
        <is>
          <t>物资部/橋本悠斗</t>
        </is>
      </c>
      <c r="Y16" s="26" t="n">
        <v>46164</v>
      </c>
      <c r="Z16" s="25" t="inlineStr">
        <is>
          <t>完了</t>
        </is>
      </c>
      <c r="AA16" s="26" t="n">
        <v>46165</v>
      </c>
      <c r="AB16" s="25" t="inlineStr">
        <is>
          <t>置場写真</t>
        </is>
      </c>
      <c r="AC16" s="24">
        <f>IF(V16="","",IF(OR(V16="重大リスク",V16="高リスク"),"はい","いいえ"))</f>
        <v/>
      </c>
      <c r="AD16" s="25" t="inlineStr">
        <is>
          <t>木村奈央</t>
        </is>
      </c>
    </row>
  </sheetData>
  <mergeCells count="2">
    <mergeCell ref="A2:AD2"/>
    <mergeCell ref="A1:AD1"/>
  </mergeCell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H17"/>
  <sheetViews>
    <sheetView workbookViewId="0">
      <selection activeCell="A1" sqref="A1"/>
    </sheetView>
  </sheetViews>
  <sheetFormatPr baseColWidth="8" defaultRowHeight="15"/>
  <cols>
    <col width="22" customWidth="1" min="1" max="1"/>
    <col width="12" customWidth="1" min="2" max="2"/>
    <col width="12" customWidth="1" min="3" max="3"/>
    <col width="12" customWidth="1" min="4" max="4"/>
    <col width="12" customWidth="1" min="5" max="5"/>
    <col width="12" customWidth="1" min="6" max="6"/>
    <col width="16" customWidth="1" min="7" max="7"/>
    <col width="20" customWidth="1" min="8" max="8"/>
  </cols>
  <sheetData>
    <row r="1" ht="28" customHeight="1">
      <c r="A1" s="1" t="inlineStr">
        <is>
          <t>5×5リスク評価マトリクス（R＝可能性L×重大性S）</t>
        </is>
      </c>
    </row>
    <row r="2">
      <c r="A2" s="3" t="n"/>
      <c r="B2" s="3" t="inlineStr">
        <is>
          <t>軽微</t>
        </is>
      </c>
      <c r="C2" s="3" t="inlineStr">
        <is>
          <t>一般</t>
        </is>
      </c>
      <c r="D2" s="3" t="inlineStr">
        <is>
          <t>重め</t>
        </is>
      </c>
      <c r="E2" s="3" t="inlineStr">
        <is>
          <t>重大</t>
        </is>
      </c>
      <c r="F2" s="3" t="inlineStr">
        <is>
          <t>甚大</t>
        </is>
      </c>
      <c r="G2" s="3" t="n"/>
    </row>
    <row r="3">
      <c r="A3" s="3" t="inlineStr">
        <is>
          <t>起こり得る性L↓・重大性S→</t>
        </is>
      </c>
      <c r="B3" s="3" t="n">
        <v>1</v>
      </c>
      <c r="C3" s="3" t="n">
        <v>2</v>
      </c>
      <c r="D3" s="3" t="n">
        <v>3</v>
      </c>
      <c r="E3" s="3" t="n">
        <v>4</v>
      </c>
      <c r="F3" s="3" t="n">
        <v>5</v>
      </c>
      <c r="G3" s="3" t="n"/>
    </row>
    <row r="4" ht="34" customHeight="1">
      <c r="A4" s="3" t="n">
        <v>5</v>
      </c>
      <c r="B4" s="27">
        <f>$A4*B$3</f>
        <v/>
      </c>
      <c r="C4" s="28">
        <f>$A4*C$3</f>
        <v/>
      </c>
      <c r="D4" s="28">
        <f>$A4*D$3</f>
        <v/>
      </c>
      <c r="E4" s="29">
        <f>$A4*E$3</f>
        <v/>
      </c>
      <c r="F4" s="29">
        <f>$A4*F$3</f>
        <v/>
      </c>
      <c r="G4" s="30" t="inlineStr">
        <is>
          <t>ほぼ確実</t>
        </is>
      </c>
    </row>
    <row r="5" ht="34" customHeight="1">
      <c r="A5" s="3" t="n">
        <v>4</v>
      </c>
      <c r="B5" s="27">
        <f>$A5*B$3</f>
        <v/>
      </c>
      <c r="C5" s="27">
        <f>$A5*C$3</f>
        <v/>
      </c>
      <c r="D5" s="28">
        <f>$A5*D$3</f>
        <v/>
      </c>
      <c r="E5" s="29">
        <f>$A5*E$3</f>
        <v/>
      </c>
      <c r="F5" s="29">
        <f>$A5*F$3</f>
        <v/>
      </c>
      <c r="G5" s="30" t="inlineStr">
        <is>
          <t>起こりやすい</t>
        </is>
      </c>
    </row>
    <row r="6" ht="34" customHeight="1">
      <c r="A6" s="3" t="n">
        <v>3</v>
      </c>
      <c r="B6" s="31">
        <f>$A6*B$3</f>
        <v/>
      </c>
      <c r="C6" s="27">
        <f>$A6*C$3</f>
        <v/>
      </c>
      <c r="D6" s="28">
        <f>$A6*D$3</f>
        <v/>
      </c>
      <c r="E6" s="28">
        <f>$A6*E$3</f>
        <v/>
      </c>
      <c r="F6" s="28">
        <f>$A6*F$3</f>
        <v/>
      </c>
      <c r="G6" s="30" t="inlineStr">
        <is>
          <t>起こり得る</t>
        </is>
      </c>
    </row>
    <row r="7" ht="34" customHeight="1">
      <c r="A7" s="3" t="n">
        <v>2</v>
      </c>
      <c r="B7" s="31">
        <f>$A7*B$3</f>
        <v/>
      </c>
      <c r="C7" s="27">
        <f>$A7*C$3</f>
        <v/>
      </c>
      <c r="D7" s="27">
        <f>$A7*D$3</f>
        <v/>
      </c>
      <c r="E7" s="27">
        <f>$A7*E$3</f>
        <v/>
      </c>
      <c r="F7" s="28">
        <f>$A7*F$3</f>
        <v/>
      </c>
      <c r="G7" s="30" t="inlineStr">
        <is>
          <t>起こりにくい</t>
        </is>
      </c>
    </row>
    <row r="8" ht="34" customHeight="1">
      <c r="A8" s="3" t="n">
        <v>1</v>
      </c>
      <c r="B8" s="31">
        <f>$A8*B$3</f>
        <v/>
      </c>
      <c r="C8" s="31">
        <f>$A8*C$3</f>
        <v/>
      </c>
      <c r="D8" s="31">
        <f>$A8*D$3</f>
        <v/>
      </c>
      <c r="E8" s="27">
        <f>$A8*E$3</f>
        <v/>
      </c>
      <c r="F8" s="27">
        <f>$A8*F$3</f>
        <v/>
      </c>
      <c r="G8" s="30" t="inlineStr">
        <is>
          <t>まれ</t>
        </is>
      </c>
    </row>
    <row r="11">
      <c r="A11" s="17" t="inlineStr">
        <is>
          <t>リスク等級</t>
        </is>
      </c>
      <c r="B11" s="17" t="inlineStr">
        <is>
          <t>点数範囲</t>
        </is>
      </c>
      <c r="C11" s="17" t="inlineStr">
        <is>
          <t>色</t>
        </is>
      </c>
      <c r="D11" s="17" t="inlineStr">
        <is>
          <t>推奨対応</t>
        </is>
      </c>
    </row>
    <row r="12" ht="32" customHeight="1">
      <c r="A12" s="32" t="inlineStr">
        <is>
          <t>低リスク</t>
        </is>
      </c>
      <c r="B12" s="32" t="inlineStr">
        <is>
          <t>1–3</t>
        </is>
      </c>
      <c r="C12" s="32" t="inlineStr">
        <is>
          <t>青</t>
        </is>
      </c>
      <c r="D12" s="32" t="inlineStr">
        <is>
          <t>既存管理策を維持し、班が日常点検を行います。</t>
        </is>
      </c>
    </row>
    <row r="13" ht="32" customHeight="1">
      <c r="A13" s="33" t="inlineStr">
        <is>
          <t>中リスク</t>
        </is>
      </c>
      <c r="B13" s="33" t="inlineStr">
        <is>
          <t>4–8</t>
        </is>
      </c>
      <c r="C13" s="33" t="inlineStr">
        <is>
          <t>黄</t>
        </is>
      </c>
      <c r="D13" s="33" t="inlineStr">
        <is>
          <t>現場管理部が追跡し、作業前周知、期限内はい正、再確認を行います。</t>
        </is>
      </c>
    </row>
    <row r="14" ht="32" customHeight="1">
      <c r="A14" s="34" t="inlineStr">
        <is>
          <t>高リスク</t>
        </is>
      </c>
      <c r="B14" s="34" t="inlineStr">
        <is>
          <t>9–15</t>
        </is>
      </c>
      <c r="C14" s="34" t="inlineStr">
        <is>
          <t>橙</t>
        </is>
      </c>
      <c r="D14" s="34" t="inlineStr">
        <is>
          <t>個別対策を設け、期限内はい正を行い、案件責任者が再確認します。</t>
        </is>
      </c>
    </row>
    <row r="15" ht="32" customHeight="1">
      <c r="A15" s="35" t="inlineStr">
        <is>
          <t>重大リスク</t>
        </is>
      </c>
      <c r="B15" s="35" t="inlineStr">
        <is>
          <t>16–25</t>
        </is>
      </c>
      <c r="C15" s="35" t="inlineStr">
        <is>
          <t>赤</t>
        </is>
      </c>
      <c r="D15" s="35" t="inlineStr">
        <is>
          <t>作業を停止または制限し、会社レベル管理、個別計画、専門確認、立会いを行い、検収後に再開します。</t>
        </is>
      </c>
    </row>
    <row r="17">
      <c r="A17" s="2" t="inlineStr">
        <is>
          <t>使用上のヒント：「JSA評価台帳」でL/Sを入力すると、リスク値が自動計算されます。重大リスクまたは高リスクには、「除去、代替、工学的対策」を優先し、管理的対策、PPE、緊急時対応を組み合わせてください。</t>
        </is>
      </c>
    </row>
  </sheetData>
  <mergeCells count="7">
    <mergeCell ref="D12:H12"/>
    <mergeCell ref="D15:H15"/>
    <mergeCell ref="D13:H13"/>
    <mergeCell ref="D11:H11"/>
    <mergeCell ref="D14:H14"/>
    <mergeCell ref="A1:H1"/>
    <mergeCell ref="A17:H17"/>
  </mergeCells>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N39"/>
  <sheetViews>
    <sheetView workbookViewId="0">
      <selection activeCell="A1" sqref="A1"/>
    </sheetView>
  </sheetViews>
  <sheetFormatPr baseColWidth="8" defaultRowHeight="15"/>
  <cols>
    <col width="14" customWidth="1" min="1" max="1"/>
    <col width="16" customWidth="1" min="2" max="2"/>
    <col width="48" customWidth="1" min="3" max="3"/>
    <col width="14" customWidth="1" min="5" max="5"/>
    <col width="16" customWidth="1" min="6" max="6"/>
    <col width="48" customWidth="1" min="7" max="7"/>
    <col width="18" customWidth="1" min="9" max="9"/>
    <col width="12" customWidth="1" min="10" max="10"/>
    <col width="14" customWidth="1" min="11" max="11"/>
    <col width="8" customWidth="1" min="12" max="12"/>
    <col width="20" customWidth="1" min="13" max="13"/>
    <col width="46" customWidth="1" min="14" max="14"/>
  </cols>
  <sheetData>
    <row r="1" ht="28" customHeight="1">
      <c r="A1" s="1" t="inlineStr">
        <is>
          <t>建設現場の危険源特定・リスク評価マトリクス｜設定と使用説明</t>
        </is>
      </c>
    </row>
    <row r="2">
      <c r="J2" s="36" t="inlineStr">
        <is>
          <t>最小点</t>
        </is>
      </c>
      <c r="K2" s="36" t="inlineStr">
        <is>
          <t>リスク等級</t>
        </is>
      </c>
      <c r="L2" s="36" t="inlineStr">
        <is>
          <t>色</t>
        </is>
      </c>
      <c r="M2" s="36" t="inlineStr">
        <is>
          <t>管理レベル</t>
        </is>
      </c>
      <c r="N2" s="36" t="inlineStr">
        <is>
          <t>対応要求</t>
        </is>
      </c>
    </row>
    <row r="3">
      <c r="A3" s="37" t="inlineStr">
        <is>
          <t>1．使用手順</t>
        </is>
      </c>
      <c r="J3" s="38" t="n">
        <v>1</v>
      </c>
      <c r="K3" s="38" t="inlineStr">
        <is>
          <t>低リスク</t>
        </is>
      </c>
      <c r="L3" s="38" t="inlineStr">
        <is>
          <t>青</t>
        </is>
      </c>
      <c r="M3" s="38" t="inlineStr">
        <is>
          <t>班・職種</t>
        </is>
      </c>
      <c r="N3" s="38" t="inlineStr">
        <is>
          <t>既存管理を維持し、朝礼で注意喚起し、通常巡回を行う。</t>
        </is>
      </c>
    </row>
    <row r="4">
      <c r="A4" s="39" t="inlineStr">
        <is>
          <t>1</t>
        </is>
      </c>
      <c r="B4" s="40" t="inlineStr">
        <is>
          <t>「JSA評価台帳」で業務シーンを選択し、作業活動と作業手順を入力します。</t>
        </is>
      </c>
      <c r="J4" s="41" t="n">
        <v>4</v>
      </c>
      <c r="K4" s="41" t="inlineStr">
        <is>
          <t>中リスク</t>
        </is>
      </c>
      <c r="L4" s="41" t="inlineStr">
        <is>
          <t>黄</t>
        </is>
      </c>
      <c r="M4" s="41" t="inlineStr">
        <is>
          <t>現場管理部</t>
        </is>
      </c>
      <c r="N4" s="41" t="inlineStr">
        <is>
          <t>作業前ミーティングで周知し、日常点検に組み込み、期限内に是正する。</t>
        </is>
      </c>
    </row>
    <row r="5">
      <c r="A5" s="39" t="inlineStr">
        <is>
          <t>2</t>
        </is>
      </c>
      <c r="B5" s="40" t="inlineStr">
        <is>
          <t>危険源区分と想定災害種別に基づいて危険源を特定し、既存の管理策を記録します。</t>
        </is>
      </c>
      <c r="J5" s="42" t="n">
        <v>9</v>
      </c>
      <c r="K5" s="42" t="inlineStr">
        <is>
          <t>高リスク</t>
        </is>
      </c>
      <c r="L5" s="42" t="inlineStr">
        <is>
          <t>橙</t>
        </is>
      </c>
      <c r="M5" s="42" t="inlineStr">
        <is>
          <t>現場管理部・会社</t>
        </is>
      </c>
      <c r="N5" s="42" t="inlineStr">
        <is>
          <t>重点対策を策定し、案件責任者が再確認して期限内に完了させる。</t>
        </is>
      </c>
    </row>
    <row r="6">
      <c r="A6" s="39" t="inlineStr">
        <is>
          <t>3</t>
        </is>
      </c>
      <c r="B6" s="40" t="inlineStr">
        <is>
          <t>初期の可能性Lと重大性Sを選択すると、R＝L×S、リスク等級、管理レベルが自動計算されます。</t>
        </is>
      </c>
      <c r="J6" s="43" t="n">
        <v>16</v>
      </c>
      <c r="K6" s="43" t="inlineStr">
        <is>
          <t>重大リスク</t>
        </is>
      </c>
      <c r="L6" s="43" t="inlineStr">
        <is>
          <t>赤</t>
        </is>
      </c>
      <c r="M6" s="43" t="inlineStr">
        <is>
          <t>会社・企業責任者</t>
        </is>
      </c>
      <c r="N6" s="43" t="inlineStr">
        <is>
          <t>作業を停止または制限し、専用施工計画、専門家確認、立会監視を行い、検収後に再開する。</t>
        </is>
      </c>
    </row>
    <row r="7">
      <c r="A7" s="39" t="inlineStr">
        <is>
          <t>4</t>
        </is>
      </c>
      <c r="B7" s="40" t="inlineStr">
        <is>
          <t>追加管理策を入力し、残留L/Sを選択すると、残留リスク等級が自動計算されます。</t>
        </is>
      </c>
    </row>
    <row r="8">
      <c r="A8" s="39" t="inlineStr">
        <is>
          <t>5</t>
        </is>
      </c>
      <c r="B8" s="40" t="inlineStr">
        <is>
          <t>重大リスクまたは高リスクは、重点管理、責任者の明確化、再評価、完了確認を行います。</t>
        </is>
      </c>
    </row>
    <row r="10">
      <c r="A10" s="36" t="inlineStr">
        <is>
          <t>起こり得る性L</t>
        </is>
      </c>
      <c r="B10" s="36" t="inlineStr">
        <is>
          <t>名称</t>
        </is>
      </c>
      <c r="C10" s="36" t="inlineStr">
        <is>
          <t>判定目安</t>
        </is>
      </c>
      <c r="E10" s="36" t="inlineStr">
        <is>
          <t>重大性S</t>
        </is>
      </c>
      <c r="F10" s="36" t="inlineStr">
        <is>
          <t>名称</t>
        </is>
      </c>
      <c r="G10" s="36" t="inlineStr">
        <is>
          <t>判定目安</t>
        </is>
      </c>
    </row>
    <row r="11">
      <c r="A11" s="40" t="n">
        <v>1</v>
      </c>
      <c r="B11" s="40" t="inlineStr">
        <is>
          <t>まれ</t>
        </is>
      </c>
      <c r="C11" s="40" t="inlineStr">
        <is>
          <t>業界内でほとんど発生例がなく、低頻度作業で、管理が十分かつ安定して実行されています。</t>
        </is>
      </c>
      <c r="E11" s="40" t="n">
        <v>1</v>
      </c>
      <c r="F11" s="40" t="inlineStr">
        <is>
          <t>軽微</t>
        </is>
      </c>
      <c r="G11" s="40" t="inlineStr">
        <is>
          <t>急救或軽微损失；短时停顿，对进度影响小</t>
        </is>
      </c>
    </row>
    <row r="12">
      <c r="A12" s="40" t="n">
        <v>2</v>
      </c>
      <c r="B12" s="40" t="inlineStr">
        <is>
          <t>起こりにくい</t>
        </is>
      </c>
      <c r="C12" s="40" t="inlineStr">
        <is>
          <t>業界内で発生例があり、現場には管理策があるが、偶発的なばく露や逸脱が起こる可能性がある。</t>
        </is>
      </c>
      <c r="E12" s="40" t="n">
        <v>2</v>
      </c>
      <c r="F12" s="40" t="inlineStr">
        <is>
          <t>一般</t>
        </is>
      </c>
      <c r="G12" s="40" t="inlineStr">
        <is>
          <t>医疗处理、一般财产损失或局部返工</t>
        </is>
      </c>
    </row>
    <row r="13">
      <c r="A13" s="40" t="n">
        <v>3</v>
      </c>
      <c r="B13" s="40" t="inlineStr">
        <is>
          <t>起こり得る</t>
        </is>
      </c>
      <c r="C13" s="40" t="inlineStr">
        <is>
          <t>会社または案件で発生例があり、ばく露頻度は中程度で、管理策は作業員の実行に依存しています。</t>
        </is>
      </c>
      <c r="E13" s="40" t="n">
        <v>3</v>
      </c>
      <c r="F13" s="40" t="inlineStr">
        <is>
          <t>重め</t>
        </is>
      </c>
      <c r="G13" s="40" t="inlineStr">
        <is>
          <t>休業災害、比較的大きな物的損害、または主要工程への影響。</t>
        </is>
      </c>
    </row>
    <row r="14">
      <c r="A14" s="40" t="n">
        <v>4</v>
      </c>
      <c r="B14" s="40" t="inlineStr">
        <is>
          <t>起こりやすい</t>
        </is>
      </c>
      <c r="C14" s="40" t="inlineStr">
        <is>
          <t>類似現場で頻繁に発生し、管理が不安定で、複数人のばく露または反復作業がある。</t>
        </is>
      </c>
      <c r="E14" s="40" t="n">
        <v>4</v>
      </c>
      <c r="F14" s="40" t="inlineStr">
        <is>
          <t>重大</t>
        </is>
      </c>
      <c r="G14" s="40" t="inlineStr">
        <is>
          <t>重傷、重大な物的損害、作業停止を伴う是正、または比較的大きな環境事故。</t>
        </is>
      </c>
    </row>
    <row r="15">
      <c r="A15" s="40" t="n">
        <v>5</v>
      </c>
      <c r="B15" s="40" t="inlineStr">
        <is>
          <t>ほぼ確実</t>
        </is>
      </c>
      <c r="C15" s="40" t="inlineStr">
        <is>
          <t>高頻度作業で、管理が欠落し、不安全状態が顕在化している、または条件が継続的に悪化しています。</t>
        </is>
      </c>
      <c r="E15" s="40" t="n">
        <v>5</v>
      </c>
      <c r="F15" s="40" t="inlineStr">
        <is>
          <t>甚大</t>
        </is>
      </c>
      <c r="G15" s="40" t="inlineStr">
        <is>
          <t>死亡/群伤、重大崩壊/火災・爆発或重大社会影响</t>
        </is>
      </c>
    </row>
    <row r="17">
      <c r="A17" s="44" t="inlineStr">
        <is>
          <t>業務シーン一覧（会社・案件に合わせて編集可）</t>
        </is>
      </c>
      <c r="C17" s="44" t="inlineStr">
        <is>
          <t>危険源区分</t>
        </is>
      </c>
      <c r="E17" s="44" t="inlineStr">
        <is>
          <t>想定事故種別</t>
        </is>
      </c>
      <c r="G17" s="44" t="inlineStr">
        <is>
          <t>状態</t>
        </is>
      </c>
      <c r="I17" s="44" t="inlineStr">
        <is>
          <t>管理策の階層</t>
        </is>
      </c>
    </row>
    <row r="18">
      <c r="A18" s="40" t="inlineStr">
        <is>
          <t>土工掘削</t>
        </is>
      </c>
      <c r="C18" s="40" t="inlineStr">
        <is>
          <t>作業員行動</t>
        </is>
      </c>
      <c r="E18" s="40" t="inlineStr">
        <is>
          <t>墜落</t>
        </is>
      </c>
      <c r="G18" s="40" t="inlineStr">
        <is>
          <t>評価待ち</t>
        </is>
      </c>
      <c r="I18" s="40" t="inlineStr">
        <is>
          <t>除去</t>
        </is>
      </c>
    </row>
    <row r="19">
      <c r="A19" s="40" t="inlineStr">
        <is>
          <t>深基坑支保・排水</t>
        </is>
      </c>
      <c r="C19" s="40" t="inlineStr">
        <is>
          <t>設備施設</t>
        </is>
      </c>
      <c r="E19" s="40" t="inlineStr">
        <is>
          <t>飛来落下</t>
        </is>
      </c>
      <c r="G19" s="40" t="inlineStr">
        <is>
          <t>はい正中</t>
        </is>
      </c>
      <c r="I19" s="40" t="inlineStr">
        <is>
          <t>代替</t>
        </is>
      </c>
    </row>
    <row r="20">
      <c r="A20" s="40" t="inlineStr">
        <is>
          <t>型枠支保・コンクリート打設</t>
        </is>
      </c>
      <c r="C20" s="40" t="inlineStr">
        <is>
          <t>資材／化学品</t>
        </is>
      </c>
      <c r="E20" s="40" t="inlineStr">
        <is>
          <t>機械災害</t>
        </is>
      </c>
      <c r="G20" s="40" t="inlineStr">
        <is>
          <t>再評価待ち</t>
        </is>
      </c>
      <c r="I20" s="40" t="inlineStr">
        <is>
          <t>工学的管理</t>
        </is>
      </c>
    </row>
    <row r="21">
      <c r="A21" s="40" t="inlineStr">
        <is>
          <t>足場組立・解体</t>
        </is>
      </c>
      <c r="C21" s="40" t="inlineStr">
        <is>
          <t>作業環境</t>
        </is>
      </c>
      <c r="E21" s="40" t="inlineStr">
        <is>
          <t>起重伤害</t>
        </is>
      </c>
      <c r="G21" s="40" t="inlineStr">
        <is>
          <t>完了</t>
        </is>
      </c>
      <c r="I21" s="40" t="inlineStr">
        <is>
          <t>管理的対策</t>
        </is>
      </c>
    </row>
    <row r="22">
      <c r="A22" s="40" t="inlineStr">
        <is>
          <t>高所作業・端部開口</t>
        </is>
      </c>
      <c r="C22" s="40" t="inlineStr">
        <is>
          <t>能源隔离</t>
        </is>
      </c>
      <c r="E22" s="40" t="inlineStr">
        <is>
          <t>感電</t>
        </is>
      </c>
      <c r="G22" s="40" t="inlineStr">
        <is>
          <t>作業停止</t>
        </is>
      </c>
      <c r="I22" s="40" t="inlineStr">
        <is>
          <t>個人用保護具</t>
        </is>
      </c>
    </row>
    <row r="23">
      <c r="A23" s="40" t="inlineStr">
        <is>
          <t>揚重・タワークレーン作業</t>
        </is>
      </c>
      <c r="C23" s="40" t="inlineStr">
        <is>
          <t>工艺方法</t>
        </is>
      </c>
      <c r="E23" s="40" t="inlineStr">
        <is>
          <t>崩壊</t>
        </is>
      </c>
      <c r="G23" s="40" t="inlineStr">
        <is>
          <t>移管済み</t>
        </is>
      </c>
      <c r="I23" s="40" t="inlineStr">
        <is>
          <t>緊急時準備</t>
        </is>
      </c>
    </row>
    <row r="24">
      <c r="A24" s="40" t="inlineStr">
        <is>
          <t>鉄骨建方</t>
        </is>
      </c>
      <c r="C24" s="40" t="inlineStr">
        <is>
          <t>管理组织</t>
        </is>
      </c>
      <c r="E24" s="40" t="inlineStr">
        <is>
          <t>火災・爆発</t>
        </is>
      </c>
      <c r="G24" s="40" t="inlineStr">
        <is>
          <t>対象外</t>
        </is>
      </c>
    </row>
    <row r="25">
      <c r="A25" s="40" t="inlineStr">
        <is>
          <t>仮設電気</t>
        </is>
      </c>
      <c r="C25" s="40" t="inlineStr">
        <is>
          <t>火災・爆発</t>
        </is>
      </c>
      <c r="E25" s="40" t="inlineStr">
        <is>
          <t>中毒・窒息</t>
        </is>
      </c>
    </row>
    <row r="26">
      <c r="A26" s="40" t="inlineStr">
        <is>
          <t>火気作業・溶接切断</t>
        </is>
      </c>
      <c r="C26" s="40" t="inlineStr">
        <is>
          <t>交通輸送</t>
        </is>
      </c>
      <c r="E26" s="40" t="inlineStr">
        <is>
          <t>車両災害</t>
        </is>
      </c>
    </row>
    <row r="27">
      <c r="A27" s="40" t="inlineStr">
        <is>
          <t>建設機械・設備整備</t>
        </is>
      </c>
      <c r="C27" s="40" t="inlineStr">
        <is>
          <t>特种作业</t>
        </is>
      </c>
      <c r="E27" s="40" t="inlineStr">
        <is>
          <t>淹溺</t>
        </is>
      </c>
    </row>
    <row r="28">
      <c r="A28" s="40" t="inlineStr">
        <is>
          <t>車両運搬・後退</t>
        </is>
      </c>
      <c r="C28" s="40" t="inlineStr">
        <is>
          <t>自然灾害</t>
        </is>
      </c>
      <c r="E28" s="40" t="inlineStr">
        <is>
          <t>灼烫</t>
        </is>
      </c>
    </row>
    <row r="29">
      <c r="A29" s="40" t="inlineStr">
        <is>
          <t>閉所空間</t>
        </is>
      </c>
      <c r="C29" s="40" t="inlineStr">
        <is>
          <t>职业健康</t>
        </is>
      </c>
      <c r="E29" s="40" t="inlineStr">
        <is>
          <t>噪声/粉尘危害</t>
        </is>
      </c>
    </row>
    <row r="30">
      <c r="A30" s="40" t="inlineStr">
        <is>
          <t>可燃物・消防</t>
        </is>
      </c>
      <c r="C30" s="40" t="inlineStr">
        <is>
          <t>其他</t>
        </is>
      </c>
      <c r="E30" s="40" t="inlineStr">
        <is>
          <t>職業健康被害</t>
        </is>
      </c>
    </row>
    <row r="31">
      <c r="A31" s="40" t="inlineStr">
        <is>
          <t>交錯作業</t>
        </is>
      </c>
      <c r="C31" s="40" t="n"/>
      <c r="E31" s="40" t="inlineStr">
        <is>
          <t>環境汚染</t>
        </is>
      </c>
    </row>
    <row r="32">
      <c r="A32" s="40" t="inlineStr">
        <is>
          <t>夜間施工</t>
        </is>
      </c>
      <c r="E32" s="40" t="inlineStr">
        <is>
          <t>其他</t>
        </is>
      </c>
    </row>
    <row r="33">
      <c r="A33" s="40" t="inlineStr">
        <is>
          <t>内装仕上げ</t>
        </is>
      </c>
    </row>
    <row r="34">
      <c r="A34" s="40" t="inlineStr">
        <is>
          <t>出水・台風・極端気象</t>
        </is>
      </c>
    </row>
    <row r="35">
      <c r="A35" s="40" t="inlineStr">
        <is>
          <t>仮設・生活区</t>
        </is>
      </c>
    </row>
    <row r="36">
      <c r="A36" s="40" t="inlineStr">
        <is>
          <t>市政道路・交通切替</t>
        </is>
      </c>
    </row>
    <row r="37">
      <c r="A37" s="40" t="inlineStr">
        <is>
          <t>トンネル・地下工事</t>
        </is>
      </c>
    </row>
    <row r="38">
      <c r="A38" s="40" t="inlineStr">
        <is>
          <t>解体作業</t>
        </is>
      </c>
    </row>
    <row r="39">
      <c r="A39" s="40" t="inlineStr">
        <is>
          <t>防水・塗装作業</t>
        </is>
      </c>
    </row>
  </sheetData>
  <mergeCells count="1">
    <mergeCell ref="A1:N1"/>
  </mergeCells>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H29"/>
  <sheetViews>
    <sheetView workbookViewId="0">
      <selection activeCell="A1" sqref="A1"/>
    </sheetView>
  </sheetViews>
  <sheetFormatPr baseColWidth="8" defaultRowHeight="15"/>
  <cols>
    <col width="20" customWidth="1" min="1" max="1"/>
    <col width="22" customWidth="1" min="2" max="2"/>
    <col width="36" customWidth="1" min="3" max="3"/>
    <col width="22" customWidth="1" min="4" max="4"/>
    <col width="56" customWidth="1" min="5" max="5"/>
    <col width="28" customWidth="1" min="6" max="6"/>
    <col width="12" customWidth="1" min="7" max="7"/>
    <col width="12" customWidth="1" min="8" max="8"/>
  </cols>
  <sheetData>
    <row r="1" ht="28" customHeight="1">
      <c r="A1" s="1" t="inlineStr">
        <is>
          <t>複数業務シーンの危険源ライブラリ（JSA評価台帳へコピー可能。会社基準に合わせて追加・削除できます）</t>
        </is>
      </c>
    </row>
    <row r="3">
      <c r="A3" s="23" t="inlineStr">
        <is>
          <t>業務シーン</t>
        </is>
      </c>
      <c r="B3" s="23" t="inlineStr">
        <is>
          <t>代表的な作業活動</t>
        </is>
      </c>
      <c r="C3" s="23" t="inlineStr">
        <is>
          <t>代表的な危険源</t>
        </is>
      </c>
      <c r="D3" s="23" t="inlineStr">
        <is>
          <t>想定事故</t>
        </is>
      </c>
      <c r="E3" s="23" t="inlineStr">
        <is>
          <t>主要管理策</t>
        </is>
      </c>
      <c r="F3" s="23" t="inlineStr">
        <is>
          <t>適用する許可・記録</t>
        </is>
      </c>
      <c r="G3" s="23" t="inlineStr">
        <is>
          <t>推奨初期L</t>
        </is>
      </c>
      <c r="H3" s="23" t="inlineStr">
        <is>
          <t>推奨初期S</t>
        </is>
      </c>
    </row>
    <row r="4">
      <c r="A4" s="40" t="inlineStr">
        <is>
          <t>土工掘削</t>
        </is>
      </c>
      <c r="B4" s="40" t="inlineStr">
        <is>
          <t>机械开挖、人工修坡</t>
        </is>
      </c>
      <c r="C4" s="40" t="inlineStr">
        <is>
          <t>未確認の地下埋設管、法面の過掘り、作業員の旋回半径内立入。</t>
        </is>
      </c>
      <c r="D4" s="40" t="inlineStr">
        <is>
          <t>崩壊/機械災害/感電</t>
        </is>
      </c>
      <c r="E4" s="40" t="inlineStr">
        <is>
          <t>掘削前に埋設管を調査し周知する。警戒線を設置する。法面は計画に従って放勾配または山留めを行う。専任者が誘導する。</t>
        </is>
      </c>
      <c r="F4" s="40" t="inlineStr">
        <is>
          <t>掘削許可／埋設管周知／立会記録</t>
        </is>
      </c>
      <c r="G4" s="40" t="n">
        <v>3</v>
      </c>
      <c r="H4" s="40" t="n">
        <v>4</v>
      </c>
    </row>
    <row r="5">
      <c r="A5" s="40" t="inlineStr">
        <is>
          <t>深基坑支保・排水</t>
        </is>
      </c>
      <c r="B5" s="40" t="inlineStr">
        <is>
          <t>山留め施工、地下水低下設備の運転</t>
        </is>
      </c>
      <c r="C5" s="40" t="inlineStr">
        <is>
          <t>山留め変形、湧水・土砂流出、端部防護の欠落。</t>
        </is>
      </c>
      <c r="D5" s="40" t="inlineStr">
        <is>
          <t>崩壊/淹溺/墜落</t>
        </is>
      </c>
      <c r="E5" s="40" t="inlineStr">
        <is>
          <t>計測警報、排水設備点検、端部防護、雨期緊急資材、しきい値超過時の作業停止対応。</t>
        </is>
      </c>
      <c r="F5" s="40" t="inlineStr">
        <is>
          <t>専用施工計画／計測記録／緊急時対応計画</t>
        </is>
      </c>
      <c r="G5" s="40" t="n">
        <v>3</v>
      </c>
      <c r="H5" s="40" t="n">
        <v>5</v>
      </c>
    </row>
    <row r="6">
      <c r="A6" s="40" t="inlineStr">
        <is>
          <t>型枠支保・コンクリート打設</t>
        </is>
      </c>
      <c r="B6" s="40" t="inlineStr">
        <is>
          <t>高支保工の組立と打設</t>
        </is>
      </c>
      <c r="C6" s="40" t="inlineStr">
        <is>
          <t>支柱間隔の不適合、筋交い不足、集中載荷、打設順序の逸脱。</t>
        </is>
      </c>
      <c r="D6" s="40" t="inlineStr">
        <is>
          <t>崩壊/飛来落下</t>
        </is>
      </c>
      <c r="E6" s="40" t="inlineStr">
        <is>
          <t>専用施工計画と検収、荷重管理、左右対称の層別打設、打設中の変形観察。</t>
        </is>
      </c>
      <c r="F6" s="40" t="inlineStr">
        <is>
          <t>高支保工検収／打設許可</t>
        </is>
      </c>
      <c r="G6" s="40" t="n">
        <v>3</v>
      </c>
      <c r="H6" s="40" t="n">
        <v>5</v>
      </c>
    </row>
    <row r="7">
      <c r="A7" s="40" t="inlineStr">
        <is>
          <t>足場組立・解体</t>
        </is>
      </c>
      <c r="B7" s="40" t="inlineStr">
        <is>
          <t>落地架/悬挑架搭拆</t>
        </is>
      </c>
      <c r="C7" s="40" t="inlineStr">
        <is>
          <t>基礎不良、壁つなぎ不足、手順外の解体、資材投げ下ろし。</t>
        </is>
      </c>
      <c r="D7" s="40" t="inlineStr">
        <is>
          <t>墜落/崩壊/飛来落下</t>
        </is>
      </c>
      <c r="E7" s="40" t="inlineStr">
        <is>
          <t>有資格者が作業する。区画ごとに検収札を掲示する。壁つなぎを設置する。解体警戒区域を設ける。上下同時作業を禁止する。</t>
        </is>
      </c>
      <c r="F7" s="40" t="inlineStr">
        <is>
          <t>足場検収／解体周知</t>
        </is>
      </c>
      <c r="G7" s="40" t="n">
        <v>4</v>
      </c>
      <c r="H7" s="40" t="n">
        <v>4</v>
      </c>
    </row>
    <row r="8">
      <c r="A8" s="40" t="inlineStr">
        <is>
          <t>高所作業・端部開口</t>
        </is>
      </c>
      <c r="B8" s="40" t="inlineStr">
        <is>
          <t>階端部、開口部周辺作業</t>
        </is>
      </c>
      <c r="C8" s="40" t="inlineStr">
        <is>
          <t>手すり欠落、開口部ふた未固定、安全帯の確実な取付点なし。</t>
        </is>
      </c>
      <c r="D8" s="40" t="inlineStr">
        <is>
          <t>墜落/飛来落下</t>
        </is>
      </c>
      <c r="E8" s="40" t="inlineStr">
        <is>
          <t>開口部ふたを固定し表示する。二段手すりを設置する。安全ネットを設置する。安全帯は高掛け低使用とする。工具落下を防止する。</t>
        </is>
      </c>
      <c r="F8" s="40" t="inlineStr">
        <is>
          <t>高所作業周知／巡回記録</t>
        </is>
      </c>
      <c r="G8" s="40" t="n">
        <v>4</v>
      </c>
      <c r="H8" s="40" t="n">
        <v>5</v>
      </c>
    </row>
    <row r="9">
      <c r="A9" s="40" t="inlineStr">
        <is>
          <t>揚重・タワークレーン作業</t>
        </is>
      </c>
      <c r="B9" s="40" t="inlineStr">
        <is>
          <t>部材揚重、資材運搬</t>
        </is>
      </c>
      <c r="C9" s="40" t="inlineStr">
        <is>
          <t>吊荷下への立入、吊具摩耗、過荷重、合図不明確。</t>
        </is>
      </c>
      <c r="D9" s="40" t="inlineStr">
        <is>
          <t>起重伤害/飛来落下</t>
        </is>
      </c>
      <c r="E9" s="40" t="inlineStr">
        <is>
          <t>揚重計画、吊具点検、試し吊り、吊荷半径内立入禁止、合図統一、風速超過時停止。</t>
        </is>
      </c>
      <c r="F9" s="40" t="inlineStr">
        <is>
          <t>揚重許可／設備点検／運転者・合図者資格</t>
        </is>
      </c>
      <c r="G9" s="40" t="n">
        <v>3</v>
      </c>
      <c r="H9" s="40" t="n">
        <v>5</v>
      </c>
    </row>
    <row r="10">
      <c r="A10" s="40" t="inlineStr">
        <is>
          <t>鉄骨建方</t>
        </is>
      </c>
      <c r="B10" s="40" t="inlineStr">
        <is>
          <t>鉄骨梁揚重、高力ボルト取付</t>
        </is>
      </c>
      <c r="C10" s="40" t="inlineStr">
        <is>
          <t>仮固定不足、作業員の安全帯未使用、部材落下。</t>
        </is>
      </c>
      <c r="D10" s="40" t="inlineStr">
        <is>
          <t>墜落/飛来落下/起重伤害</t>
        </is>
      </c>
      <c r="E10" s="40" t="inlineStr">
        <is>
          <t>親綱を設置する。仮支保と建入れ直しを行う。揚重区域を閉鎖する。取付順序は計画に従う。</t>
        </is>
      </c>
      <c r="F10" s="40" t="inlineStr">
        <is>
          <t>専用施工計画／揚重周知</t>
        </is>
      </c>
      <c r="G10" s="40" t="n">
        <v>3</v>
      </c>
      <c r="H10" s="40" t="n">
        <v>5</v>
      </c>
    </row>
    <row r="11">
      <c r="A11" s="40" t="inlineStr">
        <is>
          <t>仮設電気</t>
        </is>
      </c>
      <c r="B11" s="40" t="inlineStr">
        <is>
          <t>配电、照明、电动工具使用</t>
        </is>
      </c>
      <c r="C11" s="40" t="inlineStr">
        <is>
          <t>漏電遮断器不良、無断配線、1回路複数機器、ケーブル損傷・浸水。</t>
        </is>
      </c>
      <c r="D11" s="40" t="inlineStr">
        <is>
          <t>感電/火灾</t>
        </is>
      </c>
      <c r="E11" s="40" t="inlineStr">
        <is>
          <t>三段配電・二段保護、漏電遮断器試験、ケーブル架空敷設または保護、電気工資格、雨天防水対策。</t>
        </is>
      </c>
      <c r="F11" s="40" t="inlineStr">
        <is>
          <t>仮設電気検収／電気工巡回</t>
        </is>
      </c>
      <c r="G11" s="40" t="n">
        <v>4</v>
      </c>
      <c r="H11" s="40" t="n">
        <v>4</v>
      </c>
    </row>
    <row r="12">
      <c r="A12" s="40" t="inlineStr">
        <is>
          <t>火気作業・溶接切断</t>
        </is>
      </c>
      <c r="B12" s="40" t="inlineStr">
        <is>
          <t>焊接、气割、砂轮切割</t>
        </is>
      </c>
      <c r="C12" s="40" t="inlineStr">
        <is>
          <t>可燃物未撤去、ガスボンベ離隔不足、火花飛散、監視なし。</t>
        </is>
      </c>
      <c r="D12" s="40" t="inlineStr">
        <is>
          <t>火災・爆発/灼烫</t>
        </is>
      </c>
      <c r="E12" s="40" t="inlineStr">
        <is>
          <t>火気使用承認、可燃物の片付けと隔離、消火器配置、ガスボンベ転倒防止と離隔、火気監視と再確認。</t>
        </is>
      </c>
      <c r="F12" s="40" t="inlineStr">
        <is>
          <t>火気使用許可／ガスボンベ点検／監視記録</t>
        </is>
      </c>
      <c r="G12" s="40" t="n">
        <v>4</v>
      </c>
      <c r="H12" s="40" t="n">
        <v>5</v>
      </c>
    </row>
    <row r="13">
      <c r="A13" s="40" t="inlineStr">
        <is>
          <t>建設機械・設備整備</t>
        </is>
      </c>
      <c r="B13" s="40" t="inlineStr">
        <is>
          <t>丸のこ、切断機、掘削機、ポンプ車の整備</t>
        </is>
      </c>
      <c r="C13" s="40" t="inlineStr">
        <is>
          <t>カバー欠落、不調状態での運転、電源遮断と掲示なし、誤起動。</t>
        </is>
      </c>
      <c r="D13" s="40" t="inlineStr">
        <is>
          <t>機械災害/感電</t>
        </is>
      </c>
      <c r="E13" s="40" t="inlineStr">
        <is>
          <t>設備点検、防護装置の完備、整備前のエネルギー遮断と掲示、作業半径の隔離。</t>
        </is>
      </c>
      <c r="F13" s="40" t="inlineStr">
        <is>
          <t>設備点検／整備許可</t>
        </is>
      </c>
      <c r="G13" s="40" t="n">
        <v>3</v>
      </c>
      <c r="H13" s="40" t="n">
        <v>4</v>
      </c>
    </row>
    <row r="14">
      <c r="A14" s="40" t="inlineStr">
        <is>
          <t>車両運搬・後退</t>
        </is>
      </c>
      <c r="B14" s="40" t="inlineStr">
        <is>
          <t>場内車両走行、後退荷下ろし</t>
        </is>
      </c>
      <c r="C14" s="40" t="inlineStr">
        <is>
          <t>人と車両の混在、死角、速度超過、路面湿潤。</t>
        </is>
      </c>
      <c r="D14" s="40" t="inlineStr">
        <is>
          <t>車両災害/飛来落下</t>
        </is>
      </c>
      <c r="E14" s="40" t="inlineStr">
        <is>
          <t>歩車分離、速度制限と誘導、後退時の合図、夜間照明、車両制動と後退警報の点検。</t>
        </is>
      </c>
      <c r="F14" s="40" t="inlineStr">
        <is>
          <t>車両点検／交通管理計画</t>
        </is>
      </c>
      <c r="G14" s="40" t="n">
        <v>3</v>
      </c>
      <c r="H14" s="40" t="n">
        <v>4</v>
      </c>
    </row>
    <row r="15">
      <c r="A15" s="40" t="inlineStr">
        <is>
          <t>閉所空間</t>
        </is>
      </c>
      <c r="B15" s="40" t="inlineStr">
        <is>
          <t>井室、管道、地下室水池作业</t>
        </is>
      </c>
      <c r="C15" s="40" t="inlineStr">
        <is>
          <t>酸素欠乏、有毒ガス、換気不足、無計画な救助。</t>
        </is>
      </c>
      <c r="D15" s="40" t="inlineStr">
        <is>
          <t>中毒・窒息/淹溺</t>
        </is>
      </c>
      <c r="E15" s="40" t="inlineStr">
        <is>
          <t>作業許可、入場前の測定・換気、連続測定、監視員配置、救助装備、無計画な救助の禁止。</t>
        </is>
      </c>
      <c r="F15" s="40" t="inlineStr">
        <is>
          <t>閉所空間作業許可／測定記録</t>
        </is>
      </c>
      <c r="G15" s="40" t="n">
        <v>3</v>
      </c>
      <c r="H15" s="40" t="n">
        <v>5</v>
      </c>
    </row>
    <row r="16">
      <c r="A16" s="40" t="inlineStr">
        <is>
          <t>可燃物・消防</t>
        </is>
      </c>
      <c r="B16" s="40" t="inlineStr">
        <is>
          <t>資材置場、塗料倉庫、ガスボンベ庫の管理</t>
        </is>
      </c>
      <c r="C16" s="40" t="inlineStr">
        <is>
          <t>可燃物混載、消防通路閉塞、喫煙・裸火、消火器不良。</t>
        </is>
      </c>
      <c r="D16" s="40" t="inlineStr">
        <is>
          <t>火災・爆発</t>
        </is>
      </c>
      <c r="E16" s="40" t="inlineStr">
        <is>
          <t>区分保管、火気禁止表示、消防通路確保、消火器点検、倉庫換気と日射対策。</t>
        </is>
      </c>
      <c r="F16" s="40" t="inlineStr">
        <is>
          <t>消防点検／倉庫台帳</t>
        </is>
      </c>
      <c r="G16" s="40" t="n">
        <v>3</v>
      </c>
      <c r="H16" s="40" t="n">
        <v>5</v>
      </c>
    </row>
    <row r="17">
      <c r="A17" s="40" t="inlineStr">
        <is>
          <t>交錯作業</t>
        </is>
      </c>
      <c r="B17" s="40" t="inlineStr">
        <is>
          <t>上下階の同時施工</t>
        </is>
      </c>
      <c r="C17" s="40" t="inlineStr">
        <is>
          <t>上部資材の落下、区域隔離不足、工程干渉。</t>
        </is>
      </c>
      <c r="D17" s="40" t="inlineStr">
        <is>
          <t>飛来落下/墜落</t>
        </is>
      </c>
      <c r="E17" s="40" t="inlineStr">
        <is>
          <t>工程を調整する。垂直方向の交差作業を禁止する。物理隔離と防護棚を設置する。作業面の引渡しを確認する。</t>
        </is>
      </c>
      <c r="F17" s="40" t="inlineStr">
        <is>
          <t>交差作業調整記録</t>
        </is>
      </c>
      <c r="G17" s="40" t="n">
        <v>4</v>
      </c>
      <c r="H17" s="40" t="n">
        <v>4</v>
      </c>
    </row>
    <row r="18">
      <c r="A18" s="40" t="inlineStr">
        <is>
          <t>夜間施工</t>
        </is>
      </c>
      <c r="B18" s="40" t="inlineStr">
        <is>
          <t>夜間揚重、運搬、打設</t>
        </is>
      </c>
      <c r="C18" s="40" t="inlineStr">
        <is>
          <t>照明不足、疲劳作业、警示不明显</t>
        </is>
      </c>
      <c r="D18" s="40" t="inlineStr">
        <is>
          <t>車両災害/飛来落下/墜落</t>
        </is>
      </c>
      <c r="E18" s="40" t="inlineStr">
        <is>
          <t>照明検収、交替休憩、反射標識、重要作業の管理者配置。</t>
        </is>
      </c>
      <c r="F18" s="40" t="inlineStr">
        <is>
          <t>夜間施工承認／照明点検</t>
        </is>
      </c>
      <c r="G18" s="40" t="n">
        <v>3</v>
      </c>
      <c r="H18" s="40" t="n">
        <v>4</v>
      </c>
    </row>
    <row r="19">
      <c r="A19" s="40" t="inlineStr">
        <is>
          <t>内装仕上げ</t>
        </is>
      </c>
      <c r="B19" s="40" t="inlineStr">
        <is>
          <t>涂刷、吊顶、石材安装</t>
        </is>
      </c>
      <c r="C19" s="40" t="inlineStr">
        <is>
          <t>脚手平台不稳、粉尘/挥发物、切割飞溅</t>
        </is>
      </c>
      <c r="D19" s="40" t="inlineStr">
        <is>
          <t>墜落/職業健康被害/火灾</t>
        </is>
      </c>
      <c r="E19" s="40" t="inlineStr">
        <is>
          <t>移動式作業台の検収、換気、防じん・防毒用保護具の着用、切断区域の隔離と火気管理。</t>
        </is>
      </c>
      <c r="F19" s="40" t="inlineStr">
        <is>
          <t>作業台検収／換気測定</t>
        </is>
      </c>
      <c r="G19" s="40" t="n">
        <v>3</v>
      </c>
      <c r="H19" s="40" t="n">
        <v>3</v>
      </c>
    </row>
    <row r="20">
      <c r="A20" s="40" t="inlineStr">
        <is>
          <t>出水・台風・極端気象</t>
        </is>
      </c>
      <c r="B20" s="40" t="inlineStr">
        <is>
          <t>雨期施工、強風時の揚重</t>
        </is>
      </c>
      <c r="C20" s="40" t="inlineStr">
        <is>
          <t>积水、雷电、大风、边坡软化、临设受损</t>
        </is>
      </c>
      <c r="D20" s="40" t="inlineStr">
        <is>
          <t>崩壊/感電/淹溺/飛来落下</t>
        </is>
      </c>
      <c r="E20" s="40" t="inlineStr">
        <is>
          <t>気象警報、高所作業・揚重の停止、排水と補強、仮設電源遮断、緊急資材と巡回。</t>
        </is>
      </c>
      <c r="F20" s="40" t="inlineStr">
        <is>
          <t>水害対策計画／気象記録</t>
        </is>
      </c>
      <c r="G20" s="40" t="n">
        <v>3</v>
      </c>
      <c r="H20" s="40" t="n">
        <v>5</v>
      </c>
    </row>
    <row r="21">
      <c r="A21" s="40" t="inlineStr">
        <is>
          <t>仮設・生活区</t>
        </is>
      </c>
      <c r="B21" s="40" t="inlineStr">
        <is>
          <t>宿舍、食堂、办公区管理</t>
        </is>
      </c>
      <c r="C21" s="40" t="inlineStr">
        <is>
          <t>不適切な電気使用、可燃性サンドイッチパネル、ガス漏れ、消防通路閉塞。</t>
        </is>
      </c>
      <c r="D21" s="40" t="inlineStr">
        <is>
          <t>火災・爆発/中毒</t>
        </is>
      </c>
      <c r="E21" s="40" t="inlineStr">
        <is>
          <t>資材の防火等級確認、電気使用制限、ガス測定、消防訓練、避難通路確保。</t>
        </is>
      </c>
      <c r="F21" s="40" t="inlineStr">
        <is>
          <t>消防点検／訓練記録</t>
        </is>
      </c>
      <c r="G21" s="40" t="n">
        <v>3</v>
      </c>
      <c r="H21" s="40" t="n">
        <v>5</v>
      </c>
    </row>
    <row r="22">
      <c r="A22" s="40" t="inlineStr">
        <is>
          <t>市政道路・交通切替</t>
        </is>
      </c>
      <c r="B22" s="40" t="inlineStr">
        <is>
          <t>道路占用施工、交通誘導</t>
        </is>
      </c>
      <c r="C22" s="40" t="inlineStr">
        <is>
          <t>仮囲い欠落、車両衝突、歩行者の作業区域誤進入。</t>
        </is>
      </c>
      <c r="D22" s="40" t="inlineStr">
        <is>
          <t>車両災害/飛来落下</t>
        </is>
      </c>
      <c r="E22" s="40" t="inlineStr">
        <is>
          <t>交通管理計画、反射コーンと衝突防止設備、専任誘導、夜間警告灯。</t>
        </is>
      </c>
      <c r="F22" s="40" t="inlineStr">
        <is>
          <t>交通切替承認／巡回記録</t>
        </is>
      </c>
      <c r="G22" s="40" t="n">
        <v>3</v>
      </c>
      <c r="H22" s="40" t="n">
        <v>4</v>
      </c>
    </row>
    <row r="23">
      <c r="A23" s="40" t="inlineStr">
        <is>
          <t>トンネル・地下工事</t>
        </is>
      </c>
      <c r="B23" s="40" t="inlineStr">
        <is>
          <t>山岳工法、シールド、地下連続壁</t>
        </is>
      </c>
      <c r="C23" s="40" t="inlineStr">
        <is>
          <t>切羽不安定、湧水、ガス・有害気体、換気不足。</t>
        </is>
      </c>
      <c r="D23" s="40" t="inlineStr">
        <is>
          <t>崩壊/中毒・窒息/淹溺</t>
        </is>
      </c>
      <c r="E23" s="40" t="inlineStr">
        <is>
          <t>先行地質確認、計測管理、換気測定、緊急止水・排水、専用施工計画。</t>
        </is>
      </c>
      <c r="F23" s="40" t="inlineStr">
        <is>
          <t>専用施工計画／計測記録</t>
        </is>
      </c>
      <c r="G23" s="40" t="n">
        <v>3</v>
      </c>
      <c r="H23" s="40" t="n">
        <v>5</v>
      </c>
    </row>
    <row r="24">
      <c r="A24" s="40" t="inlineStr">
        <is>
          <t>解体作業</t>
        </is>
      </c>
      <c r="B24" s="40" t="inlineStr">
        <is>
          <t>墙体/构筑物拆除</t>
        </is>
      </c>
      <c r="C24" s="40" t="inlineStr">
        <is>
          <t>结构受力不明、无序拆除、扬尘和坠物</t>
        </is>
      </c>
      <c r="D24" s="40" t="inlineStr">
        <is>
          <t>崩壊/飛来落下/粉尘危害</t>
        </is>
      </c>
      <c r="E24" s="40" t="inlineStr">
        <is>
          <t>解体計画、支保後の解体、警戒区域、散水による粉じん抑制、立体交差解体の禁止。</t>
        </is>
      </c>
      <c r="F24" s="40" t="inlineStr">
        <is>
          <t>解体計画／周知記録</t>
        </is>
      </c>
      <c r="G24" s="40" t="n">
        <v>3</v>
      </c>
      <c r="H24" s="40" t="n">
        <v>5</v>
      </c>
    </row>
    <row r="25">
      <c r="A25" s="40" t="inlineStr">
        <is>
          <t>防水・塗装作業</t>
        </is>
      </c>
      <c r="B25" s="40" t="inlineStr">
        <is>
          <t>防水卷材、涂料喷涂</t>
        </is>
      </c>
      <c r="C25" s="40" t="inlineStr">
        <is>
          <t>裸火溶着、揮発性ガス、換気不足、資材の過剰仮置き。</t>
        </is>
      </c>
      <c r="D25" s="40" t="inlineStr">
        <is>
          <t>火災・爆発/中毒・窒息</t>
        </is>
      </c>
      <c r="E25" s="40" t="inlineStr">
        <is>
          <t>火気使用承認、必要量のみの材料払い出し、換気、可燃性ガス測定、消火器と監視者。</t>
        </is>
      </c>
      <c r="F25" s="40" t="inlineStr">
        <is>
          <t>火気使用許可／換気測定</t>
        </is>
      </c>
      <c r="G25" s="40" t="n">
        <v>3</v>
      </c>
      <c r="H25" s="40" t="n">
        <v>4</v>
      </c>
    </row>
    <row r="26">
      <c r="A26" s="40" t="inlineStr">
        <is>
          <t>基坑降水/排水</t>
        </is>
      </c>
      <c r="B26" s="40" t="inlineStr">
        <is>
          <t>排水ポンプ運転、ケーブル敷設</t>
        </is>
      </c>
      <c r="C26" s="40" t="inlineStr">
        <is>
          <t>排水ポンプ漏電、ケーブル浸水、掘削部内の滞水。</t>
        </is>
      </c>
      <c r="D26" s="40" t="inlineStr">
        <is>
          <t>感電/淹溺</t>
        </is>
      </c>
      <c r="E26" s="40" t="inlineStr">
        <is>
          <t>排水ポンプ漏電保護、ケーブル架空敷設または防水、掘削部周辺の排水溝、雨前点検と緊急排水。</t>
        </is>
      </c>
      <c r="F26" s="40" t="inlineStr">
        <is>
          <t>仮設電気巡回／排水記録</t>
        </is>
      </c>
      <c r="G26" s="40" t="n">
        <v>3</v>
      </c>
      <c r="H26" s="40" t="n">
        <v>4</v>
      </c>
    </row>
    <row r="27">
      <c r="A27" s="40" t="inlineStr">
        <is>
          <t>混凝土泵送</t>
        </is>
      </c>
      <c r="B27" s="40" t="inlineStr">
        <is>
          <t>泵车布置、管道连接</t>
        </is>
      </c>
      <c r="C27" s="40" t="inlineStr">
        <is>
          <t>支腿基础不稳、管道爆裂、臂架碰线</t>
        </is>
      </c>
      <c r="D27" s="40" t="inlineStr">
        <is>
          <t>機械災害/飛来落下/感電</t>
        </is>
      </c>
      <c r="E27" s="40" t="inlineStr">
        <is>
          <t>アウトリガー敷板、配管クランプ点検、ブーム作業半径内立入禁止、架空線との安全距離確保。</t>
        </is>
      </c>
      <c r="F27" s="40" t="inlineStr">
        <is>
          <t>設備点検／ポンプ圧送周知</t>
        </is>
      </c>
      <c r="G27" s="40" t="n">
        <v>3</v>
      </c>
      <c r="H27" s="40" t="n">
        <v>4</v>
      </c>
    </row>
    <row r="28">
      <c r="A28" s="40" t="inlineStr">
        <is>
          <t>塔吊/升降机维保</t>
        </is>
      </c>
      <c r="B28" s="40" t="inlineStr">
        <is>
          <t>取付部点検、マスト追加</t>
        </is>
      </c>
      <c r="C28" s="40" t="inlineStr">
        <is>
          <t>墜落、工具落下、誤操作、電源未遮断。</t>
        </is>
      </c>
      <c r="D28" s="40" t="inlineStr">
        <is>
          <t>墜落/飛来落下/機械災害</t>
        </is>
      </c>
      <c r="E28" s="40" t="inlineStr">
        <is>
          <t>整備許可、電源遮断と掲示、工具落下防止、有資格者作業、検収後の使用再開。</t>
        </is>
      </c>
      <c r="F28" s="40" t="inlineStr">
        <is>
          <t>整備記録／検収書</t>
        </is>
      </c>
      <c r="G28" s="40" t="n">
        <v>3</v>
      </c>
      <c r="H28" s="40" t="n">
        <v>5</v>
      </c>
    </row>
    <row r="29">
      <c r="A29" s="40" t="inlineStr">
        <is>
          <t>材料堆放</t>
        </is>
      </c>
      <c r="B29" s="40" t="inlineStr">
        <is>
          <t>钢筋、模板、砌块堆放</t>
        </is>
      </c>
      <c r="C29" s="40" t="inlineStr">
        <is>
          <t>堆放超高、通道堵塞、滚落倾倒</t>
        </is>
      </c>
      <c r="D29" s="40" t="inlineStr">
        <is>
          <t>飛来落下/車両災害</t>
        </is>
      </c>
      <c r="E29" s="40" t="inlineStr">
        <is>
          <t>区画定置、高さ・荷重制限、底部安定、通路確保、表示札。</t>
        </is>
      </c>
      <c r="F29" s="40" t="inlineStr">
        <is>
          <t>現場巡回／資材台帳</t>
        </is>
      </c>
      <c r="G29" s="40" t="n">
        <v>3</v>
      </c>
      <c r="H29" s="40" t="n">
        <v>3</v>
      </c>
    </row>
  </sheetData>
  <mergeCells count="1">
    <mergeCell ref="A1:H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30" customWidth="1" min="1" max="1"/>
    <col width="78" customWidth="1" min="2" max="2"/>
    <col width="56" customWidth="1" min="3" max="3"/>
    <col width="46" customWidth="1" min="4" max="4"/>
  </cols>
  <sheetData>
    <row r="1" ht="28" customHeight="1">
      <c r="A1" s="1" t="inlineStr">
        <is>
          <t>出典と適用上の注意</t>
        </is>
      </c>
    </row>
    <row r="3">
      <c r="A3" s="6" t="inlineStr">
        <is>
          <t>出典・参考</t>
        </is>
      </c>
      <c r="B3" s="6" t="inlineStr">
        <is>
          <t>URL</t>
        </is>
      </c>
      <c r="C3" s="6" t="inlineStr">
        <is>
          <t>テンプレートで使用した内容</t>
        </is>
      </c>
      <c r="D3" s="6" t="inlineStr">
        <is>
          <t>備考</t>
        </is>
      </c>
    </row>
    <row r="4">
      <c r="A4" s="9" t="inlineStr">
        <is>
          <t>ユーザー提供ページ</t>
        </is>
      </c>
      <c r="B4" s="9" t="inlineStr">
        <is>
          <t>http://localhost:2020/zh/excel-templates/construction/jsa-risk-assessment-matrix/</t>
        </is>
      </c>
      <c r="C4" s="9" t="inlineStr">
        <is>
          <t>建設現場の危険源特定・リスク評価マトリクスのテンプレート主題とJSAフォーム構成の方向性。</t>
        </is>
      </c>
      <c r="D4" s="9" t="inlineStr">
        <is>
          <t>この実行環境ではlocalhostページへアクセスできないため、出典記録としてURLのみ保持しています。</t>
        </is>
      </c>
    </row>
    <row r="5">
      <c r="A5" s="9" t="inlineStr">
        <is>
          <t>建設工事現場の火災安全リスク管理と是正基準</t>
        </is>
      </c>
      <c r="B5" s="9" t="inlineStr">
        <is>
          <t>https://xxgk.jl.gov.cn/zcbm/fgw_98022/xxgkmlqy/202405/P020240508505633858728.pdf</t>
        </is>
      </c>
      <c r="C5" s="9" t="inlineStr">
        <is>
          <t>危険源特定、リスク評価、リスクマトリクス法、リスク等級、管理策の一般的な構成。</t>
        </is>
      </c>
      <c r="D5" s="9" t="inlineStr">
        <is>
          <t>テンプレートロジックの補強に用いるもので、企業基準またはプロジェクト所在地の強制基準に代わるものではありません。</t>
        </is>
      </c>
    </row>
    <row r="6">
      <c r="A6" s="9" t="inlineStr">
        <is>
          <t>危険源特定とリスク評価資料</t>
        </is>
      </c>
      <c r="B6" s="9" t="inlineStr">
        <is>
          <t>https://sys.xjnu.edu.cn/__local/1/FE/39/A2DEB1403AB51BF81556A39151E_3029BD11_558AAD.pdf</t>
        </is>
      </c>
      <c r="C6" s="9" t="inlineStr">
        <is>
          <t>リスクマトリクス法：R=f(F,C)。可能性と結果の重大性に基づいてリスクを評価します。</t>
        </is>
      </c>
      <c r="D6" s="9" t="inlineStr">
        <is>
          <t>用于説明リスクマトリクス基本方法。</t>
        </is>
      </c>
    </row>
    <row r="7">
      <c r="A7" s="9" t="inlineStr">
        <is>
          <t>建築・市政インフラ工事安全リスク評価技術標準資料</t>
        </is>
      </c>
      <c r="B7" s="9" t="inlineStr">
        <is>
          <t>https://www.jampx.com/filemap/upload/file/20221110/1668049599552001847.pdf</t>
        </is>
      </c>
      <c r="C7" s="9" t="inlineStr">
        <is>
          <t>リスク評価報告書には、危険源の特定、可能性分析、重大性分析、リスク評価、管理策の提案などを含める必要があります。</t>
        </is>
      </c>
      <c r="D7" s="9" t="inlineStr">
        <is>
          <t>台帳項目の網羅性を補強するために使用。</t>
        </is>
      </c>
    </row>
    <row r="8">
      <c r="A8" s="9" t="n"/>
      <c r="B8" s="9" t="n"/>
      <c r="C8" s="9" t="n"/>
      <c r="D8" s="9" t="n"/>
    </row>
    <row r="9">
      <c r="A9" s="9" t="n"/>
      <c r="B9" s="9" t="n"/>
      <c r="C9" s="9" t="n"/>
      <c r="D9" s="9" t="n"/>
    </row>
    <row r="10">
      <c r="A10" s="20" t="inlineStr">
        <is>
          <t>免責事項</t>
        </is>
      </c>
      <c r="B10" s="20" t="n"/>
      <c r="C10" s="20" t="n"/>
      <c r="D10" s="20" t="n"/>
    </row>
    <row r="11">
      <c r="A11" s="41" t="inlineStr">
        <is>
          <t>本テンプレートは、汎用的なJSA／危険源特定・リスク評価マトリクスです。複数の会社やプロジェクトで初期設定して使用できます。使用前に、プロジェクト所在地の法令、発注者要求、社内規程、施工計画書、現場状況に照らして再確認してください。重大リスクまたは高リスクについては、社内規程に従い、承認、専門家確認、作業停止を含む是正、立会監視、検収、再評価などの手続きを実施してください。</t>
        </is>
      </c>
    </row>
    <row r="12"/>
    <row r="13"/>
  </sheetData>
  <mergeCells count="2">
    <mergeCell ref="A1:D1"/>
    <mergeCell ref="A11:D13"/>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Finite Field</dc:creator>
  <dcterms:created xmlns:dcterms="http://purl.org/dc/terms/" xmlns:xsi="http://www.w3.org/2001/XMLSchema-instance" xsi:type="dcterms:W3CDTF">2026-05-14T14:11:03Z</dcterms:created>
  <dcterms:modified xmlns:dcterms="http://purl.org/dc/terms/" xmlns:xsi="http://www.w3.org/2001/XMLSchema-instance" xsi:type="dcterms:W3CDTF">2026-05-14T14:20:08Z</dcterms:modified>
  <cp:lastModifiedBy>Finite Field</cp:lastModifiedBy>
</cp:coreProperties>
</file>