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shboard" sheetId="1" state="visible" r:id="rId1"/>
    <sheet xmlns:r="http://schemas.openxmlformats.org/officeDocument/2006/relationships" name="JSA Register" sheetId="2" state="visible" r:id="rId2"/>
    <sheet xmlns:r="http://schemas.openxmlformats.org/officeDocument/2006/relationships" name="Risk Matrix" sheetId="3" state="visible" r:id="rId3"/>
    <sheet xmlns:r="http://schemas.openxmlformats.org/officeDocument/2006/relationships" name="Settings and Instructions" sheetId="4" state="visible" r:id="rId4"/>
    <sheet xmlns:r="http://schemas.openxmlformats.org/officeDocument/2006/relationships" name="Work Scenario Library" sheetId="5" state="visible" r:id="rId5"/>
    <sheet xmlns:r="http://schemas.openxmlformats.org/officeDocument/2006/relationships" name="Sources and Notes" sheetId="6" state="visible" r:id="rId6"/>
  </sheets>
  <definedNames/>
  <calcPr calcId="124519" calcMode="auto" fullCalcOnLoad="1" forceFullCalc="1"/>
</workbook>
</file>

<file path=xl/styles.xml><?xml version="1.0" encoding="utf-8"?>
<styleSheet xmlns="http://schemas.openxmlformats.org/spreadsheetml/2006/main">
  <numFmts count="2">
    <numFmt numFmtId="164" formatCode="yyyy-mm-dd"/>
    <numFmt numFmtId="165" formatCode="yyyy-mm-dd h:mm:ss"/>
  </numFmts>
  <fonts count="7">
    <font>
      <name val="Calibri"/>
      <family val="2"/>
      <color theme="1"/>
      <sz val="11"/>
      <scheme val="minor"/>
    </font>
    <font>
      <name val="Carlito"/>
      <b val="1"/>
      <color rgb="00FFFFFF"/>
      <sz val="16"/>
    </font>
    <font>
      <name val="Carlito"/>
      <sz val="11"/>
    </font>
    <font>
      <name val="Carlito"/>
      <b val="1"/>
      <sz val="11"/>
    </font>
    <font>
      <name val="Carlito"/>
      <b val="1"/>
      <color rgb="00FFFFFF"/>
      <sz val="11"/>
    </font>
    <font>
      <name val="Carlito"/>
      <b val="1"/>
      <color rgb="001F4E78"/>
      <sz val="20"/>
    </font>
    <font>
      <name val="Carlito"/>
      <b val="1"/>
      <sz val="14"/>
    </font>
  </fonts>
  <fills count="11">
    <fill>
      <patternFill/>
    </fill>
    <fill>
      <patternFill patternType="gray125"/>
    </fill>
    <fill>
      <patternFill patternType="solid">
        <fgColor rgb="001F4E78"/>
      </patternFill>
    </fill>
    <fill>
      <patternFill patternType="solid">
        <fgColor rgb="00FFF2CC"/>
      </patternFill>
    </fill>
    <fill>
      <patternFill patternType="solid">
        <fgColor rgb="000F766E"/>
      </patternFill>
    </fill>
    <fill>
      <patternFill patternType="solid">
        <fgColor rgb="00F8FAFC"/>
      </patternFill>
    </fill>
    <fill>
      <patternFill patternType="solid">
        <fgColor rgb="00F4CCCC"/>
      </patternFill>
    </fill>
    <fill>
      <patternFill patternType="solid">
        <fgColor rgb="00FCE4D6"/>
      </patternFill>
    </fill>
    <fill>
      <patternFill patternType="solid">
        <fgColor rgb="00DDEBF7"/>
      </patternFill>
    </fill>
    <fill>
      <patternFill patternType="solid">
        <fgColor rgb="00EAF2F8"/>
      </patternFill>
    </fill>
    <fill>
      <patternFill patternType="solid">
        <fgColor rgb="00FFFDF0"/>
      </patternFill>
    </fill>
  </fills>
  <borders count="2">
    <border>
      <left/>
      <right/>
      <top/>
      <bottom/>
      <diagonal/>
    </border>
    <border/>
  </borders>
  <cellStyleXfs count="1">
    <xf numFmtId="0" fontId="0" fillId="0" borderId="0"/>
  </cellStyleXfs>
  <cellXfs count="45">
    <xf numFmtId="0" fontId="0" fillId="0" borderId="0" pivotButton="0" quotePrefix="0" xfId="0"/>
    <xf numFmtId="0" fontId="1" fillId="2" borderId="1" applyAlignment="1" pivotButton="0" quotePrefix="0" xfId="0">
      <alignment horizontal="center" vertical="center"/>
    </xf>
    <xf numFmtId="0" fontId="3" fillId="3" borderId="1" applyAlignment="1" pivotButton="0" quotePrefix="0" xfId="0">
      <alignment wrapText="1"/>
    </xf>
    <xf numFmtId="0" fontId="4" fillId="4" borderId="1" applyAlignment="1" pivotButton="0" quotePrefix="0" xfId="0">
      <alignment horizontal="center" vertical="center"/>
    </xf>
    <xf numFmtId="0" fontId="5" fillId="5" borderId="1" applyAlignment="1" pivotButton="0" quotePrefix="0" xfId="0">
      <alignment horizontal="center" vertical="center"/>
    </xf>
    <xf numFmtId="9" fontId="5" fillId="5" borderId="1" applyAlignment="1" pivotButton="0" quotePrefix="0" xfId="0">
      <alignment horizontal="center" vertical="center"/>
    </xf>
    <xf numFmtId="0" fontId="4" fillId="4" borderId="1" applyAlignment="1" pivotButton="0" quotePrefix="0" xfId="0">
      <alignment horizontal="center" wrapText="1"/>
    </xf>
    <xf numFmtId="0" fontId="2" fillId="6" borderId="1" applyAlignment="1" pivotButton="0" quotePrefix="0" xfId="0">
      <alignment wrapText="1"/>
    </xf>
    <xf numFmtId="9" fontId="2" fillId="6" borderId="1" applyAlignment="1" pivotButton="0" quotePrefix="0" xfId="0">
      <alignment wrapText="1"/>
    </xf>
    <xf numFmtId="0" fontId="2" fillId="0" borderId="1" applyAlignment="1" pivotButton="0" quotePrefix="0" xfId="0">
      <alignment wrapText="1"/>
    </xf>
    <xf numFmtId="9" fontId="2" fillId="0" borderId="1" applyAlignment="1" pivotButton="0" quotePrefix="0" xfId="0">
      <alignment wrapText="1"/>
    </xf>
    <xf numFmtId="0" fontId="2" fillId="7" borderId="1" applyAlignment="1" pivotButton="0" quotePrefix="0" xfId="0">
      <alignment wrapText="1"/>
    </xf>
    <xf numFmtId="9" fontId="2" fillId="7" borderId="1" applyAlignment="1" pivotButton="0" quotePrefix="0" xfId="0">
      <alignment wrapText="1"/>
    </xf>
    <xf numFmtId="0" fontId="2" fillId="3" borderId="1" applyAlignment="1" pivotButton="0" quotePrefix="0" xfId="0">
      <alignment wrapText="1"/>
    </xf>
    <xf numFmtId="9" fontId="2" fillId="3" borderId="1" applyAlignment="1" pivotButton="0" quotePrefix="0" xfId="0">
      <alignment wrapText="1"/>
    </xf>
    <xf numFmtId="0" fontId="2" fillId="8" borderId="1" applyAlignment="1" pivotButton="0" quotePrefix="0" xfId="0">
      <alignment wrapText="1"/>
    </xf>
    <xf numFmtId="9" fontId="2" fillId="8" borderId="1" applyAlignment="1" pivotButton="0" quotePrefix="0" xfId="0">
      <alignment wrapText="1"/>
    </xf>
    <xf numFmtId="0" fontId="4" fillId="4" borderId="1" applyAlignment="1" pivotButton="0" quotePrefix="0" xfId="0">
      <alignment horizontal="center"/>
    </xf>
    <xf numFmtId="0" fontId="2" fillId="5" borderId="1" applyAlignment="1" pivotButton="0" quotePrefix="0" xfId="0">
      <alignment vertical="top" wrapText="1"/>
    </xf>
    <xf numFmtId="0" fontId="3" fillId="3" borderId="1" applyAlignment="1" pivotButton="0" quotePrefix="0" xfId="0">
      <alignment vertical="center" wrapText="1"/>
    </xf>
    <xf numFmtId="0" fontId="3" fillId="8" borderId="1" applyAlignment="1" pivotButton="0" quotePrefix="0" xfId="0">
      <alignment wrapText="1"/>
    </xf>
    <xf numFmtId="164" fontId="3" fillId="8" borderId="1" applyAlignment="1" pivotButton="0" quotePrefix="0" xfId="0">
      <alignment wrapText="1"/>
    </xf>
    <xf numFmtId="164" fontId="2" fillId="0" borderId="1" applyAlignment="1" pivotButton="0" quotePrefix="0" xfId="0">
      <alignment wrapText="1"/>
    </xf>
    <xf numFmtId="0" fontId="4" fillId="4" borderId="1" applyAlignment="1" pivotButton="0" quotePrefix="0" xfId="0">
      <alignment horizontal="center" vertical="center" wrapText="1"/>
    </xf>
    <xf numFmtId="0" fontId="2" fillId="9" borderId="1" applyAlignment="1" pivotButton="0" quotePrefix="0" xfId="0">
      <alignment vertical="top" wrapText="1"/>
    </xf>
    <xf numFmtId="0" fontId="2" fillId="10" borderId="1" applyAlignment="1" pivotButton="0" quotePrefix="0" xfId="0">
      <alignment vertical="top" wrapText="1"/>
    </xf>
    <xf numFmtId="164" fontId="2" fillId="10" borderId="1" applyAlignment="1" pivotButton="0" quotePrefix="0" xfId="0">
      <alignment vertical="top" wrapText="1"/>
    </xf>
    <xf numFmtId="0" fontId="6" fillId="3" borderId="1" applyAlignment="1" pivotButton="0" quotePrefix="0" xfId="0">
      <alignment horizontal="center" vertical="center"/>
    </xf>
    <xf numFmtId="0" fontId="6" fillId="7" borderId="1" applyAlignment="1" pivotButton="0" quotePrefix="0" xfId="0">
      <alignment horizontal="center" vertical="center"/>
    </xf>
    <xf numFmtId="0" fontId="6" fillId="6" borderId="1" applyAlignment="1" pivotButton="0" quotePrefix="0" xfId="0">
      <alignment horizontal="center" vertical="center"/>
    </xf>
    <xf numFmtId="0" fontId="3" fillId="8" borderId="1" applyAlignment="1" pivotButton="0" quotePrefix="0" xfId="0">
      <alignment horizontal="center" vertical="center"/>
    </xf>
    <xf numFmtId="0" fontId="6" fillId="8" borderId="1" applyAlignment="1" pivotButton="0" quotePrefix="0" xfId="0">
      <alignment horizontal="center" vertical="center"/>
    </xf>
    <xf numFmtId="0" fontId="2" fillId="8" borderId="1" applyAlignment="1" pivotButton="0" quotePrefix="0" xfId="0">
      <alignment vertical="center" wrapText="1"/>
    </xf>
    <xf numFmtId="0" fontId="2" fillId="3" borderId="1" applyAlignment="1" pivotButton="0" quotePrefix="0" xfId="0">
      <alignment vertical="center" wrapText="1"/>
    </xf>
    <xf numFmtId="0" fontId="2" fillId="7" borderId="1" applyAlignment="1" pivotButton="0" quotePrefix="0" xfId="0">
      <alignment vertical="center" wrapText="1"/>
    </xf>
    <xf numFmtId="0" fontId="2" fillId="6" borderId="1" applyAlignment="1" pivotButton="0" quotePrefix="0" xfId="0">
      <alignment vertical="center" wrapText="1"/>
    </xf>
    <xf numFmtId="0" fontId="4" fillId="4" borderId="1" applyAlignment="1" pivotButton="0" quotePrefix="0" xfId="0">
      <alignment horizontal="center" vertical="top" wrapText="1"/>
    </xf>
    <xf numFmtId="0" fontId="3" fillId="8" borderId="1" pivotButton="0" quotePrefix="0" xfId="0"/>
    <xf numFmtId="0" fontId="2" fillId="8" borderId="1" applyAlignment="1" pivotButton="0" quotePrefix="0" xfId="0">
      <alignment vertical="top" wrapText="1"/>
    </xf>
    <xf numFmtId="0" fontId="2" fillId="0" borderId="1" applyAlignment="1" pivotButton="0" quotePrefix="0" xfId="0">
      <alignment horizontal="center" vertical="top" wrapText="1"/>
    </xf>
    <xf numFmtId="0" fontId="2" fillId="0" borderId="1" applyAlignment="1" pivotButton="0" quotePrefix="0" xfId="0">
      <alignment vertical="top" wrapText="1"/>
    </xf>
    <xf numFmtId="0" fontId="2" fillId="3" borderId="1" applyAlignment="1" pivotButton="0" quotePrefix="0" xfId="0">
      <alignment vertical="top" wrapText="1"/>
    </xf>
    <xf numFmtId="0" fontId="2" fillId="7" borderId="1" applyAlignment="1" pivotButton="0" quotePrefix="0" xfId="0">
      <alignment vertical="top" wrapText="1"/>
    </xf>
    <xf numFmtId="0" fontId="2" fillId="6" borderId="1" applyAlignment="1" pivotButton="0" quotePrefix="0" xfId="0">
      <alignment vertical="top" wrapText="1"/>
    </xf>
    <xf numFmtId="0" fontId="3" fillId="8"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39"/>
  <sheetViews>
    <sheetView workbookViewId="0">
      <selection activeCell="A1" sqref="A1"/>
    </sheetView>
  </sheetViews>
  <sheetFormatPr baseColWidth="8" defaultRowHeight="15"/>
  <cols>
    <col width="22" customWidth="1" min="1" max="1"/>
    <col width="14" customWidth="1" min="2" max="2"/>
    <col width="16" customWidth="1" min="3" max="3"/>
    <col width="14" customWidth="1" min="4" max="4"/>
    <col width="4" customWidth="1" min="5" max="5"/>
    <col width="18" customWidth="1" min="6" max="6"/>
    <col width="12" customWidth="1" min="7" max="7"/>
    <col width="12" customWidth="1" min="8" max="8"/>
    <col width="4" customWidth="1" min="9" max="9"/>
    <col width="18" customWidth="1" min="10" max="10"/>
    <col width="14" customWidth="1" min="11" max="11"/>
    <col width="14" customWidth="1" min="12" max="12"/>
    <col width="14" customWidth="1" min="13" max="13"/>
    <col width="14" customWidth="1" min="14" max="14"/>
  </cols>
  <sheetData>
    <row r="1" ht="30" customHeight="1">
      <c r="A1" s="1" t="inlineStr">
        <is>
          <t>Construction Hazard Identification and Risk Assessment Matrix | Dashboard</t>
        </is>
      </c>
    </row>
    <row r="2">
      <c r="A2" s="2" t="inlineStr">
        <is>
          <t>Data source: JSA Register. After the register is completed, risk level, overdue items, closure rate, and business scenario statistics update automatically.</t>
        </is>
      </c>
    </row>
    <row r="3">
      <c r="A3" s="3" t="inlineStr">
        <is>
          <t>Total hazards and task steps</t>
        </is>
      </c>
      <c r="D3" s="3" t="inlineStr">
        <is>
          <t>Residual critical or major risks</t>
        </is>
      </c>
      <c r="G3" s="3" t="inlineStr">
        <is>
          <t>Overdue open items</t>
        </is>
      </c>
      <c r="J3" s="3" t="inlineStr">
        <is>
          <t>Closure rate</t>
        </is>
      </c>
    </row>
    <row r="4">
      <c r="A4" s="4">
        <f>COUNTA('JSA Register'!$D$7:$D$256)</f>
        <v/>
      </c>
      <c r="D4" s="4">
        <f>COUNTIF('JSA Register'!$V$7:$V$256,"Critical risk")+COUNTIF('JSA Register'!$V$7:$V$256,"Major risk")</f>
        <v/>
      </c>
      <c r="G4" s="4">
        <f>COUNTIFS('JSA Register'!$D$7:$D$256,"&lt;&gt;",'JSA Register'!$Y$7:$Y$256,"&lt;"&amp;TODAY(),'JSA Register'!$Z$7:$Z$256,"&lt;&gt;Closed")</f>
        <v/>
      </c>
      <c r="J4" s="5">
        <f>IFERROR(COUNTIF('JSA Register'!$Z$7:$Z$256,"Closed")/COUNTA('JSA Register'!$D$7:$D$256),0)</f>
        <v/>
      </c>
    </row>
    <row r="5"/>
    <row r="6"/>
    <row r="7"/>
    <row r="8">
      <c r="A8" s="6" t="inlineStr">
        <is>
          <t>Risk level</t>
        </is>
      </c>
      <c r="B8" s="6" t="inlineStr">
        <is>
          <t>Initial risk count</t>
        </is>
      </c>
      <c r="C8" s="6" t="inlineStr">
        <is>
          <t>Residual risk count</t>
        </is>
      </c>
      <c r="D8" s="6" t="inlineStr">
        <is>
          <t>Residual share</t>
        </is>
      </c>
      <c r="F8" s="6" t="inlineStr">
        <is>
          <t>Status</t>
        </is>
      </c>
      <c r="G8" s="6" t="inlineStr">
        <is>
          <t>Count</t>
        </is>
      </c>
      <c r="H8" s="6" t="inlineStr">
        <is>
          <t>Share</t>
        </is>
      </c>
    </row>
    <row r="9">
      <c r="A9" s="7" t="inlineStr">
        <is>
          <t>Critical risk</t>
        </is>
      </c>
      <c r="B9" s="7">
        <f>COUNTIF('JSA Register'!$P$7:$P$256,A9)</f>
        <v/>
      </c>
      <c r="C9" s="7">
        <f>COUNTIF('JSA Register'!$V$7:$V$256,A9)</f>
        <v/>
      </c>
      <c r="D9" s="8">
        <f>IFERROR(C9/COUNTA('JSA Register'!$D$7:$D$256),0)</f>
        <v/>
      </c>
      <c r="F9" s="9" t="inlineStr">
        <is>
          <t>Pending assessment</t>
        </is>
      </c>
      <c r="G9" s="9">
        <f>COUNTIF('JSA Register'!$Z$7:$Z$256,F9)</f>
        <v/>
      </c>
      <c r="H9" s="10">
        <f>IFERROR(G9/COUNTA('JSA Register'!$D$7:$D$256),0)</f>
        <v/>
      </c>
    </row>
    <row r="10">
      <c r="A10" s="11" t="inlineStr">
        <is>
          <t>Major risk</t>
        </is>
      </c>
      <c r="B10" s="11">
        <f>COUNTIF('JSA Register'!$P$7:$P$256,A10)</f>
        <v/>
      </c>
      <c r="C10" s="11">
        <f>COUNTIF('JSA Register'!$V$7:$V$256,A10)</f>
        <v/>
      </c>
      <c r="D10" s="12">
        <f>IFERROR(C10/COUNTA('JSA Register'!$D$7:$D$256),0)</f>
        <v/>
      </c>
      <c r="F10" s="9" t="inlineStr">
        <is>
          <t>Under correction</t>
        </is>
      </c>
      <c r="G10" s="9">
        <f>COUNTIF('JSA Register'!$Z$7:$Z$256,F10)</f>
        <v/>
      </c>
      <c r="H10" s="10">
        <f>IFERROR(G10/COUNTA('JSA Register'!$D$7:$D$256),0)</f>
        <v/>
      </c>
    </row>
    <row r="11">
      <c r="A11" s="13" t="inlineStr">
        <is>
          <t>Moderate risk</t>
        </is>
      </c>
      <c r="B11" s="13">
        <f>COUNTIF('JSA Register'!$P$7:$P$256,A11)</f>
        <v/>
      </c>
      <c r="C11" s="13">
        <f>COUNTIF('JSA Register'!$V$7:$V$256,A11)</f>
        <v/>
      </c>
      <c r="D11" s="14">
        <f>IFERROR(C11/COUNTA('JSA Register'!$D$7:$D$256),0)</f>
        <v/>
      </c>
      <c r="F11" s="9" t="inlineStr">
        <is>
          <t>Pending reassessment</t>
        </is>
      </c>
      <c r="G11" s="9">
        <f>COUNTIF('JSA Register'!$Z$7:$Z$256,F11)</f>
        <v/>
      </c>
      <c r="H11" s="10">
        <f>IFERROR(G11/COUNTA('JSA Register'!$D$7:$D$256),0)</f>
        <v/>
      </c>
    </row>
    <row r="12">
      <c r="A12" s="15" t="inlineStr">
        <is>
          <t>Low risk</t>
        </is>
      </c>
      <c r="B12" s="15">
        <f>COUNTIF('JSA Register'!$P$7:$P$256,A12)</f>
        <v/>
      </c>
      <c r="C12" s="15">
        <f>COUNTIF('JSA Register'!$V$7:$V$256,A12)</f>
        <v/>
      </c>
      <c r="D12" s="16">
        <f>IFERROR(C12/COUNTA('JSA Register'!$D$7:$D$256),0)</f>
        <v/>
      </c>
      <c r="F12" s="9" t="inlineStr">
        <is>
          <t>Closed</t>
        </is>
      </c>
      <c r="G12" s="9">
        <f>COUNTIF('JSA Register'!$Z$7:$Z$256,F12)</f>
        <v/>
      </c>
      <c r="H12" s="10">
        <f>IFERROR(G12/COUNTA('JSA Register'!$D$7:$D$256),0)</f>
        <v/>
      </c>
    </row>
    <row r="13">
      <c r="A13" s="9" t="n"/>
      <c r="B13" s="9" t="n"/>
      <c r="C13" s="9" t="n"/>
      <c r="D13" s="9" t="n"/>
      <c r="F13" s="9" t="inlineStr">
        <is>
          <t>Work suspended</t>
        </is>
      </c>
      <c r="G13" s="9">
        <f>COUNTIF('JSA Register'!$Z$7:$Z$256,F13)</f>
        <v/>
      </c>
      <c r="H13" s="10">
        <f>IFERROR(G13/COUNTA('JSA Register'!$D$7:$D$256),0)</f>
        <v/>
      </c>
    </row>
    <row r="14">
      <c r="A14" s="9" t="n"/>
      <c r="B14" s="9" t="n"/>
      <c r="C14" s="9" t="n"/>
      <c r="D14" s="9" t="n"/>
      <c r="F14" s="9" t="inlineStr">
        <is>
          <t>Transferred</t>
        </is>
      </c>
      <c r="G14" s="9">
        <f>COUNTIF('JSA Register'!$Z$7:$Z$256,F14)</f>
        <v/>
      </c>
      <c r="H14" s="10">
        <f>IFERROR(G14/COUNTA('JSA Register'!$D$7:$D$256),0)</f>
        <v/>
      </c>
    </row>
    <row r="15">
      <c r="A15" s="9" t="n"/>
      <c r="B15" s="9" t="n"/>
      <c r="C15" s="9" t="n"/>
      <c r="D15" s="9" t="n"/>
      <c r="F15" s="9" t="inlineStr">
        <is>
          <t>Not applicable</t>
        </is>
      </c>
      <c r="G15" s="9">
        <f>COUNTIF('JSA Register'!$Z$7:$Z$256,F15)</f>
        <v/>
      </c>
      <c r="H15" s="10">
        <f>IFERROR(G15/COUNTA('JSA Register'!$D$7:$D$256),0)</f>
        <v/>
      </c>
    </row>
    <row r="16">
      <c r="A16" s="9" t="n"/>
      <c r="B16" s="9" t="n"/>
      <c r="C16" s="9" t="n"/>
      <c r="D16" s="9" t="n"/>
    </row>
    <row r="17">
      <c r="A17" s="6" t="inlineStr">
        <is>
          <t>Business scenario</t>
        </is>
      </c>
      <c r="B17" s="6" t="inlineStr">
        <is>
          <t>Record count</t>
        </is>
      </c>
      <c r="C17" s="6" t="inlineStr">
        <is>
          <t>Residual critical or major</t>
        </is>
      </c>
      <c r="D17" s="6" t="inlineStr">
        <is>
          <t>High-risk share</t>
        </is>
      </c>
    </row>
    <row r="18">
      <c r="A18" s="9" t="inlineStr">
        <is>
          <t>Earthwork excavation</t>
        </is>
      </c>
      <c r="B18" s="9">
        <f>COUNTIF('JSA Register'!$D$7:$D$256,A18)</f>
        <v/>
      </c>
      <c r="C18" s="9">
        <f>COUNTIFS('JSA Register'!$D$7:$D$256,A18,'JSA Register'!$V$7:$V$256,"Critical risk")+COUNTIFS('JSA Register'!$D$7:$D$256,A18,'JSA Register'!$V$7:$V$256,"Major risk")</f>
        <v/>
      </c>
      <c r="D18" s="10">
        <f>IFERROR(C18/B18,0)</f>
        <v/>
      </c>
      <c r="F18" s="17" t="inlineStr">
        <is>
          <t>Watch list</t>
        </is>
      </c>
      <c r="G18" s="17" t="inlineStr">
        <is>
          <t>Filter logic</t>
        </is>
      </c>
      <c r="H18" s="17" t="inlineStr">
        <is>
          <t>Notes</t>
        </is>
      </c>
      <c r="I18" s="17" t="n"/>
      <c r="J18" s="17" t="n"/>
      <c r="K18" s="17" t="n"/>
      <c r="L18" s="17" t="n"/>
      <c r="M18" s="17" t="n"/>
      <c r="N18" s="17" t="n"/>
    </row>
    <row r="19">
      <c r="A19" s="9" t="inlineStr">
        <is>
          <t>Deep excavation support and dewatering</t>
        </is>
      </c>
      <c r="B19" s="9">
        <f>COUNTIF('JSA Register'!$D$7:$D$256,A19)</f>
        <v/>
      </c>
      <c r="C19" s="9">
        <f>COUNTIFS('JSA Register'!$D$7:$D$256,A19,'JSA Register'!$V$7:$V$256,"Critical risk")+COUNTIFS('JSA Register'!$D$7:$D$256,A19,'JSA Register'!$V$7:$V$256,"Major risk")</f>
        <v/>
      </c>
      <c r="D19" s="10">
        <f>IFERROR(C19/B19,0)</f>
        <v/>
      </c>
      <c r="F19" s="18" t="inlineStr">
        <is>
          <t>Prioritize rows in the JSA Register where:
1. the residual risk level is Critical risk or Major risk;
2. the planned completion date is overdue and the status is not Closed;
3. the initial risk is critical but the residual risk has not been reduced to Moderate risk or Low risk.</t>
        </is>
      </c>
    </row>
    <row r="20">
      <c r="A20" s="9" t="inlineStr">
        <is>
          <t>Formwork support and concrete placement</t>
        </is>
      </c>
      <c r="B20" s="9">
        <f>COUNTIF('JSA Register'!$D$7:$D$256,A20)</f>
        <v/>
      </c>
      <c r="C20" s="9">
        <f>COUNTIFS('JSA Register'!$D$7:$D$256,A20,'JSA Register'!$V$7:$V$256,"Critical risk")+COUNTIFS('JSA Register'!$D$7:$D$256,A20,'JSA Register'!$V$7:$V$256,"Major risk")</f>
        <v/>
      </c>
      <c r="D20" s="10">
        <f>IFERROR(C20/B20,0)</f>
        <v/>
      </c>
    </row>
    <row r="21">
      <c r="A21" s="9" t="inlineStr">
        <is>
          <t>Scaffold erection and dismantling</t>
        </is>
      </c>
      <c r="B21" s="9">
        <f>COUNTIF('JSA Register'!$D$7:$D$256,A21)</f>
        <v/>
      </c>
      <c r="C21" s="9">
        <f>COUNTIFS('JSA Register'!$D$7:$D$256,A21,'JSA Register'!$V$7:$V$256,"Critical risk")+COUNTIFS('JSA Register'!$D$7:$D$256,A21,'JSA Register'!$V$7:$V$256,"Major risk")</f>
        <v/>
      </c>
      <c r="D21" s="10">
        <f>IFERROR(C21/B21,0)</f>
        <v/>
      </c>
    </row>
    <row r="22">
      <c r="A22" s="9" t="inlineStr">
        <is>
          <t>Work at height and edge openings</t>
        </is>
      </c>
      <c r="B22" s="9">
        <f>COUNTIF('JSA Register'!$D$7:$D$256,A22)</f>
        <v/>
      </c>
      <c r="C22" s="9">
        <f>COUNTIFS('JSA Register'!$D$7:$D$256,A22,'JSA Register'!$V$7:$V$256,"Critical risk")+COUNTIFS('JSA Register'!$D$7:$D$256,A22,'JSA Register'!$V$7:$V$256,"Major risk")</f>
        <v/>
      </c>
      <c r="D22" s="10">
        <f>IFERROR(C22/B22,0)</f>
        <v/>
      </c>
    </row>
    <row r="23">
      <c r="A23" s="9" t="inlineStr">
        <is>
          <t>Lifting and tower crane operation</t>
        </is>
      </c>
      <c r="B23" s="9">
        <f>COUNTIF('JSA Register'!$D$7:$D$256,A23)</f>
        <v/>
      </c>
      <c r="C23" s="9">
        <f>COUNTIFS('JSA Register'!$D$7:$D$256,A23,'JSA Register'!$V$7:$V$256,"Critical risk")+COUNTIFS('JSA Register'!$D$7:$D$256,A23,'JSA Register'!$V$7:$V$256,"Major risk")</f>
        <v/>
      </c>
      <c r="D23" s="10">
        <f>IFERROR(C23/B23,0)</f>
        <v/>
      </c>
    </row>
    <row r="24">
      <c r="A24" s="9" t="inlineStr">
        <is>
          <t>Steel structure installation</t>
        </is>
      </c>
      <c r="B24" s="9">
        <f>COUNTIF('JSA Register'!$D$7:$D$256,A24)</f>
        <v/>
      </c>
      <c r="C24" s="9">
        <f>COUNTIFS('JSA Register'!$D$7:$D$256,A24,'JSA Register'!$V$7:$V$256,"Critical risk")+COUNTIFS('JSA Register'!$D$7:$D$256,A24,'JSA Register'!$V$7:$V$256,"Major risk")</f>
        <v/>
      </c>
      <c r="D24" s="10">
        <f>IFERROR(C24/B24,0)</f>
        <v/>
      </c>
    </row>
    <row r="25">
      <c r="A25" s="9" t="inlineStr">
        <is>
          <t>Temporary power</t>
        </is>
      </c>
      <c r="B25" s="9">
        <f>COUNTIF('JSA Register'!$D$7:$D$256,A25)</f>
        <v/>
      </c>
      <c r="C25" s="9">
        <f>COUNTIFS('JSA Register'!$D$7:$D$256,A25,'JSA Register'!$V$7:$V$256,"Critical risk")+COUNTIFS('JSA Register'!$D$7:$D$256,A25,'JSA Register'!$V$7:$V$256,"Major risk")</f>
        <v/>
      </c>
      <c r="D25" s="10">
        <f>IFERROR(C25/B25,0)</f>
        <v/>
      </c>
    </row>
    <row r="26">
      <c r="A26" s="9" t="inlineStr">
        <is>
          <t>Hot work, welding, and cutting</t>
        </is>
      </c>
      <c r="B26" s="9">
        <f>COUNTIF('JSA Register'!$D$7:$D$256,A26)</f>
        <v/>
      </c>
      <c r="C26" s="9">
        <f>COUNTIFS('JSA Register'!$D$7:$D$256,A26,'JSA Register'!$V$7:$V$256,"Critical risk")+COUNTIFS('JSA Register'!$D$7:$D$256,A26,'JSA Register'!$V$7:$V$256,"Major risk")</f>
        <v/>
      </c>
      <c r="D26" s="10">
        <f>IFERROR(C26/B26,0)</f>
        <v/>
      </c>
    </row>
    <row r="27">
      <c r="A27" s="9" t="inlineStr">
        <is>
          <t>Construction machinery and equipment maintenance</t>
        </is>
      </c>
      <c r="B27" s="9">
        <f>COUNTIF('JSA Register'!$D$7:$D$256,A27)</f>
        <v/>
      </c>
      <c r="C27" s="9">
        <f>COUNTIFS('JSA Register'!$D$7:$D$256,A27,'JSA Register'!$V$7:$V$256,"Critical risk")+COUNTIFS('JSA Register'!$D$7:$D$256,A27,'JSA Register'!$V$7:$V$256,"Major risk")</f>
        <v/>
      </c>
      <c r="D27" s="10">
        <f>IFERROR(C27/B27,0)</f>
        <v/>
      </c>
    </row>
    <row r="28">
      <c r="A28" s="9" t="inlineStr">
        <is>
          <t>Vehicle transport and reversing</t>
        </is>
      </c>
      <c r="B28" s="9">
        <f>COUNTIF('JSA Register'!$D$7:$D$256,A28)</f>
        <v/>
      </c>
      <c r="C28" s="9">
        <f>COUNTIFS('JSA Register'!$D$7:$D$256,A28,'JSA Register'!$V$7:$V$256,"Critical risk")+COUNTIFS('JSA Register'!$D$7:$D$256,A28,'JSA Register'!$V$7:$V$256,"Major risk")</f>
        <v/>
      </c>
      <c r="D28" s="10">
        <f>IFERROR(C28/B28,0)</f>
        <v/>
      </c>
    </row>
    <row r="29">
      <c r="A29" s="9" t="inlineStr">
        <is>
          <t>Confined space</t>
        </is>
      </c>
      <c r="B29" s="9">
        <f>COUNTIF('JSA Register'!$D$7:$D$256,A29)</f>
        <v/>
      </c>
      <c r="C29" s="9">
        <f>COUNTIFS('JSA Register'!$D$7:$D$256,A29,'JSA Register'!$V$7:$V$256,"Critical risk")+COUNTIFS('JSA Register'!$D$7:$D$256,A29,'JSA Register'!$V$7:$V$256,"Major risk")</f>
        <v/>
      </c>
      <c r="D29" s="10">
        <f>IFERROR(C29/B29,0)</f>
        <v/>
      </c>
    </row>
    <row r="30">
      <c r="A30" s="9" t="inlineStr">
        <is>
          <t>Flammable materials and fire protection</t>
        </is>
      </c>
      <c r="B30" s="9">
        <f>COUNTIF('JSA Register'!$D$7:$D$256,A30)</f>
        <v/>
      </c>
      <c r="C30" s="9">
        <f>COUNTIFS('JSA Register'!$D$7:$D$256,A30,'JSA Register'!$V$7:$V$256,"Critical risk")+COUNTIFS('JSA Register'!$D$7:$D$256,A30,'JSA Register'!$V$7:$V$256,"Major risk")</f>
        <v/>
      </c>
      <c r="D30" s="10">
        <f>IFERROR(C30/B30,0)</f>
        <v/>
      </c>
    </row>
    <row r="31">
      <c r="A31" s="9" t="inlineStr">
        <is>
          <t>Simultaneous work</t>
        </is>
      </c>
      <c r="B31" s="9">
        <f>COUNTIF('JSA Register'!$D$7:$D$256,A31)</f>
        <v/>
      </c>
      <c r="C31" s="9">
        <f>COUNTIFS('JSA Register'!$D$7:$D$256,A31,'JSA Register'!$V$7:$V$256,"Critical risk")+COUNTIFS('JSA Register'!$D$7:$D$256,A31,'JSA Register'!$V$7:$V$256,"Major risk")</f>
        <v/>
      </c>
      <c r="D31" s="10">
        <f>IFERROR(C31/B31,0)</f>
        <v/>
      </c>
    </row>
    <row r="32">
      <c r="A32" s="9" t="inlineStr">
        <is>
          <t>Night construction</t>
        </is>
      </c>
      <c r="B32" s="9">
        <f>COUNTIF('JSA Register'!$D$7:$D$256,A32)</f>
        <v/>
      </c>
      <c r="C32" s="9">
        <f>COUNTIFS('JSA Register'!$D$7:$D$256,A32,'JSA Register'!$V$7:$V$256,"Critical risk")+COUNTIFS('JSA Register'!$D$7:$D$256,A32,'JSA Register'!$V$7:$V$256,"Major risk")</f>
        <v/>
      </c>
      <c r="D32" s="10">
        <f>IFERROR(C32/B32,0)</f>
        <v/>
      </c>
    </row>
    <row r="33">
      <c r="A33" s="9" t="inlineStr">
        <is>
          <t>Fit-out work</t>
        </is>
      </c>
      <c r="B33" s="9">
        <f>COUNTIF('JSA Register'!$D$7:$D$256,A33)</f>
        <v/>
      </c>
      <c r="C33" s="9">
        <f>COUNTIFS('JSA Register'!$D$7:$D$256,A33,'JSA Register'!$V$7:$V$256,"Critical risk")+COUNTIFS('JSA Register'!$D$7:$D$256,A33,'JSA Register'!$V$7:$V$256,"Major risk")</f>
        <v/>
      </c>
      <c r="D33" s="10">
        <f>IFERROR(C33/B33,0)</f>
        <v/>
      </c>
    </row>
    <row r="34">
      <c r="A34" s="9" t="inlineStr">
        <is>
          <t>Flood, typhoon, and extreme weather</t>
        </is>
      </c>
      <c r="B34" s="9">
        <f>COUNTIF('JSA Register'!$D$7:$D$256,A34)</f>
        <v/>
      </c>
      <c r="C34" s="9">
        <f>COUNTIFS('JSA Register'!$D$7:$D$256,A34,'JSA Register'!$V$7:$V$256,"Critical risk")+COUNTIFS('JSA Register'!$D$7:$D$256,A34,'JSA Register'!$V$7:$V$256,"Major risk")</f>
        <v/>
      </c>
      <c r="D34" s="10">
        <f>IFERROR(C34/B34,0)</f>
        <v/>
      </c>
    </row>
    <row r="35">
      <c r="A35" s="9" t="inlineStr">
        <is>
          <t>Temporary facilities and living area</t>
        </is>
      </c>
      <c r="B35" s="9">
        <f>COUNTIF('JSA Register'!$D$7:$D$256,A35)</f>
        <v/>
      </c>
      <c r="C35" s="9">
        <f>COUNTIFS('JSA Register'!$D$7:$D$256,A35,'JSA Register'!$V$7:$V$256,"Critical risk")+COUNTIFS('JSA Register'!$D$7:$D$256,A35,'JSA Register'!$V$7:$V$256,"Major risk")</f>
        <v/>
      </c>
      <c r="D35" s="10">
        <f>IFERROR(C35/B35,0)</f>
        <v/>
      </c>
    </row>
    <row r="36">
      <c r="A36" s="9" t="inlineStr">
        <is>
          <t>Municipal road and traffic diversion</t>
        </is>
      </c>
      <c r="B36" s="9">
        <f>COUNTIF('JSA Register'!$D$7:$D$256,A36)</f>
        <v/>
      </c>
      <c r="C36" s="9">
        <f>COUNTIFS('JSA Register'!$D$7:$D$256,A36,'JSA Register'!$V$7:$V$256,"Critical risk")+COUNTIFS('JSA Register'!$D$7:$D$256,A36,'JSA Register'!$V$7:$V$256,"Major risk")</f>
        <v/>
      </c>
      <c r="D36" s="10">
        <f>IFERROR(C36/B36,0)</f>
        <v/>
      </c>
    </row>
    <row r="37">
      <c r="A37" s="9" t="inlineStr">
        <is>
          <t>Tunnel and underground works</t>
        </is>
      </c>
      <c r="B37" s="9">
        <f>COUNTIF('JSA Register'!$D$7:$D$256,A37)</f>
        <v/>
      </c>
      <c r="C37" s="9">
        <f>COUNTIFS('JSA Register'!$D$7:$D$256,A37,'JSA Register'!$V$7:$V$256,"Critical risk")+COUNTIFS('JSA Register'!$D$7:$D$256,A37,'JSA Register'!$V$7:$V$256,"Major risk")</f>
        <v/>
      </c>
      <c r="D37" s="10">
        <f>IFERROR(C37/B37,0)</f>
        <v/>
      </c>
    </row>
    <row r="38">
      <c r="A38" s="9" t="inlineStr">
        <is>
          <t>Demolition work</t>
        </is>
      </c>
      <c r="B38" s="9">
        <f>COUNTIF('JSA Register'!$D$7:$D$256,A38)</f>
        <v/>
      </c>
      <c r="C38" s="9">
        <f>COUNTIFS('JSA Register'!$D$7:$D$256,A38,'JSA Register'!$V$7:$V$256,"Critical risk")+COUNTIFS('JSA Register'!$D$7:$D$256,A38,'JSA Register'!$V$7:$V$256,"Major risk")</f>
        <v/>
      </c>
      <c r="D38" s="10">
        <f>IFERROR(C38/B38,0)</f>
        <v/>
      </c>
    </row>
    <row r="39">
      <c r="A39" s="9" t="inlineStr">
        <is>
          <t>Waterproofing and coating work</t>
        </is>
      </c>
      <c r="B39" s="9">
        <f>COUNTIF('JSA Register'!$D$7:$D$256,A39)</f>
        <v/>
      </c>
      <c r="C39" s="9">
        <f>COUNTIFS('JSA Register'!$D$7:$D$256,A39,'JSA Register'!$V$7:$V$256,"Critical risk")+COUNTIFS('JSA Register'!$D$7:$D$256,A39,'JSA Register'!$V$7:$V$256,"Major risk")</f>
        <v/>
      </c>
      <c r="D39" s="10">
        <f>IFERROR(C39/B39,0)</f>
        <v/>
      </c>
    </row>
  </sheetData>
  <mergeCells count="11">
    <mergeCell ref="A2:N2"/>
    <mergeCell ref="F19:N22"/>
    <mergeCell ref="D3:F3"/>
    <mergeCell ref="A3:C3"/>
    <mergeCell ref="A4:C5"/>
    <mergeCell ref="G3:I3"/>
    <mergeCell ref="D4:F5"/>
    <mergeCell ref="G4:I5"/>
    <mergeCell ref="J3:L3"/>
    <mergeCell ref="J4:L5"/>
    <mergeCell ref="A1:N1"/>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AD16"/>
  <sheetViews>
    <sheetView workbookViewId="0">
      <selection activeCell="A1" sqref="A1"/>
    </sheetView>
  </sheetViews>
  <sheetFormatPr baseColWidth="8" defaultRowHeight="15"/>
  <cols>
    <col width="12" customWidth="1" min="1" max="1"/>
    <col width="18" customWidth="1" min="2" max="2"/>
    <col width="18" customWidth="1" min="3" max="3"/>
    <col width="22" customWidth="1" min="4" max="4"/>
    <col width="24" customWidth="1" min="5" max="5"/>
    <col width="24" customWidth="1" min="6" max="6"/>
    <col width="22" customWidth="1" min="7" max="7"/>
    <col width="24" customWidth="1" min="8" max="8"/>
    <col width="16" customWidth="1" min="9" max="9"/>
    <col width="36" customWidth="1" min="10" max="10"/>
    <col width="18" customWidth="1" min="11" max="11"/>
    <col width="40" customWidth="1" min="12" max="12"/>
    <col width="12" customWidth="1" min="13" max="13"/>
    <col width="12" customWidth="1" min="14" max="14"/>
    <col width="12" customWidth="1" min="15" max="15"/>
    <col width="14" customWidth="1" min="16" max="16"/>
    <col width="18" customWidth="1" min="17" max="17"/>
    <col width="46" customWidth="1" min="18" max="18"/>
    <col width="12" customWidth="1" min="19" max="19"/>
    <col width="12" customWidth="1" min="20" max="20"/>
    <col width="12" customWidth="1" min="21" max="21"/>
    <col width="14" customWidth="1" min="22" max="22"/>
    <col width="18" customWidth="1" min="23" max="23"/>
    <col width="20" customWidth="1" min="24" max="24"/>
    <col width="16" customWidth="1" min="25" max="25"/>
    <col width="14" customWidth="1" min="26" max="26"/>
    <col width="16" customWidth="1" min="27" max="27"/>
    <col width="34" customWidth="1" min="28" max="28"/>
    <col width="18" customWidth="1" min="29" max="29"/>
    <col width="14" customWidth="1" min="30" max="30"/>
  </cols>
  <sheetData>
    <row r="1" ht="28" customHeight="1">
      <c r="A1" s="1" t="inlineStr">
        <is>
          <t>Construction Hazard Identification and Risk Assessment Matrix (JSA Register Template)</t>
        </is>
      </c>
    </row>
    <row r="2" ht="32" customHeight="1">
      <c r="A2" s="19" t="inlineStr">
        <is>
          <t>Scope: building, municipal, installation, fit-out, maintenance, temporary works, and multi-company projects. Use Settings and Instructions to adjust business scenarios, risk thresholds, statuses, and incident types. Yellow cells are recommended user input or selection fields.</t>
        </is>
      </c>
    </row>
    <row r="3"/>
    <row r="4">
      <c r="A4" s="20" t="inlineStr">
        <is>
          <t>Company or project unit</t>
        </is>
      </c>
      <c r="B4" s="9" t="n"/>
      <c r="C4" s="20" t="inlineStr">
        <is>
          <t>Project or package</t>
        </is>
      </c>
      <c r="D4" s="9" t="n"/>
      <c r="E4" s="21" t="inlineStr">
        <is>
          <t>Assessment date</t>
        </is>
      </c>
      <c r="F4" s="22" t="n"/>
      <c r="G4" s="20" t="inlineStr">
        <is>
          <t>Assessment owner</t>
        </is>
      </c>
      <c r="H4" s="9" t="n"/>
    </row>
    <row r="5">
      <c r="A5" s="20" t="inlineStr">
        <is>
          <t>Construction area or building</t>
        </is>
      </c>
      <c r="B5" s="9" t="n"/>
      <c r="C5" s="20" t="inlineStr">
        <is>
          <t>Trade or subcontractor</t>
        </is>
      </c>
      <c r="D5" s="9" t="n"/>
      <c r="E5" s="20" t="inlineStr">
        <is>
          <t>JSA ID</t>
        </is>
      </c>
      <c r="F5" s="9" t="n"/>
      <c r="G5" s="20" t="inlineStr">
        <is>
          <t>Version</t>
        </is>
      </c>
      <c r="H5" s="9" t="inlineStr">
        <is>
          <t>V1.0</t>
        </is>
      </c>
    </row>
    <row r="6" ht="36" customHeight="1">
      <c r="A6" s="23" t="inlineStr">
        <is>
          <t>ID</t>
        </is>
      </c>
      <c r="B6" s="23" t="inlineStr">
        <is>
          <t>Company or project unit</t>
        </is>
      </c>
      <c r="C6" s="23" t="inlineStr">
        <is>
          <t>Project or package</t>
        </is>
      </c>
      <c r="D6" s="23" t="inlineStr">
        <is>
          <t>Business scenario</t>
        </is>
      </c>
      <c r="E6" s="23" t="inlineStr">
        <is>
          <t>Work activity</t>
        </is>
      </c>
      <c r="F6" s="23" t="inlineStr">
        <is>
          <t>Task step</t>
        </is>
      </c>
      <c r="G6" s="23" t="inlineStr">
        <is>
          <t>Construction area or location</t>
        </is>
      </c>
      <c r="H6" s="23" t="inlineStr">
        <is>
          <t>Equipment or materials</t>
        </is>
      </c>
      <c r="I6" s="23" t="inlineStr">
        <is>
          <t>Hazard category</t>
        </is>
      </c>
      <c r="J6" s="23" t="inlineStr">
        <is>
          <t>Hazard description</t>
        </is>
      </c>
      <c r="K6" s="23" t="inlineStr">
        <is>
          <t>Potential incident type</t>
        </is>
      </c>
      <c r="L6" s="23" t="inlineStr">
        <is>
          <t>Existing controls</t>
        </is>
      </c>
      <c r="M6" s="23" t="inlineStr">
        <is>
          <t>Initial likelihood L</t>
        </is>
      </c>
      <c r="N6" s="23" t="inlineStr">
        <is>
          <t>Initial severity S</t>
        </is>
      </c>
      <c r="O6" s="23" t="inlineStr">
        <is>
          <t>Initial risk score R</t>
        </is>
      </c>
      <c r="P6" s="23" t="inlineStr">
        <is>
          <t>Initial risk level</t>
        </is>
      </c>
      <c r="Q6" s="23" t="inlineStr">
        <is>
          <t>Initial control level</t>
        </is>
      </c>
      <c r="R6" s="23" t="inlineStr">
        <is>
          <t>Additional controls</t>
        </is>
      </c>
      <c r="S6" s="23" t="inlineStr">
        <is>
          <t>Residual likelihood L</t>
        </is>
      </c>
      <c r="T6" s="23" t="inlineStr">
        <is>
          <t>Residual severity S</t>
        </is>
      </c>
      <c r="U6" s="23" t="inlineStr">
        <is>
          <t>Residual risk score R</t>
        </is>
      </c>
      <c r="V6" s="23" t="inlineStr">
        <is>
          <t>Residual risk level</t>
        </is>
      </c>
      <c r="W6" s="23" t="inlineStr">
        <is>
          <t>Residual control level</t>
        </is>
      </c>
      <c r="X6" s="23" t="inlineStr">
        <is>
          <t>Responsible department or owner</t>
        </is>
      </c>
      <c r="Y6" s="23" t="inlineStr">
        <is>
          <t>Planned completion date</t>
        </is>
      </c>
      <c r="Z6" s="23" t="inlineStr">
        <is>
          <t>Status</t>
        </is>
      </c>
      <c r="AA6" s="23" t="inlineStr">
        <is>
          <t>Reassessment date</t>
        </is>
      </c>
      <c r="AB6" s="23" t="inlineStr">
        <is>
          <t>Evidence or notes</t>
        </is>
      </c>
      <c r="AC6" s="23" t="inlineStr">
        <is>
          <t>Critical or major risk</t>
        </is>
      </c>
      <c r="AD6" s="23" t="inlineStr">
        <is>
          <t>Reviewer</t>
        </is>
      </c>
    </row>
    <row r="7" ht="54" customHeight="1">
      <c r="A7" s="24">
        <f>IF(AND(D7&lt;&gt;"",E7&lt;&gt;""),"JSA-"&amp;TEXT(ROW()-6,"000"),"")</f>
        <v/>
      </c>
      <c r="B7" s="25" t="inlineStr">
        <is>
          <t>Example Company A</t>
        </is>
      </c>
      <c r="C7" s="25" t="inlineStr">
        <is>
          <t>Project Package 1</t>
        </is>
      </c>
      <c r="D7" s="25" t="inlineStr">
        <is>
          <t>Work at height and edge openings</t>
        </is>
      </c>
      <c r="E7" s="25" t="inlineStr">
        <is>
          <t>Floor work beside exterior scaffold</t>
        </is>
      </c>
      <c r="F7" s="25" t="inlineStr">
        <is>
          <t>Clear materials near floor edges</t>
        </is>
      </c>
      <c r="G7" s="25" t="inlineStr">
        <is>
          <t>Building 3, Level 12</t>
        </is>
      </c>
      <c r="H7" s="25" t="inlineStr">
        <is>
          <t>Safety harness and tool bag</t>
        </is>
      </c>
      <c r="I7" s="25" t="inlineStr">
        <is>
          <t>Work environment</t>
        </is>
      </c>
      <c r="J7" s="25" t="inlineStr">
        <is>
          <t>Missing edge protection and workers not tied off</t>
        </is>
      </c>
      <c r="K7" s="25" t="inlineStr">
        <is>
          <t>Fall from height</t>
        </is>
      </c>
      <c r="L7" s="25" t="inlineStr">
        <is>
          <t>Edge guardrails installed and toolbox talk completed</t>
        </is>
      </c>
      <c r="M7" s="25" t="n">
        <v>4</v>
      </c>
      <c r="N7" s="25" t="n">
        <v>5</v>
      </c>
      <c r="O7" s="24">
        <f>IF(OR(M7="",N7=""),"",M7*N7)</f>
        <v/>
      </c>
      <c r="P7" s="24">
        <f>IF(O7="","",LOOKUP(O7,'Settings and Instructions'!$J$3:$J$6,'Settings and Instructions'!$K$3:$K$6))</f>
        <v/>
      </c>
      <c r="Q7" s="24">
        <f>IF(O7="","",LOOKUP(O7,'Settings and Instructions'!$J$3:$J$6,'Settings and Instructions'!$M$3:$M$6))</f>
        <v/>
      </c>
      <c r="R7" s="25" t="inlineStr">
        <is>
          <t>Add toe boards and safety nets; provide reliable anchor points; foreman to verify on site</t>
        </is>
      </c>
      <c r="S7" s="25" t="n">
        <v>2</v>
      </c>
      <c r="T7" s="25" t="n">
        <v>5</v>
      </c>
      <c r="U7" s="24">
        <f>IF(OR(S7="",T7=""),"",S7*T7)</f>
        <v/>
      </c>
      <c r="V7" s="24">
        <f>IF(U7="","",LOOKUP(U7,'Settings and Instructions'!$J$3:$J$6,'Settings and Instructions'!$K$3:$K$6))</f>
        <v/>
      </c>
      <c r="W7" s="24">
        <f>IF(U7="","",LOOKUP(U7,'Settings and Instructions'!$J$3:$J$6,'Settings and Instructions'!$M$3:$M$6))</f>
        <v/>
      </c>
      <c r="X7" s="25" t="inlineStr">
        <is>
          <t>Safety Department / John Smith</t>
        </is>
      </c>
      <c r="Y7" s="26" t="n">
        <v>46159</v>
      </c>
      <c r="Z7" s="25" t="inlineStr">
        <is>
          <t>Under correction</t>
        </is>
      </c>
      <c r="AA7" s="26" t="n">
        <v>46161</v>
      </c>
      <c r="AB7" s="25" t="inlineStr">
        <is>
          <t>Correction photos and briefing records</t>
        </is>
      </c>
      <c r="AC7" s="24">
        <f>IF(V7="","",IF(OR(V7="Critical risk",V7="Major risk"),"Yes","No"))</f>
        <v/>
      </c>
      <c r="AD7" s="25" t="inlineStr">
        <is>
          <t>Emily Johnson</t>
        </is>
      </c>
    </row>
    <row r="8" ht="54" customHeight="1">
      <c r="A8" s="24">
        <f>IF(AND(D8&lt;&gt;"",E8&lt;&gt;""),"JSA-"&amp;TEXT(ROW()-6,"000"),"")</f>
        <v/>
      </c>
      <c r="B8" s="25" t="inlineStr">
        <is>
          <t>Example Company A</t>
        </is>
      </c>
      <c r="C8" s="25" t="inlineStr">
        <is>
          <t>Project Package 1</t>
        </is>
      </c>
      <c r="D8" s="25" t="inlineStr">
        <is>
          <t>Temporary power</t>
        </is>
      </c>
      <c r="E8" s="25" t="inlineStr">
        <is>
          <t>Temporary floor lighting installation</t>
        </is>
      </c>
      <c r="F8" s="25" t="inlineStr">
        <is>
          <t>Connect to secondary distribution box and route cables</t>
        </is>
      </c>
      <c r="G8" s="25" t="inlineStr">
        <is>
          <t>Building 2, Level 8</t>
        </is>
      </c>
      <c r="H8" s="25" t="inlineStr">
        <is>
          <t>Distribution box, cables, and lamps</t>
        </is>
      </c>
      <c r="I8" s="25" t="inlineStr">
        <is>
          <t>Energy isolation</t>
        </is>
      </c>
      <c r="J8" s="25" t="inlineStr">
        <is>
          <t>Damaged cable, failed leakage protection, or unauthorized wiring</t>
        </is>
      </c>
      <c r="K8" s="25" t="inlineStr">
        <is>
          <t>Electric shock</t>
        </is>
      </c>
      <c r="L8" s="25" t="inlineStr">
        <is>
          <t>Electrician inspection and locked distribution box</t>
        </is>
      </c>
      <c r="M8" s="25" t="n">
        <v>4</v>
      </c>
      <c r="N8" s="25" t="n">
        <v>4</v>
      </c>
      <c r="O8" s="24">
        <f>IF(OR(M8="",N8=""),"",M8*N8)</f>
        <v/>
      </c>
      <c r="P8" s="24">
        <f>IF(O8="","",LOOKUP(O8,'Settings and Instructions'!$J$3:$J$6,'Settings and Instructions'!$K$3:$K$6))</f>
        <v/>
      </c>
      <c r="Q8" s="24">
        <f>IF(O8="","",LOOKUP(O8,'Settings and Instructions'!$J$3:$J$6,'Settings and Instructions'!$M$3:$M$6))</f>
        <v/>
      </c>
      <c r="R8" s="25" t="inlineStr">
        <is>
          <t>Replace damaged cable; record leakage protector trip tests; elevate and protect cables; prohibit multiple machines on one switch</t>
        </is>
      </c>
      <c r="S8" s="25" t="n">
        <v>2</v>
      </c>
      <c r="T8" s="25" t="n">
        <v>4</v>
      </c>
      <c r="U8" s="24">
        <f>IF(OR(S8="",T8=""),"",S8*T8)</f>
        <v/>
      </c>
      <c r="V8" s="24">
        <f>IF(U8="","",LOOKUP(U8,'Settings and Instructions'!$J$3:$J$6,'Settings and Instructions'!$K$3:$K$6))</f>
        <v/>
      </c>
      <c r="W8" s="24">
        <f>IF(U8="","",LOOKUP(U8,'Settings and Instructions'!$J$3:$J$6,'Settings and Instructions'!$M$3:$M$6))</f>
        <v/>
      </c>
      <c r="X8" s="25" t="inlineStr">
        <is>
          <t>MEP Department / Michael Brown</t>
        </is>
      </c>
      <c r="Y8" s="26" t="n">
        <v>46158</v>
      </c>
      <c r="Z8" s="25" t="inlineStr">
        <is>
          <t>Pending reassessment</t>
        </is>
      </c>
      <c r="AA8" s="26" t="n">
        <v>46160</v>
      </c>
      <c r="AB8" s="25" t="inlineStr">
        <is>
          <t>Leakage protector test record</t>
        </is>
      </c>
      <c r="AC8" s="24">
        <f>IF(V8="","",IF(OR(V8="Critical risk",V8="Major risk"),"Yes","No"))</f>
        <v/>
      </c>
      <c r="AD8" s="25" t="inlineStr">
        <is>
          <t>Sarah Davis</t>
        </is>
      </c>
    </row>
    <row r="9" ht="54" customHeight="1">
      <c r="A9" s="24">
        <f>IF(AND(D9&lt;&gt;"",E9&lt;&gt;""),"JSA-"&amp;TEXT(ROW()-6,"000"),"")</f>
        <v/>
      </c>
      <c r="B9" s="25" t="inlineStr">
        <is>
          <t>Example Company B</t>
        </is>
      </c>
      <c r="C9" s="25" t="inlineStr">
        <is>
          <t>Project Package 2</t>
        </is>
      </c>
      <c r="D9" s="25" t="inlineStr">
        <is>
          <t>Lifting and tower crane operation</t>
        </is>
      </c>
      <c r="E9" s="25" t="inlineStr">
        <is>
          <t>Rebar cage lifting</t>
        </is>
      </c>
      <c r="F9" s="25" t="inlineStr">
        <is>
          <t>Rigging, trial lift, and positioning</t>
        </is>
      </c>
      <c r="G9" s="25" t="inlineStr">
        <is>
          <t>East side of excavation</t>
        </is>
      </c>
      <c r="H9" s="25" t="inlineStr">
        <is>
          <t>Tower crane, rigging gear, and rebar cage</t>
        </is>
      </c>
      <c r="I9" s="25" t="inlineStr">
        <is>
          <t>Special operation</t>
        </is>
      </c>
      <c r="J9" s="25" t="inlineStr">
        <is>
          <t>Worn rigging, people under suspended load, or wind speed above limit</t>
        </is>
      </c>
      <c r="K9" s="25" t="inlineStr">
        <is>
          <t>Lifting injury</t>
        </is>
      </c>
      <c r="L9" s="25" t="inlineStr">
        <is>
          <t>Certified crane operator and rigger; lifting zone barricaded</t>
        </is>
      </c>
      <c r="M9" s="25" t="n">
        <v>3</v>
      </c>
      <c r="N9" s="25" t="n">
        <v>5</v>
      </c>
      <c r="O9" s="24">
        <f>IF(OR(M9="",N9=""),"",M9*N9)</f>
        <v/>
      </c>
      <c r="P9" s="24">
        <f>IF(O9="","",LOOKUP(O9,'Settings and Instructions'!$J$3:$J$6,'Settings and Instructions'!$K$3:$K$6))</f>
        <v/>
      </c>
      <c r="Q9" s="24">
        <f>IF(O9="","",LOOKUP(O9,'Settings and Instructions'!$J$3:$J$6,'Settings and Instructions'!$M$3:$M$6))</f>
        <v/>
      </c>
      <c r="R9" s="25" t="inlineStr">
        <is>
          <t>Numbered rigging inspection; trial lift confirmation; stop when wind exceeds limits; set exclusion zone and dedicated signaler</t>
        </is>
      </c>
      <c r="S9" s="25" t="n">
        <v>2</v>
      </c>
      <c r="T9" s="25" t="n">
        <v>5</v>
      </c>
      <c r="U9" s="24">
        <f>IF(OR(S9="",T9=""),"",S9*T9)</f>
        <v/>
      </c>
      <c r="V9" s="24">
        <f>IF(U9="","",LOOKUP(U9,'Settings and Instructions'!$J$3:$J$6,'Settings and Instructions'!$K$3:$K$6))</f>
        <v/>
      </c>
      <c r="W9" s="24">
        <f>IF(U9="","",LOOKUP(U9,'Settings and Instructions'!$J$3:$J$6,'Settings and Instructions'!$M$3:$M$6))</f>
        <v/>
      </c>
      <c r="X9" s="25" t="inlineStr">
        <is>
          <t>Equipment Department / David Miller</t>
        </is>
      </c>
      <c r="Y9" s="26" t="n">
        <v>46157</v>
      </c>
      <c r="Z9" s="25" t="inlineStr">
        <is>
          <t>Under correction</t>
        </is>
      </c>
      <c r="AA9" s="26" t="n">
        <v>46159</v>
      </c>
      <c r="AB9" s="25" t="inlineStr">
        <is>
          <t>Rigging inspection checklist</t>
        </is>
      </c>
      <c r="AC9" s="24">
        <f>IF(V9="","",IF(OR(V9="Critical risk",V9="Major risk"),"Yes","No"))</f>
        <v/>
      </c>
      <c r="AD9" s="25" t="inlineStr">
        <is>
          <t>Robert Wilson</t>
        </is>
      </c>
    </row>
    <row r="10" ht="54" customHeight="1">
      <c r="A10" s="24">
        <f>IF(AND(D10&lt;&gt;"",E10&lt;&gt;""),"JSA-"&amp;TEXT(ROW()-6,"000"),"")</f>
        <v/>
      </c>
      <c r="B10" s="25" t="inlineStr">
        <is>
          <t>Example Company B</t>
        </is>
      </c>
      <c r="C10" s="25" t="inlineStr">
        <is>
          <t>Project Package 2</t>
        </is>
      </c>
      <c r="D10" s="25" t="inlineStr">
        <is>
          <t>Deep excavation support and dewatering</t>
        </is>
      </c>
      <c r="E10" s="25" t="inlineStr">
        <is>
          <t>Excavation support and monitoring</t>
        </is>
      </c>
      <c r="F10" s="25" t="inlineStr">
        <is>
          <t>Support installation and monitoring readings</t>
        </is>
      </c>
      <c r="G10" s="25" t="inlineStr">
        <is>
          <t>Excavation 1</t>
        </is>
      </c>
      <c r="H10" s="25" t="inlineStr">
        <is>
          <t>Supports, monitoring points, and pumps</t>
        </is>
      </c>
      <c r="I10" s="25" t="inlineStr">
        <is>
          <t>Work environment</t>
        </is>
      </c>
      <c r="J10" s="25" t="inlineStr">
        <is>
          <t>Support deformation, water inflow, and missing edge protection</t>
        </is>
      </c>
      <c r="K10" s="25" t="inlineStr">
        <is>
          <t>Collapse</t>
        </is>
      </c>
      <c r="L10" s="25" t="inlineStr">
        <is>
          <t>Approved method statement and monitoring points in place</t>
        </is>
      </c>
      <c r="M10" s="25" t="n">
        <v>3</v>
      </c>
      <c r="N10" s="25" t="n">
        <v>5</v>
      </c>
      <c r="O10" s="24">
        <f>IF(OR(M10="",N10=""),"",M10*N10)</f>
        <v/>
      </c>
      <c r="P10" s="24">
        <f>IF(O10="","",LOOKUP(O10,'Settings and Instructions'!$J$3:$J$6,'Settings and Instructions'!$K$3:$K$6))</f>
        <v/>
      </c>
      <c r="Q10" s="24">
        <f>IF(O10="","",LOOKUP(O10,'Settings and Instructions'!$J$3:$J$6,'Settings and Instructions'!$M$3:$M$6))</f>
        <v/>
      </c>
      <c r="R10" s="25" t="inlineStr">
        <is>
          <t>Daily monitoring report; stop work when warning values are exceeded; improve edge protection and drainage equipment</t>
        </is>
      </c>
      <c r="S10" s="25" t="n">
        <v>2</v>
      </c>
      <c r="T10" s="25" t="n">
        <v>5</v>
      </c>
      <c r="U10" s="24">
        <f>IF(OR(S10="",T10=""),"",S10*T10)</f>
        <v/>
      </c>
      <c r="V10" s="24">
        <f>IF(U10="","",LOOKUP(U10,'Settings and Instructions'!$J$3:$J$6,'Settings and Instructions'!$K$3:$K$6))</f>
        <v/>
      </c>
      <c r="W10" s="24">
        <f>IF(U10="","",LOOKUP(U10,'Settings and Instructions'!$J$3:$J$6,'Settings and Instructions'!$M$3:$M$6))</f>
        <v/>
      </c>
      <c r="X10" s="25" t="inlineStr">
        <is>
          <t>Engineering Department / Daniel Taylor</t>
        </is>
      </c>
      <c r="Y10" s="26" t="n">
        <v>46163</v>
      </c>
      <c r="Z10" s="25" t="inlineStr">
        <is>
          <t>Pending assessment</t>
        </is>
      </c>
      <c r="AA10" s="26" t="n">
        <v>46165</v>
      </c>
      <c r="AB10" s="25" t="inlineStr">
        <is>
          <t>Daily monitoring report</t>
        </is>
      </c>
      <c r="AC10" s="24">
        <f>IF(V10="","",IF(OR(V10="Critical risk",V10="Major risk"),"Yes","No"))</f>
        <v/>
      </c>
      <c r="AD10" s="25" t="inlineStr">
        <is>
          <t>Laura Anderson</t>
        </is>
      </c>
    </row>
    <row r="11" ht="54" customHeight="1">
      <c r="A11" s="24">
        <f>IF(AND(D11&lt;&gt;"",E11&lt;&gt;""),"JSA-"&amp;TEXT(ROW()-6,"000"),"")</f>
        <v/>
      </c>
      <c r="B11" s="25" t="inlineStr">
        <is>
          <t>Example Company C</t>
        </is>
      </c>
      <c r="C11" s="25" t="inlineStr">
        <is>
          <t>Fit-out Project</t>
        </is>
      </c>
      <c r="D11" s="25" t="inlineStr">
        <is>
          <t>Hot work, welding, and cutting</t>
        </is>
      </c>
      <c r="E11" s="25" t="inlineStr">
        <is>
          <t>Pipe support welding</t>
        </is>
      </c>
      <c r="F11" s="25" t="inlineStr">
        <is>
          <t>Clear surroundings, weld, and reinspect</t>
        </is>
      </c>
      <c r="G11" s="25" t="inlineStr">
        <is>
          <t>Basement B1</t>
        </is>
      </c>
      <c r="H11" s="25" t="inlineStr">
        <is>
          <t>Welder, extinguishers, and gas cylinders</t>
        </is>
      </c>
      <c r="I11" s="25" t="inlineStr">
        <is>
          <t>Fire and explosion</t>
        </is>
      </c>
      <c r="J11" s="25" t="inlineStr">
        <is>
          <t>Combustibles not cleared, no post-hot-work inspection, or insufficient cylinder spacing</t>
        </is>
      </c>
      <c r="K11" s="25" t="inlineStr">
        <is>
          <t>Fire or explosion</t>
        </is>
      </c>
      <c r="L11" s="25" t="inlineStr">
        <is>
          <t>Hot work permit approved and extinguishers provided</t>
        </is>
      </c>
      <c r="M11" s="25" t="n">
        <v>4</v>
      </c>
      <c r="N11" s="25" t="n">
        <v>5</v>
      </c>
      <c r="O11" s="24">
        <f>IF(OR(M11="",N11=""),"",M11*N11)</f>
        <v/>
      </c>
      <c r="P11" s="24">
        <f>IF(O11="","",LOOKUP(O11,'Settings and Instructions'!$J$3:$J$6,'Settings and Instructions'!$K$3:$K$6))</f>
        <v/>
      </c>
      <c r="Q11" s="24">
        <f>IF(O11="","",LOOKUP(O11,'Settings and Instructions'!$J$3:$J$6,'Settings and Instructions'!$M$3:$M$6))</f>
        <v/>
      </c>
      <c r="R11" s="25" t="inlineStr">
        <is>
          <t>Clear combustibles within 10 m before hot work; secure and separate cylinders; maintain fire watch until reinspection passes</t>
        </is>
      </c>
      <c r="S11" s="25" t="n">
        <v>2</v>
      </c>
      <c r="T11" s="25" t="n">
        <v>4</v>
      </c>
      <c r="U11" s="24">
        <f>IF(OR(S11="",T11=""),"",S11*T11)</f>
        <v/>
      </c>
      <c r="V11" s="24">
        <f>IF(U11="","",LOOKUP(U11,'Settings and Instructions'!$J$3:$J$6,'Settings and Instructions'!$K$3:$K$6))</f>
        <v/>
      </c>
      <c r="W11" s="24">
        <f>IF(U11="","",LOOKUP(U11,'Settings and Instructions'!$J$3:$J$6,'Settings and Instructions'!$M$3:$M$6))</f>
        <v/>
      </c>
      <c r="X11" s="25" t="inlineStr">
        <is>
          <t>Safety Department / Kevin Clark</t>
        </is>
      </c>
      <c r="Y11" s="26" t="n">
        <v>46156</v>
      </c>
      <c r="Z11" s="25" t="inlineStr">
        <is>
          <t>Under correction</t>
        </is>
      </c>
      <c r="AA11" s="26" t="n">
        <v>46157</v>
      </c>
      <c r="AB11" s="25" t="inlineStr">
        <is>
          <t>Hot work permit and fire-watch record</t>
        </is>
      </c>
      <c r="AC11" s="24">
        <f>IF(V11="","",IF(OR(V11="Critical risk",V11="Major risk"),"Yes","No"))</f>
        <v/>
      </c>
      <c r="AD11" s="25" t="inlineStr">
        <is>
          <t>Rachel Lewis</t>
        </is>
      </c>
    </row>
    <row r="12" ht="54" customHeight="1">
      <c r="A12" s="24">
        <f>IF(AND(D12&lt;&gt;"",E12&lt;&gt;""),"JSA-"&amp;TEXT(ROW()-6,"000"),"")</f>
        <v/>
      </c>
      <c r="B12" s="25" t="inlineStr">
        <is>
          <t>Example Company C</t>
        </is>
      </c>
      <c r="C12" s="25" t="inlineStr">
        <is>
          <t>Fit-out Project</t>
        </is>
      </c>
      <c r="D12" s="25" t="inlineStr">
        <is>
          <t>Confined space</t>
        </is>
      </c>
      <c r="E12" s="25" t="inlineStr">
        <is>
          <t>Sump pit maintenance</t>
        </is>
      </c>
      <c r="F12" s="25" t="inlineStr">
        <is>
          <t>Gas testing, ventilation, and entry for repair</t>
        </is>
      </c>
      <c r="G12" s="25" t="inlineStr">
        <is>
          <t>Basement sump pit</t>
        </is>
      </c>
      <c r="H12" s="25" t="inlineStr">
        <is>
          <t>Gas detector, ventilator, and lifeline</t>
        </is>
      </c>
      <c r="I12" s="25" t="inlineStr">
        <is>
          <t>Work environment</t>
        </is>
      </c>
      <c r="J12" s="25" t="inlineStr">
        <is>
          <t>Oxygen deficiency or toxic gas, with blind rescue risk</t>
        </is>
      </c>
      <c r="K12" s="25" t="inlineStr">
        <is>
          <t>Poisoning or asphyxiation</t>
        </is>
      </c>
      <c r="L12" s="25" t="inlineStr">
        <is>
          <t>Confined space permit and gas detector provided</t>
        </is>
      </c>
      <c r="M12" s="25" t="n">
        <v>3</v>
      </c>
      <c r="N12" s="25" t="n">
        <v>5</v>
      </c>
      <c r="O12" s="24">
        <f>IF(OR(M12="",N12=""),"",M12*N12)</f>
        <v/>
      </c>
      <c r="P12" s="24">
        <f>IF(O12="","",LOOKUP(O12,'Settings and Instructions'!$J$3:$J$6,'Settings and Instructions'!$K$3:$K$6))</f>
        <v/>
      </c>
      <c r="Q12" s="24">
        <f>IF(O12="","",LOOKUP(O12,'Settings and Instructions'!$J$3:$J$6,'Settings and Instructions'!$M$3:$M$6))</f>
        <v/>
      </c>
      <c r="R12" s="25" t="inlineStr">
        <is>
          <t>Continuous testing; forced ventilation; attendant on duty throughout; rescue tripod and emergency drill</t>
        </is>
      </c>
      <c r="S12" s="25" t="n">
        <v>1</v>
      </c>
      <c r="T12" s="25" t="n">
        <v>5</v>
      </c>
      <c r="U12" s="24">
        <f>IF(OR(S12="",T12=""),"",S12*T12)</f>
        <v/>
      </c>
      <c r="V12" s="24">
        <f>IF(U12="","",LOOKUP(U12,'Settings and Instructions'!$J$3:$J$6,'Settings and Instructions'!$K$3:$K$6))</f>
        <v/>
      </c>
      <c r="W12" s="24">
        <f>IF(U12="","",LOOKUP(U12,'Settings and Instructions'!$J$3:$J$6,'Settings and Instructions'!$M$3:$M$6))</f>
        <v/>
      </c>
      <c r="X12" s="25" t="inlineStr">
        <is>
          <t>MEP Department / Brian Hall</t>
        </is>
      </c>
      <c r="Y12" s="26" t="n">
        <v>46160</v>
      </c>
      <c r="Z12" s="25" t="inlineStr">
        <is>
          <t>Pending reassessment</t>
        </is>
      </c>
      <c r="AA12" s="26" t="n">
        <v>46162</v>
      </c>
      <c r="AB12" s="25" t="inlineStr">
        <is>
          <t>Testing record and work permit</t>
        </is>
      </c>
      <c r="AC12" s="24">
        <f>IF(V12="","",IF(OR(V12="Critical risk",V12="Major risk"),"Yes","No"))</f>
        <v/>
      </c>
      <c r="AD12" s="25" t="inlineStr">
        <is>
          <t>Nancy Young</t>
        </is>
      </c>
    </row>
    <row r="13" ht="54" customHeight="1">
      <c r="A13" s="24">
        <f>IF(AND(D13&lt;&gt;"",E13&lt;&gt;""),"JSA-"&amp;TEXT(ROW()-6,"000"),"")</f>
        <v/>
      </c>
      <c r="B13" s="25" t="inlineStr">
        <is>
          <t>Example Company D</t>
        </is>
      </c>
      <c r="C13" s="25" t="inlineStr">
        <is>
          <t>Municipal Road Project</t>
        </is>
      </c>
      <c r="D13" s="25" t="inlineStr">
        <is>
          <t>Vehicle transport and reversing</t>
        </is>
      </c>
      <c r="E13" s="25" t="inlineStr">
        <is>
          <t>Spoil truck transfer</t>
        </is>
      </c>
      <c r="F13" s="25" t="inlineStr">
        <is>
          <t>Loading, reversing, and unloading</t>
        </is>
      </c>
      <c r="G13" s="25" t="inlineStr">
        <is>
          <t>North temporary haul road</t>
        </is>
      </c>
      <c r="H13" s="25" t="inlineStr">
        <is>
          <t>Spoil truck and loader</t>
        </is>
      </c>
      <c r="I13" s="25" t="inlineStr">
        <is>
          <t>Site traffic</t>
        </is>
      </c>
      <c r="J13" s="25" t="inlineStr">
        <is>
          <t>Mixed pedestrian and vehicle routes, reversing blind spots, and poor night visibility</t>
        </is>
      </c>
      <c r="K13" s="25" t="inlineStr">
        <is>
          <t>Vehicle injury</t>
        </is>
      </c>
      <c r="L13" s="25" t="inlineStr">
        <is>
          <t>Speed limit signs and temporary lighting installed</t>
        </is>
      </c>
      <c r="M13" s="25" t="n">
        <v>3</v>
      </c>
      <c r="N13" s="25" t="n">
        <v>4</v>
      </c>
      <c r="O13" s="24">
        <f>IF(OR(M13="",N13=""),"",M13*N13)</f>
        <v/>
      </c>
      <c r="P13" s="24">
        <f>IF(O13="","",LOOKUP(O13,'Settings and Instructions'!$J$3:$J$6,'Settings and Instructions'!$K$3:$K$6))</f>
        <v/>
      </c>
      <c r="Q13" s="24">
        <f>IF(O13="","",LOOKUP(O13,'Settings and Instructions'!$J$3:$J$6,'Settings and Instructions'!$M$3:$M$6))</f>
        <v/>
      </c>
      <c r="R13" s="25" t="inlineStr">
        <is>
          <t>Hard separation of pedestrians and vehicles; reversing signaler; reversing alarm checks; reflective night markings</t>
        </is>
      </c>
      <c r="S13" s="25" t="n">
        <v>2</v>
      </c>
      <c r="T13" s="25" t="n">
        <v>3</v>
      </c>
      <c r="U13" s="24">
        <f>IF(OR(S13="",T13=""),"",S13*T13)</f>
        <v/>
      </c>
      <c r="V13" s="24">
        <f>IF(U13="","",LOOKUP(U13,'Settings and Instructions'!$J$3:$J$6,'Settings and Instructions'!$K$3:$K$6))</f>
        <v/>
      </c>
      <c r="W13" s="24">
        <f>IF(U13="","",LOOKUP(U13,'Settings and Instructions'!$J$3:$J$6,'Settings and Instructions'!$M$3:$M$6))</f>
        <v/>
      </c>
      <c r="X13" s="25" t="inlineStr">
        <is>
          <t>Administration Office / Mark Allen</t>
        </is>
      </c>
      <c r="Y13" s="26" t="n">
        <v>46161</v>
      </c>
      <c r="Z13" s="25" t="inlineStr">
        <is>
          <t>Closed</t>
        </is>
      </c>
      <c r="AA13" s="26" t="n">
        <v>46162</v>
      </c>
      <c r="AB13" s="25" t="inlineStr">
        <is>
          <t>Traffic diversion photos</t>
        </is>
      </c>
      <c r="AC13" s="24">
        <f>IF(V13="","",IF(OR(V13="Critical risk",V13="Major risk"),"Yes","No"))</f>
        <v/>
      </c>
      <c r="AD13" s="25" t="inlineStr">
        <is>
          <t>Olivia King</t>
        </is>
      </c>
    </row>
    <row r="14" ht="54" customHeight="1">
      <c r="A14" s="24">
        <f>IF(AND(D14&lt;&gt;"",E14&lt;&gt;""),"JSA-"&amp;TEXT(ROW()-6,"000"),"")</f>
        <v/>
      </c>
      <c r="B14" s="25" t="inlineStr">
        <is>
          <t>Example Company D</t>
        </is>
      </c>
      <c r="C14" s="25" t="inlineStr">
        <is>
          <t>Municipal Road Project</t>
        </is>
      </c>
      <c r="D14" s="25" t="inlineStr">
        <is>
          <t>Flood, typhoon, and extreme weather</t>
        </is>
      </c>
      <c r="E14" s="25" t="inlineStr">
        <is>
          <t>Pre-storm excavation inspection</t>
        </is>
      </c>
      <c r="F14" s="25" t="inlineStr">
        <is>
          <t>Clear drains and inspect pumps</t>
        </is>
      </c>
      <c r="G14" s="25" t="inlineStr">
        <is>
          <t>Excavation and temporary power area</t>
        </is>
      </c>
      <c r="H14" s="25" t="inlineStr">
        <is>
          <t>Pumps, cables, and sandbags</t>
        </is>
      </c>
      <c r="I14" s="25" t="inlineStr">
        <is>
          <t>Natural hazard</t>
        </is>
      </c>
      <c r="J14" s="25" t="inlineStr">
        <is>
          <t>Heavy rain causing water accumulation, electric shock, and slope softening</t>
        </is>
      </c>
      <c r="K14" s="25" t="inlineStr">
        <is>
          <t>Drowning</t>
        </is>
      </c>
      <c r="L14" s="25" t="inlineStr">
        <is>
          <t>Rainy-season inspection procedure</t>
        </is>
      </c>
      <c r="M14" s="25" t="n">
        <v>3</v>
      </c>
      <c r="N14" s="25" t="n">
        <v>5</v>
      </c>
      <c r="O14" s="24">
        <f>IF(OR(M14="",N14=""),"",M14*N14)</f>
        <v/>
      </c>
      <c r="P14" s="24">
        <f>IF(O14="","",LOOKUP(O14,'Settings and Instructions'!$J$3:$J$6,'Settings and Instructions'!$K$3:$K$6))</f>
        <v/>
      </c>
      <c r="Q14" s="24">
        <f>IF(O14="","",LOOKUP(O14,'Settings and Instructions'!$J$3:$J$6,'Settings and Instructions'!$M$3:$M$6))</f>
        <v/>
      </c>
      <c r="R14" s="25" t="inlineStr">
        <is>
          <t>Weather warning response; shut down temporary power in low areas; test-run pumps; prepare sandbags and emergency crew</t>
        </is>
      </c>
      <c r="S14" s="25" t="n">
        <v>2</v>
      </c>
      <c r="T14" s="25" t="n">
        <v>4</v>
      </c>
      <c r="U14" s="24">
        <f>IF(OR(S14="",T14=""),"",S14*T14)</f>
        <v/>
      </c>
      <c r="V14" s="24">
        <f>IF(U14="","",LOOKUP(U14,'Settings and Instructions'!$J$3:$J$6,'Settings and Instructions'!$K$3:$K$6))</f>
        <v/>
      </c>
      <c r="W14" s="24">
        <f>IF(U14="","",LOOKUP(U14,'Settings and Instructions'!$J$3:$J$6,'Settings and Instructions'!$M$3:$M$6))</f>
        <v/>
      </c>
      <c r="X14" s="25" t="inlineStr">
        <is>
          <t>Safety Department / Peter Scott</t>
        </is>
      </c>
      <c r="Y14" s="26" t="n">
        <v>46158</v>
      </c>
      <c r="Z14" s="25" t="inlineStr">
        <is>
          <t>Under correction</t>
        </is>
      </c>
      <c r="AA14" s="26" t="n">
        <v>46160</v>
      </c>
      <c r="AB14" s="25" t="inlineStr">
        <is>
          <t>Flood-control materials list</t>
        </is>
      </c>
      <c r="AC14" s="24">
        <f>IF(V14="","",IF(OR(V14="Critical risk",V14="Major risk"),"Yes","No"))</f>
        <v/>
      </c>
      <c r="AD14" s="25" t="inlineStr">
        <is>
          <t>Grace Turner</t>
        </is>
      </c>
    </row>
    <row r="15" ht="54" customHeight="1">
      <c r="A15" s="24">
        <f>IF(AND(D15&lt;&gt;"",E15&lt;&gt;""),"JSA-"&amp;TEXT(ROW()-6,"000"),"")</f>
        <v/>
      </c>
      <c r="B15" s="25" t="inlineStr">
        <is>
          <t>Example Company E</t>
        </is>
      </c>
      <c r="C15" s="25" t="inlineStr">
        <is>
          <t>Steel Structure Project</t>
        </is>
      </c>
      <c r="D15" s="25" t="inlineStr">
        <is>
          <t>Steel structure installation</t>
        </is>
      </c>
      <c r="E15" s="25" t="inlineStr">
        <is>
          <t>Final tightening of high-strength bolts</t>
        </is>
      </c>
      <c r="F15" s="25" t="inlineStr">
        <is>
          <t>Work at height, positioning, and tightening</t>
        </is>
      </c>
      <c r="G15" s="25" t="inlineStr">
        <is>
          <t>Plant roof</t>
        </is>
      </c>
      <c r="H15" s="25" t="inlineStr">
        <is>
          <t>Wrenches, lifeline, and safety harness</t>
        </is>
      </c>
      <c r="I15" s="25" t="inlineStr">
        <is>
          <t>Worker behavior</t>
        </is>
      </c>
      <c r="J15" s="25" t="inlineStr">
        <is>
          <t>Lifeline not used, harness tied low to high, or tools not tethered</t>
        </is>
      </c>
      <c r="K15" s="25" t="inlineStr">
        <is>
          <t>Fall from height</t>
        </is>
      </c>
      <c r="L15" s="25" t="inlineStr">
        <is>
          <t>Workers trained</t>
        </is>
      </c>
      <c r="M15" s="25" t="n">
        <v>4</v>
      </c>
      <c r="N15" s="25" t="n">
        <v>5</v>
      </c>
      <c r="O15" s="24">
        <f>IF(OR(M15="",N15=""),"",M15*N15)</f>
        <v/>
      </c>
      <c r="P15" s="24">
        <f>IF(O15="","",LOOKUP(O15,'Settings and Instructions'!$J$3:$J$6,'Settings and Instructions'!$K$3:$K$6))</f>
        <v/>
      </c>
      <c r="Q15" s="24">
        <f>IF(O15="","",LOOKUP(O15,'Settings and Instructions'!$J$3:$J$6,'Settings and Instructions'!$M$3:$M$6))</f>
        <v/>
      </c>
      <c r="R15" s="25" t="inlineStr">
        <is>
          <t>Install continuous lifeline; use double-lanyard harness; tether tools; stop work at height in severe weather</t>
        </is>
      </c>
      <c r="S15" s="25" t="n">
        <v>2</v>
      </c>
      <c r="T15" s="25" t="n">
        <v>5</v>
      </c>
      <c r="U15" s="24">
        <f>IF(OR(S15="",T15=""),"",S15*T15)</f>
        <v/>
      </c>
      <c r="V15" s="24">
        <f>IF(U15="","",LOOKUP(U15,'Settings and Instructions'!$J$3:$J$6,'Settings and Instructions'!$K$3:$K$6))</f>
        <v/>
      </c>
      <c r="W15" s="24">
        <f>IF(U15="","",LOOKUP(U15,'Settings and Instructions'!$J$3:$J$6,'Settings and Instructions'!$M$3:$M$6))</f>
        <v/>
      </c>
      <c r="X15" s="25" t="inlineStr">
        <is>
          <t>Steel Crew / Anthony Hill</t>
        </is>
      </c>
      <c r="Y15" s="26" t="n">
        <v>46159</v>
      </c>
      <c r="Z15" s="25" t="inlineStr">
        <is>
          <t>Pending assessment</t>
        </is>
      </c>
      <c r="AA15" s="26" t="n">
        <v>46161</v>
      </c>
      <c r="AB15" s="25" t="inlineStr">
        <is>
          <t>Lifeline acceptance record</t>
        </is>
      </c>
      <c r="AC15" s="24">
        <f>IF(V15="","",IF(OR(V15="Critical risk",V15="Major risk"),"Yes","No"))</f>
        <v/>
      </c>
      <c r="AD15" s="25" t="inlineStr">
        <is>
          <t>Helen Adams</t>
        </is>
      </c>
    </row>
    <row r="16" ht="54" customHeight="1">
      <c r="A16" s="24">
        <f>IF(AND(D16&lt;&gt;"",E16&lt;&gt;""),"JSA-"&amp;TEXT(ROW()-6,"000"),"")</f>
        <v/>
      </c>
      <c r="B16" s="25" t="inlineStr">
        <is>
          <t>Example Company E</t>
        </is>
      </c>
      <c r="C16" s="25" t="inlineStr">
        <is>
          <t>Steel Structure Project</t>
        </is>
      </c>
      <c r="D16" s="25" t="inlineStr">
        <is>
          <t>Material stacking</t>
        </is>
      </c>
      <c r="E16" s="25" t="inlineStr">
        <is>
          <t>Temporary stacking of steel members</t>
        </is>
      </c>
      <c r="F16" s="25" t="inlineStr">
        <is>
          <t>Unloading, stacking, and retrieval</t>
        </is>
      </c>
      <c r="G16" s="25" t="inlineStr">
        <is>
          <t>Material yard</t>
        </is>
      </c>
      <c r="H16" s="25" t="inlineStr">
        <is>
          <t>Steel beams, dunnage, and forklift</t>
        </is>
      </c>
      <c r="I16" s="25" t="inlineStr">
        <is>
          <t>Equipment and facilities</t>
        </is>
      </c>
      <c r="J16" s="25" t="inlineStr">
        <is>
          <t>Over-height stacking, unstable dunnage, or forklift collision</t>
        </is>
      </c>
      <c r="K16" s="25" t="inlineStr">
        <is>
          <t>Struck by object</t>
        </is>
      </c>
      <c r="L16" s="25" t="inlineStr">
        <is>
          <t>Yard marked out</t>
        </is>
      </c>
      <c r="M16" s="25" t="n">
        <v>3</v>
      </c>
      <c r="N16" s="25" t="n">
        <v>3</v>
      </c>
      <c r="O16" s="24">
        <f>IF(OR(M16="",N16=""),"",M16*N16)</f>
        <v/>
      </c>
      <c r="P16" s="24">
        <f>IF(O16="","",LOOKUP(O16,'Settings and Instructions'!$J$3:$J$6,'Settings and Instructions'!$K$3:$K$6))</f>
        <v/>
      </c>
      <c r="Q16" s="24">
        <f>IF(O16="","",LOOKUP(O16,'Settings and Instructions'!$J$3:$J$6,'Settings and Instructions'!$M$3:$M$6))</f>
        <v/>
      </c>
      <c r="R16" s="25" t="inlineStr">
        <is>
          <t>Zone by specification and height limit; level dunnage; separate forklift routes; yard signage and daily inspection</t>
        </is>
      </c>
      <c r="S16" s="25" t="n">
        <v>1</v>
      </c>
      <c r="T16" s="25" t="n">
        <v>3</v>
      </c>
      <c r="U16" s="24">
        <f>IF(OR(S16="",T16=""),"",S16*T16)</f>
        <v/>
      </c>
      <c r="V16" s="24">
        <f>IF(U16="","",LOOKUP(U16,'Settings and Instructions'!$J$3:$J$6,'Settings and Instructions'!$K$3:$K$6))</f>
        <v/>
      </c>
      <c r="W16" s="24">
        <f>IF(U16="","",LOOKUP(U16,'Settings and Instructions'!$J$3:$J$6,'Settings and Instructions'!$M$3:$M$6))</f>
        <v/>
      </c>
      <c r="X16" s="25" t="inlineStr">
        <is>
          <t>Materials Department / Steven Wright</t>
        </is>
      </c>
      <c r="Y16" s="26" t="n">
        <v>46164</v>
      </c>
      <c r="Z16" s="25" t="inlineStr">
        <is>
          <t>Closed</t>
        </is>
      </c>
      <c r="AA16" s="26" t="n">
        <v>46165</v>
      </c>
      <c r="AB16" s="25" t="inlineStr">
        <is>
          <t>Yard photos</t>
        </is>
      </c>
      <c r="AC16" s="24">
        <f>IF(V16="","",IF(OR(V16="Critical risk",V16="Major risk"),"Yes","No"))</f>
        <v/>
      </c>
      <c r="AD16" s="25" t="inlineStr">
        <is>
          <t>Amy Green</t>
        </is>
      </c>
    </row>
  </sheetData>
  <mergeCells count="2">
    <mergeCell ref="A2:AD2"/>
    <mergeCell ref="A1:AD1"/>
  </mergeCells>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H17"/>
  <sheetViews>
    <sheetView workbookViewId="0">
      <selection activeCell="A1" sqref="A1"/>
    </sheetView>
  </sheetViews>
  <sheetFormatPr baseColWidth="8" defaultRowHeight="15"/>
  <cols>
    <col width="22" customWidth="1" min="1" max="1"/>
    <col width="12" customWidth="1" min="2" max="2"/>
    <col width="12" customWidth="1" min="3" max="3"/>
    <col width="12" customWidth="1" min="4" max="4"/>
    <col width="12" customWidth="1" min="5" max="5"/>
    <col width="12" customWidth="1" min="6" max="6"/>
    <col width="16" customWidth="1" min="7" max="7"/>
    <col width="20" customWidth="1" min="8" max="8"/>
  </cols>
  <sheetData>
    <row r="1" ht="28" customHeight="1">
      <c r="A1" s="1" t="inlineStr">
        <is>
          <t>5 by 5 risk assessment matrix (R = likelihood L x severity S)</t>
        </is>
      </c>
    </row>
    <row r="2">
      <c r="A2" s="3" t="n"/>
      <c r="B2" s="3" t="inlineStr">
        <is>
          <t>Minor</t>
        </is>
      </c>
      <c r="C2" s="3" t="inlineStr">
        <is>
          <t>Moderate</t>
        </is>
      </c>
      <c r="D2" s="3" t="inlineStr">
        <is>
          <t>Serious</t>
        </is>
      </c>
      <c r="E2" s="3" t="inlineStr">
        <is>
          <t>Severe</t>
        </is>
      </c>
      <c r="F2" s="3" t="inlineStr">
        <is>
          <t>Catastrophic</t>
        </is>
      </c>
      <c r="G2" s="3" t="n"/>
    </row>
    <row r="3">
      <c r="A3" s="3" t="inlineStr">
        <is>
          <t>Likelihood L down / Severity S across</t>
        </is>
      </c>
      <c r="B3" s="3" t="n">
        <v>1</v>
      </c>
      <c r="C3" s="3" t="n">
        <v>2</v>
      </c>
      <c r="D3" s="3" t="n">
        <v>3</v>
      </c>
      <c r="E3" s="3" t="n">
        <v>4</v>
      </c>
      <c r="F3" s="3" t="n">
        <v>5</v>
      </c>
      <c r="G3" s="3" t="n"/>
    </row>
    <row r="4" ht="34" customHeight="1">
      <c r="A4" s="3" t="n">
        <v>5</v>
      </c>
      <c r="B4" s="27">
        <f>$A4*B$3</f>
        <v/>
      </c>
      <c r="C4" s="28">
        <f>$A4*C$3</f>
        <v/>
      </c>
      <c r="D4" s="28">
        <f>$A4*D$3</f>
        <v/>
      </c>
      <c r="E4" s="29">
        <f>$A4*E$3</f>
        <v/>
      </c>
      <c r="F4" s="29">
        <f>$A4*F$3</f>
        <v/>
      </c>
      <c r="G4" s="30" t="inlineStr">
        <is>
          <t>Almost certain</t>
        </is>
      </c>
    </row>
    <row r="5" ht="34" customHeight="1">
      <c r="A5" s="3" t="n">
        <v>4</v>
      </c>
      <c r="B5" s="27">
        <f>$A5*B$3</f>
        <v/>
      </c>
      <c r="C5" s="27">
        <f>$A5*C$3</f>
        <v/>
      </c>
      <c r="D5" s="28">
        <f>$A5*D$3</f>
        <v/>
      </c>
      <c r="E5" s="29">
        <f>$A5*E$3</f>
        <v/>
      </c>
      <c r="F5" s="29">
        <f>$A5*F$3</f>
        <v/>
      </c>
      <c r="G5" s="30" t="inlineStr">
        <is>
          <t>Likely</t>
        </is>
      </c>
    </row>
    <row r="6" ht="34" customHeight="1">
      <c r="A6" s="3" t="n">
        <v>3</v>
      </c>
      <c r="B6" s="31">
        <f>$A6*B$3</f>
        <v/>
      </c>
      <c r="C6" s="27">
        <f>$A6*C$3</f>
        <v/>
      </c>
      <c r="D6" s="28">
        <f>$A6*D$3</f>
        <v/>
      </c>
      <c r="E6" s="28">
        <f>$A6*E$3</f>
        <v/>
      </c>
      <c r="F6" s="28">
        <f>$A6*F$3</f>
        <v/>
      </c>
      <c r="G6" s="30" t="inlineStr">
        <is>
          <t>Possible</t>
        </is>
      </c>
    </row>
    <row r="7" ht="34" customHeight="1">
      <c r="A7" s="3" t="n">
        <v>2</v>
      </c>
      <c r="B7" s="31">
        <f>$A7*B$3</f>
        <v/>
      </c>
      <c r="C7" s="27">
        <f>$A7*C$3</f>
        <v/>
      </c>
      <c r="D7" s="27">
        <f>$A7*D$3</f>
        <v/>
      </c>
      <c r="E7" s="27">
        <f>$A7*E$3</f>
        <v/>
      </c>
      <c r="F7" s="28">
        <f>$A7*F$3</f>
        <v/>
      </c>
      <c r="G7" s="30" t="inlineStr">
        <is>
          <t>Unlikely</t>
        </is>
      </c>
    </row>
    <row r="8" ht="34" customHeight="1">
      <c r="A8" s="3" t="n">
        <v>1</v>
      </c>
      <c r="B8" s="31">
        <f>$A8*B$3</f>
        <v/>
      </c>
      <c r="C8" s="31">
        <f>$A8*C$3</f>
        <v/>
      </c>
      <c r="D8" s="31">
        <f>$A8*D$3</f>
        <v/>
      </c>
      <c r="E8" s="27">
        <f>$A8*E$3</f>
        <v/>
      </c>
      <c r="F8" s="27">
        <f>$A8*F$3</f>
        <v/>
      </c>
      <c r="G8" s="30" t="inlineStr">
        <is>
          <t>Rare</t>
        </is>
      </c>
    </row>
    <row r="9"/>
    <row r="10"/>
    <row r="11">
      <c r="A11" s="17" t="inlineStr">
        <is>
          <t>Risk level</t>
        </is>
      </c>
      <c r="B11" s="17" t="inlineStr">
        <is>
          <t>Score range</t>
        </is>
      </c>
      <c r="C11" s="17" t="inlineStr">
        <is>
          <t>Color</t>
        </is>
      </c>
      <c r="D11" s="17" t="inlineStr">
        <is>
          <t>Recommended response</t>
        </is>
      </c>
    </row>
    <row r="12" ht="32" customHeight="1">
      <c r="A12" s="32" t="inlineStr">
        <is>
          <t>Low risk</t>
        </is>
      </c>
      <c r="B12" s="32" t="inlineStr">
        <is>
          <t>1–3</t>
        </is>
      </c>
      <c r="C12" s="32" t="inlineStr">
        <is>
          <t>Blue</t>
        </is>
      </c>
      <c r="D12" s="32" t="inlineStr">
        <is>
          <t>Maintain existing controls; crew conducts routine inspections.</t>
        </is>
      </c>
    </row>
    <row r="13" ht="32" customHeight="1">
      <c r="A13" s="33" t="inlineStr">
        <is>
          <t>Moderate risk</t>
        </is>
      </c>
      <c r="B13" s="33" t="inlineStr">
        <is>
          <t>4–8</t>
        </is>
      </c>
      <c r="C13" s="33" t="inlineStr">
        <is>
          <t>Yellow</t>
        </is>
      </c>
      <c r="D13" s="33" t="inlineStr">
        <is>
          <t>Project team tracks; brief before work, correct by due date, and reinspect.</t>
        </is>
      </c>
    </row>
    <row r="14" ht="32" customHeight="1">
      <c r="A14" s="34" t="inlineStr">
        <is>
          <t>Major risk</t>
        </is>
      </c>
      <c r="B14" s="34" t="inlineStr">
        <is>
          <t>9–15</t>
        </is>
      </c>
      <c r="C14" s="34" t="inlineStr">
        <is>
          <t>Orange</t>
        </is>
      </c>
      <c r="D14" s="34" t="inlineStr">
        <is>
          <t>Special measures; deadline correction; project manager organizes review.</t>
        </is>
      </c>
    </row>
    <row r="15" ht="32" customHeight="1">
      <c r="A15" s="35" t="inlineStr">
        <is>
          <t>Critical risk</t>
        </is>
      </c>
      <c r="B15" s="35" t="inlineStr">
        <is>
          <t>16–25</t>
        </is>
      </c>
      <c r="C15" s="35" t="inlineStr">
        <is>
          <t>Red</t>
        </is>
      </c>
      <c r="D15" s="35" t="inlineStr">
        <is>
          <t>Suspend or restrict work; company-level control, method statement, expert review, or supervision; resume after acceptance.</t>
        </is>
      </c>
    </row>
    <row r="16"/>
    <row r="17">
      <c r="A17" s="2" t="inlineStr">
        <is>
          <t>Tip: Enter L and S in the JSA Register to calculate risk scores automatically. For critical and major risks, prioritize elimination, substitution, and engineering controls before administrative controls, PPE, and emergency preparation.</t>
        </is>
      </c>
    </row>
  </sheetData>
  <mergeCells count="7">
    <mergeCell ref="D12:H12"/>
    <mergeCell ref="D15:H15"/>
    <mergeCell ref="D13:H13"/>
    <mergeCell ref="D11:H11"/>
    <mergeCell ref="D14:H14"/>
    <mergeCell ref="A1:H1"/>
    <mergeCell ref="A17:H17"/>
  </mergeCells>
  <pageMargins left="0.7" right="0.7" top="0.75" bottom="0.75" header="0.3" footer="0.3"/>
</worksheet>
</file>

<file path=xl/worksheets/sheet4.xml><?xml version="1.0" encoding="utf-8"?>
<worksheet xmlns="http://schemas.openxmlformats.org/spreadsheetml/2006/main">
  <sheetPr>
    <outlinePr summaryBelow="1" summaryRight="1"/>
    <pageSetUpPr/>
  </sheetPr>
  <dimension ref="A1:N39"/>
  <sheetViews>
    <sheetView workbookViewId="0">
      <selection activeCell="A1" sqref="A1"/>
    </sheetView>
  </sheetViews>
  <sheetFormatPr baseColWidth="8" defaultRowHeight="15"/>
  <cols>
    <col width="14" customWidth="1" min="1" max="1"/>
    <col width="16" customWidth="1" min="2" max="2"/>
    <col width="48" customWidth="1" min="3" max="3"/>
    <col width="14" customWidth="1" min="5" max="5"/>
    <col width="16" customWidth="1" min="6" max="6"/>
    <col width="48" customWidth="1" min="7" max="7"/>
    <col width="18" customWidth="1" min="9" max="9"/>
    <col width="12" customWidth="1" min="10" max="10"/>
    <col width="14" customWidth="1" min="11" max="11"/>
    <col width="8" customWidth="1" min="12" max="12"/>
    <col width="20" customWidth="1" min="13" max="13"/>
    <col width="46" customWidth="1" min="14" max="14"/>
  </cols>
  <sheetData>
    <row r="1" ht="28" customHeight="1">
      <c r="A1" s="1" t="inlineStr">
        <is>
          <t>Construction Hazard Identification and Risk Assessment Matrix | Settings and Instructions</t>
        </is>
      </c>
    </row>
    <row r="2">
      <c r="J2" s="36" t="inlineStr">
        <is>
          <t>Minimum score</t>
        </is>
      </c>
      <c r="K2" s="36" t="inlineStr">
        <is>
          <t>Risk level</t>
        </is>
      </c>
      <c r="L2" s="36" t="inlineStr">
        <is>
          <t>Color</t>
        </is>
      </c>
      <c r="M2" s="36" t="inlineStr">
        <is>
          <t>Control level</t>
        </is>
      </c>
      <c r="N2" s="36" t="inlineStr">
        <is>
          <t>Action requirement</t>
        </is>
      </c>
    </row>
    <row r="3">
      <c r="A3" s="37" t="inlineStr">
        <is>
          <t>1. Steps</t>
        </is>
      </c>
      <c r="J3" s="38" t="n">
        <v>1</v>
      </c>
      <c r="K3" s="38" t="inlineStr">
        <is>
          <t>Low risk</t>
        </is>
      </c>
      <c r="L3" s="38" t="inlineStr">
        <is>
          <t>Blue</t>
        </is>
      </c>
      <c r="M3" s="38" t="inlineStr">
        <is>
          <t>Crew or position</t>
        </is>
      </c>
      <c r="N3" s="38" t="inlineStr">
        <is>
          <t>Maintain existing controls; pre-shift reminder and routine inspection</t>
        </is>
      </c>
    </row>
    <row r="4">
      <c r="A4" s="39" t="inlineStr">
        <is>
          <t>1</t>
        </is>
      </c>
      <c r="B4" s="40" t="inlineStr">
        <is>
          <t>Select the business scenario in the JSA Register and enter the work activity and task step.</t>
        </is>
      </c>
      <c r="J4" s="41" t="n">
        <v>4</v>
      </c>
      <c r="K4" s="41" t="inlineStr">
        <is>
          <t>Moderate risk</t>
        </is>
      </c>
      <c r="L4" s="41" t="inlineStr">
        <is>
          <t>Yellow</t>
        </is>
      </c>
      <c r="M4" s="41" t="inlineStr">
        <is>
          <t>Project team</t>
        </is>
      </c>
      <c r="N4" s="41" t="inlineStr">
        <is>
          <t>Brief before work; include in routine inspections and correct by due date</t>
        </is>
      </c>
    </row>
    <row r="5">
      <c r="A5" s="39" t="inlineStr">
        <is>
          <t>2</t>
        </is>
      </c>
      <c r="B5" s="40" t="inlineStr">
        <is>
          <t>Identify hazards by hazard category and potential incident type, and record existing controls.</t>
        </is>
      </c>
      <c r="J5" s="42" t="n">
        <v>9</v>
      </c>
      <c r="K5" s="42" t="inlineStr">
        <is>
          <t>Major risk</t>
        </is>
      </c>
      <c r="L5" s="42" t="inlineStr">
        <is>
          <t>Orange</t>
        </is>
      </c>
      <c r="M5" s="42" t="inlineStr">
        <is>
          <t>Project team or company</t>
        </is>
      </c>
      <c r="N5" s="42" t="inlineStr">
        <is>
          <t>Develop special measures; project manager reviews and closes by deadline</t>
        </is>
      </c>
    </row>
    <row r="6">
      <c r="A6" s="39" t="inlineStr">
        <is>
          <t>3</t>
        </is>
      </c>
      <c r="B6" s="40" t="inlineStr">
        <is>
          <t>Select initial likelihood L and severity S; the workbook calculates R=LxS, risk level, and control level.</t>
        </is>
      </c>
      <c r="J6" s="43" t="n">
        <v>16</v>
      </c>
      <c r="K6" s="43" t="inlineStr">
        <is>
          <t>Critical risk</t>
        </is>
      </c>
      <c r="L6" s="43" t="inlineStr">
        <is>
          <t>Red</t>
        </is>
      </c>
      <c r="M6" s="43" t="inlineStr">
        <is>
          <t>Company or enterprise manager</t>
        </is>
      </c>
      <c r="N6" s="43" t="inlineStr">
        <is>
          <t>Suspend or restrict work; use method statement, expert review, or supervision; resume after acceptance</t>
        </is>
      </c>
    </row>
    <row r="7">
      <c r="A7" s="39" t="inlineStr">
        <is>
          <t>4</t>
        </is>
      </c>
      <c r="B7" s="40" t="inlineStr">
        <is>
          <t>Enter additional controls, then select residual L and S; the workbook calculates residual risk level automatically.</t>
        </is>
      </c>
    </row>
    <row r="8">
      <c r="A8" s="39" t="inlineStr">
        <is>
          <t>5</t>
        </is>
      </c>
      <c r="B8" s="40" t="inlineStr">
        <is>
          <t>Apply special control, assign responsibility, reassess, and close Critical risk or Major risk items.</t>
        </is>
      </c>
    </row>
    <row r="9"/>
    <row r="10">
      <c r="A10" s="36" t="inlineStr">
        <is>
          <t>Likelihood L</t>
        </is>
      </c>
      <c r="B10" s="36" t="inlineStr">
        <is>
          <t>Name</t>
        </is>
      </c>
      <c r="C10" s="36" t="inlineStr">
        <is>
          <t>Assessment reference</t>
        </is>
      </c>
      <c r="E10" s="36" t="inlineStr">
        <is>
          <t>Severity S</t>
        </is>
      </c>
      <c r="F10" s="36" t="inlineStr">
        <is>
          <t>Name</t>
        </is>
      </c>
      <c r="G10" s="36" t="inlineStr">
        <is>
          <t>Assessment reference</t>
        </is>
      </c>
    </row>
    <row r="11">
      <c r="A11" s="40" t="n">
        <v>1</v>
      </c>
      <c r="B11" s="40" t="inlineStr">
        <is>
          <t>Rare</t>
        </is>
      </c>
      <c r="C11" s="40" t="inlineStr">
        <is>
          <t>Rarely heard of in the industry; low-frequency work with sufficient and stable controls</t>
        </is>
      </c>
      <c r="E11" s="40" t="n">
        <v>1</v>
      </c>
      <c r="F11" s="40" t="inlineStr">
        <is>
          <t>Minor</t>
        </is>
      </c>
      <c r="G11" s="40" t="inlineStr">
        <is>
          <t>First aid or minor loss; short interruption with small schedule impact</t>
        </is>
      </c>
    </row>
    <row r="12">
      <c r="A12" s="40" t="n">
        <v>2</v>
      </c>
      <c r="B12" s="40" t="inlineStr">
        <is>
          <t>Unlikely</t>
        </is>
      </c>
      <c r="C12" s="40" t="inlineStr">
        <is>
          <t>Occurred in the industry; controls exist on site with occasional exposure or deviation</t>
        </is>
      </c>
      <c r="E12" s="40" t="n">
        <v>2</v>
      </c>
      <c r="F12" s="40" t="inlineStr">
        <is>
          <t>Moderate</t>
        </is>
      </c>
      <c r="G12" s="40" t="inlineStr">
        <is>
          <t>Medical treatment, ordinary property loss, or local rework</t>
        </is>
      </c>
    </row>
    <row r="13">
      <c r="A13" s="40" t="n">
        <v>3</v>
      </c>
      <c r="B13" s="40" t="inlineStr">
        <is>
          <t>Possible</t>
        </is>
      </c>
      <c r="C13" s="40" t="inlineStr">
        <is>
          <t>Occurred in the company or project; medium exposure frequency and controls depend on people</t>
        </is>
      </c>
      <c r="E13" s="40" t="n">
        <v>3</v>
      </c>
      <c r="F13" s="40" t="inlineStr">
        <is>
          <t>Serious</t>
        </is>
      </c>
      <c r="G13" s="40" t="inlineStr">
        <is>
          <t>Lost-time injury, major property loss, or impact on a critical process</t>
        </is>
      </c>
    </row>
    <row r="14">
      <c r="A14" s="40" t="n">
        <v>4</v>
      </c>
      <c r="B14" s="40" t="inlineStr">
        <is>
          <t>Likely</t>
        </is>
      </c>
      <c r="C14" s="40" t="inlineStr">
        <is>
          <t>Common on similar sites; unstable controls, multiple exposed workers, or frequent work</t>
        </is>
      </c>
      <c r="E14" s="40" t="n">
        <v>4</v>
      </c>
      <c r="F14" s="40" t="inlineStr">
        <is>
          <t>Severe</t>
        </is>
      </c>
      <c r="G14" s="40" t="inlineStr">
        <is>
          <t>Serious injury, major property loss, work stoppage for correction, or significant environmental event</t>
        </is>
      </c>
    </row>
    <row r="15">
      <c r="A15" s="40" t="n">
        <v>5</v>
      </c>
      <c r="B15" s="40" t="inlineStr">
        <is>
          <t>Almost certain</t>
        </is>
      </c>
      <c r="C15" s="40" t="inlineStr">
        <is>
          <t>High-frequency work, missing controls, existing hazard, or worsening condition</t>
        </is>
      </c>
      <c r="E15" s="40" t="n">
        <v>5</v>
      </c>
      <c r="F15" s="40" t="inlineStr">
        <is>
          <t>Catastrophic</t>
        </is>
      </c>
      <c r="G15" s="40" t="inlineStr">
        <is>
          <t>Fatality or multiple injuries, major collapse, fire, explosion, or major public impact</t>
        </is>
      </c>
    </row>
    <row r="16"/>
    <row r="17">
      <c r="A17" s="44" t="inlineStr">
        <is>
          <t>Business scenario list (editable by company or project)</t>
        </is>
      </c>
      <c r="C17" s="44" t="inlineStr">
        <is>
          <t>Hazard category</t>
        </is>
      </c>
      <c r="E17" s="44" t="inlineStr">
        <is>
          <t>Potential incident type</t>
        </is>
      </c>
      <c r="G17" s="44" t="inlineStr">
        <is>
          <t>Status</t>
        </is>
      </c>
      <c r="I17" s="44" t="inlineStr">
        <is>
          <t>Control hierarchy</t>
        </is>
      </c>
    </row>
    <row r="18">
      <c r="A18" s="40" t="inlineStr">
        <is>
          <t>Earthwork excavation</t>
        </is>
      </c>
      <c r="C18" s="40" t="inlineStr">
        <is>
          <t>Worker behavior</t>
        </is>
      </c>
      <c r="E18" s="40" t="inlineStr">
        <is>
          <t>Fall from height</t>
        </is>
      </c>
      <c r="G18" s="40" t="inlineStr">
        <is>
          <t>Pending assessment</t>
        </is>
      </c>
      <c r="I18" s="40" t="inlineStr">
        <is>
          <t>Elimination</t>
        </is>
      </c>
    </row>
    <row r="19">
      <c r="A19" s="40" t="inlineStr">
        <is>
          <t>Deep excavation support and dewatering</t>
        </is>
      </c>
      <c r="C19" s="40" t="inlineStr">
        <is>
          <t>Equipment and facilities</t>
        </is>
      </c>
      <c r="E19" s="40" t="inlineStr">
        <is>
          <t>Struck by object</t>
        </is>
      </c>
      <c r="G19" s="40" t="inlineStr">
        <is>
          <t>Under correction</t>
        </is>
      </c>
      <c r="I19" s="40" t="inlineStr">
        <is>
          <t>Substitution</t>
        </is>
      </c>
    </row>
    <row r="20">
      <c r="A20" s="40" t="inlineStr">
        <is>
          <t>Formwork support and concrete placement</t>
        </is>
      </c>
      <c r="C20" s="40" t="inlineStr">
        <is>
          <t>Materials or chemicals</t>
        </is>
      </c>
      <c r="E20" s="40" t="inlineStr">
        <is>
          <t>Mechanical injury</t>
        </is>
      </c>
      <c r="G20" s="40" t="inlineStr">
        <is>
          <t>Pending reassessment</t>
        </is>
      </c>
      <c r="I20" s="40" t="inlineStr">
        <is>
          <t>Engineering controls</t>
        </is>
      </c>
    </row>
    <row r="21">
      <c r="A21" s="40" t="inlineStr">
        <is>
          <t>Scaffold erection and dismantling</t>
        </is>
      </c>
      <c r="C21" s="40" t="inlineStr">
        <is>
          <t>Work environment</t>
        </is>
      </c>
      <c r="E21" s="40" t="inlineStr">
        <is>
          <t>Lifting injury</t>
        </is>
      </c>
      <c r="G21" s="40" t="inlineStr">
        <is>
          <t>Closed</t>
        </is>
      </c>
      <c r="I21" s="40" t="inlineStr">
        <is>
          <t>Administrative controls</t>
        </is>
      </c>
    </row>
    <row r="22">
      <c r="A22" s="40" t="inlineStr">
        <is>
          <t>Work at height and edge openings</t>
        </is>
      </c>
      <c r="C22" s="40" t="inlineStr">
        <is>
          <t>Energy isolation</t>
        </is>
      </c>
      <c r="E22" s="40" t="inlineStr">
        <is>
          <t>Electric shock</t>
        </is>
      </c>
      <c r="G22" s="40" t="inlineStr">
        <is>
          <t>Work suspended</t>
        </is>
      </c>
      <c r="I22" s="40" t="inlineStr">
        <is>
          <t>Personal protective equipment</t>
        </is>
      </c>
    </row>
    <row r="23">
      <c r="A23" s="40" t="inlineStr">
        <is>
          <t>Lifting and tower crane operation</t>
        </is>
      </c>
      <c r="C23" s="40" t="inlineStr">
        <is>
          <t>Work method</t>
        </is>
      </c>
      <c r="E23" s="40" t="inlineStr">
        <is>
          <t>Collapse</t>
        </is>
      </c>
      <c r="G23" s="40" t="inlineStr">
        <is>
          <t>Transferred</t>
        </is>
      </c>
      <c r="I23" s="40" t="inlineStr">
        <is>
          <t>Emergency preparation</t>
        </is>
      </c>
    </row>
    <row r="24">
      <c r="A24" s="40" t="inlineStr">
        <is>
          <t>Steel structure installation</t>
        </is>
      </c>
      <c r="C24" s="40" t="inlineStr">
        <is>
          <t>Management organization</t>
        </is>
      </c>
      <c r="E24" s="40" t="inlineStr">
        <is>
          <t>Fire or explosion</t>
        </is>
      </c>
      <c r="G24" s="40" t="inlineStr">
        <is>
          <t>Not applicable</t>
        </is>
      </c>
    </row>
    <row r="25">
      <c r="A25" s="40" t="inlineStr">
        <is>
          <t>Temporary power</t>
        </is>
      </c>
      <c r="C25" s="40" t="inlineStr">
        <is>
          <t>Fire and explosion</t>
        </is>
      </c>
      <c r="E25" s="40" t="inlineStr">
        <is>
          <t>Poisoning or asphyxiation</t>
        </is>
      </c>
    </row>
    <row r="26">
      <c r="A26" s="40" t="inlineStr">
        <is>
          <t>Hot work, welding, and cutting</t>
        </is>
      </c>
      <c r="C26" s="40" t="inlineStr">
        <is>
          <t>Site traffic</t>
        </is>
      </c>
      <c r="E26" s="40" t="inlineStr">
        <is>
          <t>Vehicle injury</t>
        </is>
      </c>
    </row>
    <row r="27">
      <c r="A27" s="40" t="inlineStr">
        <is>
          <t>Construction machinery and equipment maintenance</t>
        </is>
      </c>
      <c r="C27" s="40" t="inlineStr">
        <is>
          <t>Special operation</t>
        </is>
      </c>
      <c r="E27" s="40" t="inlineStr">
        <is>
          <t>Drowning</t>
        </is>
      </c>
    </row>
    <row r="28">
      <c r="A28" s="40" t="inlineStr">
        <is>
          <t>Vehicle transport and reversing</t>
        </is>
      </c>
      <c r="C28" s="40" t="inlineStr">
        <is>
          <t>Natural hazard</t>
        </is>
      </c>
      <c r="E28" s="40" t="inlineStr">
        <is>
          <t>Burns</t>
        </is>
      </c>
    </row>
    <row r="29">
      <c r="A29" s="40" t="inlineStr">
        <is>
          <t>Confined space</t>
        </is>
      </c>
      <c r="C29" s="40" t="inlineStr">
        <is>
          <t>Occupational health</t>
        </is>
      </c>
      <c r="E29" s="40" t="inlineStr">
        <is>
          <t>Noise or dust hazard</t>
        </is>
      </c>
    </row>
    <row r="30">
      <c r="A30" s="40" t="inlineStr">
        <is>
          <t>Flammable materials and fire protection</t>
        </is>
      </c>
      <c r="C30" s="40" t="inlineStr">
        <is>
          <t>Other</t>
        </is>
      </c>
      <c r="E30" s="40" t="inlineStr">
        <is>
          <t>Occupational health injury</t>
        </is>
      </c>
    </row>
    <row r="31">
      <c r="A31" s="40" t="inlineStr">
        <is>
          <t>Simultaneous work</t>
        </is>
      </c>
      <c r="C31" s="40" t="n"/>
      <c r="E31" s="40" t="inlineStr">
        <is>
          <t>Environmental pollution</t>
        </is>
      </c>
    </row>
    <row r="32">
      <c r="A32" s="40" t="inlineStr">
        <is>
          <t>Night construction</t>
        </is>
      </c>
      <c r="E32" s="40" t="inlineStr">
        <is>
          <t>Other</t>
        </is>
      </c>
    </row>
    <row r="33">
      <c r="A33" s="40" t="inlineStr">
        <is>
          <t>Fit-out work</t>
        </is>
      </c>
    </row>
    <row r="34">
      <c r="A34" s="40" t="inlineStr">
        <is>
          <t>Flood, typhoon, and extreme weather</t>
        </is>
      </c>
    </row>
    <row r="35">
      <c r="A35" s="40" t="inlineStr">
        <is>
          <t>Temporary facilities and living area</t>
        </is>
      </c>
    </row>
    <row r="36">
      <c r="A36" s="40" t="inlineStr">
        <is>
          <t>Municipal road and traffic diversion</t>
        </is>
      </c>
    </row>
    <row r="37">
      <c r="A37" s="40" t="inlineStr">
        <is>
          <t>Tunnel and underground works</t>
        </is>
      </c>
    </row>
    <row r="38">
      <c r="A38" s="40" t="inlineStr">
        <is>
          <t>Demolition work</t>
        </is>
      </c>
    </row>
    <row r="39">
      <c r="A39" s="40" t="inlineStr">
        <is>
          <t>Waterproofing and coating work</t>
        </is>
      </c>
    </row>
  </sheetData>
  <mergeCells count="1">
    <mergeCell ref="A1:N1"/>
  </mergeCells>
  <pageMargins left="0.7" right="0.7" top="0.75" bottom="0.75" header="0.3" footer="0.3"/>
</worksheet>
</file>

<file path=xl/worksheets/sheet5.xml><?xml version="1.0" encoding="utf-8"?>
<worksheet xmlns="http://schemas.openxmlformats.org/spreadsheetml/2006/main">
  <sheetPr>
    <outlinePr summaryBelow="1" summaryRight="1"/>
    <pageSetUpPr/>
  </sheetPr>
  <dimension ref="A1:H29"/>
  <sheetViews>
    <sheetView workbookViewId="0">
      <selection activeCell="A1" sqref="A1"/>
    </sheetView>
  </sheetViews>
  <sheetFormatPr baseColWidth="8" defaultRowHeight="15"/>
  <cols>
    <col width="20" customWidth="1" min="1" max="1"/>
    <col width="22" customWidth="1" min="2" max="2"/>
    <col width="36" customWidth="1" min="3" max="3"/>
    <col width="22" customWidth="1" min="4" max="4"/>
    <col width="56" customWidth="1" min="5" max="5"/>
    <col width="28" customWidth="1" min="6" max="6"/>
    <col width="12" customWidth="1" min="7" max="7"/>
    <col width="12" customWidth="1" min="8" max="8"/>
  </cols>
  <sheetData>
    <row r="1" ht="28" customHeight="1">
      <c r="A1" s="1" t="inlineStr">
        <is>
          <t>Multi-scenario hazard library (copy to the JSA Register or edit to company standards)</t>
        </is>
      </c>
    </row>
    <row r="2"/>
    <row r="3">
      <c r="A3" s="23" t="inlineStr">
        <is>
          <t>Business scenario</t>
        </is>
      </c>
      <c r="B3" s="23" t="inlineStr">
        <is>
          <t>Typical work activity</t>
        </is>
      </c>
      <c r="C3" s="23" t="inlineStr">
        <is>
          <t>Typical hazard</t>
        </is>
      </c>
      <c r="D3" s="23" t="inlineStr">
        <is>
          <t>Potential incident</t>
        </is>
      </c>
      <c r="E3" s="23" t="inlineStr">
        <is>
          <t>Key controls</t>
        </is>
      </c>
      <c r="F3" s="23" t="inlineStr">
        <is>
          <t>Applicable permit or record</t>
        </is>
      </c>
      <c r="G3" s="23" t="inlineStr">
        <is>
          <t>Suggested initial L</t>
        </is>
      </c>
      <c r="H3" s="23" t="inlineStr">
        <is>
          <t>Suggested initial S</t>
        </is>
      </c>
    </row>
    <row r="4">
      <c r="A4" s="40" t="inlineStr">
        <is>
          <t>Earthwork excavation</t>
        </is>
      </c>
      <c r="B4" s="40" t="inlineStr">
        <is>
          <t>Mechanical excavation and manual slope trimming</t>
        </is>
      </c>
      <c r="C4" s="40" t="inlineStr">
        <is>
          <t>Unidentified underground utilities, over-excavated slope, or personnel entering swing radius</t>
        </is>
      </c>
      <c r="D4" s="40" t="inlineStr">
        <is>
          <t>Collapse, mechanical injury, or electric shock</t>
        </is>
      </c>
      <c r="E4" s="40" t="inlineStr">
        <is>
          <t>Utility detection and briefing before excavation; set warning lines; slope or support per plan; dedicated signaler</t>
        </is>
      </c>
      <c r="F4" s="40" t="inlineStr">
        <is>
          <t>Excavation permit, utility briefing, and supervision record</t>
        </is>
      </c>
      <c r="G4" s="40" t="n">
        <v>3</v>
      </c>
      <c r="H4" s="40" t="n">
        <v>4</v>
      </c>
    </row>
    <row r="5">
      <c r="A5" s="40" t="inlineStr">
        <is>
          <t>Deep excavation support and dewatering</t>
        </is>
      </c>
      <c r="B5" s="40" t="inlineStr">
        <is>
          <t>Support construction and dewatering operation</t>
        </is>
      </c>
      <c r="C5" s="40" t="inlineStr">
        <is>
          <t>Support deformation, water or sand inflow, and missing edge protection</t>
        </is>
      </c>
      <c r="D5" s="40" t="inlineStr">
        <is>
          <t>Collapse, drowning, or fall from height</t>
        </is>
      </c>
      <c r="E5" s="40" t="inlineStr">
        <is>
          <t>Monitoring warning; dewatering equipment inspection; edge protection; rainy-season emergency materials; stop work if thresholds are exceeded</t>
        </is>
      </c>
      <c r="F5" s="40" t="inlineStr">
        <is>
          <t>Method statement, monitoring record, and emergency plan</t>
        </is>
      </c>
      <c r="G5" s="40" t="n">
        <v>3</v>
      </c>
      <c r="H5" s="40" t="n">
        <v>5</v>
      </c>
    </row>
    <row r="6">
      <c r="A6" s="40" t="inlineStr">
        <is>
          <t>Formwork support and concrete placement</t>
        </is>
      </c>
      <c r="B6" s="40" t="inlineStr">
        <is>
          <t>High formwork erection and concrete placement</t>
        </is>
      </c>
      <c r="C6" s="40" t="inlineStr">
        <is>
          <t>Incorrect upright spacing, missing bracing, concentrated loading, or uncontrolled pour sequence</t>
        </is>
      </c>
      <c r="D6" s="40" t="inlineStr">
        <is>
          <t>Collapse or struck by object</t>
        </is>
      </c>
      <c r="E6" s="40" t="inlineStr">
        <is>
          <t>Method statement and acceptance; load control; layered and symmetrical pouring; deformation observation during pouring</t>
        </is>
      </c>
      <c r="F6" s="40" t="inlineStr">
        <is>
          <t>High formwork acceptance and pour permit</t>
        </is>
      </c>
      <c r="G6" s="40" t="n">
        <v>3</v>
      </c>
      <c r="H6" s="40" t="n">
        <v>5</v>
      </c>
    </row>
    <row r="7">
      <c r="A7" s="40" t="inlineStr">
        <is>
          <t>Scaffold erection and dismantling</t>
        </is>
      </c>
      <c r="B7" s="40" t="inlineStr">
        <is>
          <t>Ground scaffold or cantilever scaffold erection and dismantling</t>
        </is>
      </c>
      <c r="C7" s="40" t="inlineStr">
        <is>
          <t>Unsound base, missing wall ties, incorrect dismantling sequence, or thrown materials</t>
        </is>
      </c>
      <c r="D7" s="40" t="inlineStr">
        <is>
          <t>Fall from height, collapse, or struck by object</t>
        </is>
      </c>
      <c r="E7" s="40" t="inlineStr">
        <is>
          <t>Certified workers; staged acceptance tags; wall ties installed; exclusion zone for dismantling; no vertical cross-work</t>
        </is>
      </c>
      <c r="F7" s="40" t="inlineStr">
        <is>
          <t>Scaffold acceptance and dismantling briefing</t>
        </is>
      </c>
      <c r="G7" s="40" t="n">
        <v>4</v>
      </c>
      <c r="H7" s="40" t="n">
        <v>4</v>
      </c>
    </row>
    <row r="8">
      <c r="A8" s="40" t="inlineStr">
        <is>
          <t>Work at height and edge openings</t>
        </is>
      </c>
      <c r="B8" s="40" t="inlineStr">
        <is>
          <t>Work near floor edges and openings</t>
        </is>
      </c>
      <c r="C8" s="40" t="inlineStr">
        <is>
          <t>Missing guardrails, unsecured opening covers, or no reliable harness anchor</t>
        </is>
      </c>
      <c r="D8" s="40" t="inlineStr">
        <is>
          <t>Fall from height or struck by object</t>
        </is>
      </c>
      <c r="E8" s="40" t="inlineStr">
        <is>
          <t>Secure and mark opening covers; double guardrails; safety net; high anchor and low use; tool tethering</t>
        </is>
      </c>
      <c r="F8" s="40" t="inlineStr">
        <is>
          <t>Work-at-height briefing and inspection record</t>
        </is>
      </c>
      <c r="G8" s="40" t="n">
        <v>4</v>
      </c>
      <c r="H8" s="40" t="n">
        <v>5</v>
      </c>
    </row>
    <row r="9">
      <c r="A9" s="40" t="inlineStr">
        <is>
          <t>Lifting and tower crane operation</t>
        </is>
      </c>
      <c r="B9" s="40" t="inlineStr">
        <is>
          <t>Component lifting and material transfer</t>
        </is>
      </c>
      <c r="C9" s="40" t="inlineStr">
        <is>
          <t>People under suspended load, worn lifting gear, overload, or unclear signals</t>
        </is>
      </c>
      <c r="D9" s="40" t="inlineStr">
        <is>
          <t>Lifting injury or struck by object</t>
        </is>
      </c>
      <c r="E9" s="40" t="inlineStr">
        <is>
          <t>Lifting plan; lifting gear inspection; trial lift; no entry into lifting radius; unified signaling; stop when wind exceeds limit</t>
        </is>
      </c>
      <c r="F9" s="40" t="inlineStr">
        <is>
          <t>Lifting permit, equipment inspection, and operator or signaler certificate</t>
        </is>
      </c>
      <c r="G9" s="40" t="n">
        <v>3</v>
      </c>
      <c r="H9" s="40" t="n">
        <v>5</v>
      </c>
    </row>
    <row r="10">
      <c r="A10" s="40" t="inlineStr">
        <is>
          <t>Steel structure installation</t>
        </is>
      </c>
      <c r="B10" s="40" t="inlineStr">
        <is>
          <t>Steel beam lifting and high-strength bolt installation</t>
        </is>
      </c>
      <c r="C10" s="40" t="inlineStr">
        <is>
          <t>Insufficient temporary fixing, workers not tied off, or falling components</t>
        </is>
      </c>
      <c r="D10" s="40" t="inlineStr">
        <is>
          <t>Fall from height, struck by object, or lifting injury</t>
        </is>
      </c>
      <c r="E10" s="40" t="inlineStr">
        <is>
          <t>Install lifeline; temporary support and alignment; close lifting area; follow planned installation sequence</t>
        </is>
      </c>
      <c r="F10" s="40" t="inlineStr">
        <is>
          <t>Method statement and lifting briefing</t>
        </is>
      </c>
      <c r="G10" s="40" t="n">
        <v>3</v>
      </c>
      <c r="H10" s="40" t="n">
        <v>5</v>
      </c>
    </row>
    <row r="11">
      <c r="A11" s="40" t="inlineStr">
        <is>
          <t>Temporary power</t>
        </is>
      </c>
      <c r="B11" s="40" t="inlineStr">
        <is>
          <t>Distribution, lighting, and power tool use</t>
        </is>
      </c>
      <c r="C11" s="40" t="inlineStr">
        <is>
          <t>Leakage protection failure, unauthorized wiring, multiple machines on one switch, or damaged cables in water</t>
        </is>
      </c>
      <c r="D11" s="40" t="inlineStr">
        <is>
          <t>Electric shock or fire</t>
        </is>
      </c>
      <c r="E11" s="40" t="inlineStr">
        <is>
          <t>Three-level distribution and two-level protection; leakage trip tests; elevate or protect cables; certified electrician; rainproof measures</t>
        </is>
      </c>
      <c r="F11" s="40" t="inlineStr">
        <is>
          <t>Temporary power acceptance and electrician inspection</t>
        </is>
      </c>
      <c r="G11" s="40" t="n">
        <v>4</v>
      </c>
      <c r="H11" s="40" t="n">
        <v>4</v>
      </c>
    </row>
    <row r="12">
      <c r="A12" s="40" t="inlineStr">
        <is>
          <t>Hot work, welding, and cutting</t>
        </is>
      </c>
      <c r="B12" s="40" t="inlineStr">
        <is>
          <t>Welding, gas cutting, and abrasive cutting</t>
        </is>
      </c>
      <c r="C12" s="40" t="inlineStr">
        <is>
          <t>Combustibles not cleared, insufficient cylinder spacing, sparks, or no fire watch</t>
        </is>
      </c>
      <c r="D12" s="40" t="inlineStr">
        <is>
          <t>Fire, explosion, or burns</t>
        </is>
      </c>
      <c r="E12" s="40" t="inlineStr">
        <is>
          <t>Hot work approval; clear and isolate combustibles; provide extinguishers; prevent cylinder tipping and keep spacing; fire watch and reinspection</t>
        </is>
      </c>
      <c r="F12" s="40" t="inlineStr">
        <is>
          <t>Hot work permit, cylinder inspection, and fire-watch record</t>
        </is>
      </c>
      <c r="G12" s="40" t="n">
        <v>4</v>
      </c>
      <c r="H12" s="40" t="n">
        <v>5</v>
      </c>
    </row>
    <row r="13">
      <c r="A13" s="40" t="inlineStr">
        <is>
          <t>Construction machinery and equipment maintenance</t>
        </is>
      </c>
      <c r="B13" s="40" t="inlineStr">
        <is>
          <t>Circular saw, cutter, excavator, and pump truck maintenance</t>
        </is>
      </c>
      <c r="C13" s="40" t="inlineStr">
        <is>
          <t>Missing guards, defective operation, no lockout/tagout, or unintended start</t>
        </is>
      </c>
      <c r="D13" s="40" t="inlineStr">
        <is>
          <t>Mechanical injury or electric shock</t>
        </is>
      </c>
      <c r="E13" s="40" t="inlineStr">
        <is>
          <t>Equipment inspection; complete guards; energy isolation and tagout before maintenance; isolate work radius</t>
        </is>
      </c>
      <c r="F13" s="40" t="inlineStr">
        <is>
          <t>Equipment inspection and maintenance permit</t>
        </is>
      </c>
      <c r="G13" s="40" t="n">
        <v>3</v>
      </c>
      <c r="H13" s="40" t="n">
        <v>4</v>
      </c>
    </row>
    <row r="14">
      <c r="A14" s="40" t="inlineStr">
        <is>
          <t>Vehicle transport and reversing</t>
        </is>
      </c>
      <c r="B14" s="40" t="inlineStr">
        <is>
          <t>On-site vehicle travel, reversing, and unloading</t>
        </is>
      </c>
      <c r="C14" s="40" t="inlineStr">
        <is>
          <t>Mixed pedestrian and vehicle routes, blind spots, speeding, or slippery road</t>
        </is>
      </c>
      <c r="D14" s="40" t="inlineStr">
        <is>
          <t>Vehicle injury or struck by object</t>
        </is>
      </c>
      <c r="E14" s="40" t="inlineStr">
        <is>
          <t>Separate pedestrian and vehicle routes; speed limits and guidance; reversing signaler; night lighting; brake and reversing alarm checks</t>
        </is>
      </c>
      <c r="F14" s="40" t="inlineStr">
        <is>
          <t>Vehicle inspection and traffic management plan</t>
        </is>
      </c>
      <c r="G14" s="40" t="n">
        <v>3</v>
      </c>
      <c r="H14" s="40" t="n">
        <v>4</v>
      </c>
    </row>
    <row r="15">
      <c r="A15" s="40" t="inlineStr">
        <is>
          <t>Confined space</t>
        </is>
      </c>
      <c r="B15" s="40" t="inlineStr">
        <is>
          <t>Manhole, pipe, and basement tank work</t>
        </is>
      </c>
      <c r="C15" s="40" t="inlineStr">
        <is>
          <t>Oxygen deficiency, toxic gas, poor ventilation, or blind rescue</t>
        </is>
      </c>
      <c r="D15" s="40" t="inlineStr">
        <is>
          <t>Poisoning, asphyxiation, or drowning</t>
        </is>
      </c>
      <c r="E15" s="40" t="inlineStr">
        <is>
          <t>Work approval; test first, ventilate, then enter; continuous monitoring; attendant; rescue equipment; prohibit blind rescue</t>
        </is>
      </c>
      <c r="F15" s="40" t="inlineStr">
        <is>
          <t>Confined space permit and test record</t>
        </is>
      </c>
      <c r="G15" s="40" t="n">
        <v>3</v>
      </c>
      <c r="H15" s="40" t="n">
        <v>5</v>
      </c>
    </row>
    <row r="16">
      <c r="A16" s="40" t="inlineStr">
        <is>
          <t>Flammable materials and fire protection</t>
        </is>
      </c>
      <c r="B16" s="40" t="inlineStr">
        <is>
          <t>Material yard, paint store, and cylinder store management</t>
        </is>
      </c>
      <c r="C16" s="40" t="inlineStr">
        <is>
          <t>Mixed flammable storage, blocked fire access, smoking or open flame, or failed extinguisher</t>
        </is>
      </c>
      <c r="D16" s="40" t="inlineStr">
        <is>
          <t>Fire or explosion</t>
        </is>
      </c>
      <c r="E16" s="40" t="inlineStr">
        <is>
          <t>Store by zone and category; no-fire signs; clear fire access; extinguisher checks; ventilated and shaded storage</t>
        </is>
      </c>
      <c r="F16" s="40" t="inlineStr">
        <is>
          <t>Fire inspection and storeroom register</t>
        </is>
      </c>
      <c r="G16" s="40" t="n">
        <v>3</v>
      </c>
      <c r="H16" s="40" t="n">
        <v>5</v>
      </c>
    </row>
    <row r="17">
      <c r="A17" s="40" t="inlineStr">
        <is>
          <t>Simultaneous work</t>
        </is>
      </c>
      <c r="B17" s="40" t="inlineStr">
        <is>
          <t>Simultaneous upper and lower-level work</t>
        </is>
      </c>
      <c r="C17" s="40" t="inlineStr">
        <is>
          <t>Falling materials, insufficient area isolation, or process conflict</t>
        </is>
      </c>
      <c r="D17" s="40" t="inlineStr">
        <is>
          <t>Struck by object or fall from height</t>
        </is>
      </c>
      <c r="E17" s="40" t="inlineStr">
        <is>
          <t>Coordinate sequence; prohibit vertical cross-work; hard isolation and protective canopy; confirm workface handover</t>
        </is>
      </c>
      <c r="F17" s="40" t="inlineStr">
        <is>
          <t>Simultaneous work coordination record</t>
        </is>
      </c>
      <c r="G17" s="40" t="n">
        <v>4</v>
      </c>
      <c r="H17" s="40" t="n">
        <v>4</v>
      </c>
    </row>
    <row r="18">
      <c r="A18" s="40" t="inlineStr">
        <is>
          <t>Night construction</t>
        </is>
      </c>
      <c r="B18" s="40" t="inlineStr">
        <is>
          <t>Night lifting, transport, and concrete placement</t>
        </is>
      </c>
      <c r="C18" s="40" t="inlineStr">
        <is>
          <t>Insufficient lighting, fatigue work, or unclear warnings</t>
        </is>
      </c>
      <c r="D18" s="40" t="inlineStr">
        <is>
          <t>Vehicle injury, struck by object, or fall from height</t>
        </is>
      </c>
      <c r="E18" s="40" t="inlineStr">
        <is>
          <t>Lighting acceptance; shift rest; reflective markings; managers present for critical work</t>
        </is>
      </c>
      <c r="F18" s="40" t="inlineStr">
        <is>
          <t>Night work approval and lighting inspection</t>
        </is>
      </c>
      <c r="G18" s="40" t="n">
        <v>3</v>
      </c>
      <c r="H18" s="40" t="n">
        <v>4</v>
      </c>
    </row>
    <row r="19">
      <c r="A19" s="40" t="inlineStr">
        <is>
          <t>Fit-out work</t>
        </is>
      </c>
      <c r="B19" s="40" t="inlineStr">
        <is>
          <t>Painting, ceiling installation, and stone installation</t>
        </is>
      </c>
      <c r="C19" s="40" t="inlineStr">
        <is>
          <t>Unstable scaffold platform, dust or vapors, or cutting sparks</t>
        </is>
      </c>
      <c r="D19" s="40" t="inlineStr">
        <is>
          <t>Fall from height, occupational health injury, or fire</t>
        </is>
      </c>
      <c r="E19" s="40" t="inlineStr">
        <is>
          <t>Mobile platform acceptance; ventilation; dust and respirator PPE; cutting area isolation and hot work control</t>
        </is>
      </c>
      <c r="F19" s="40" t="inlineStr">
        <is>
          <t>Platform acceptance and ventilation test</t>
        </is>
      </c>
      <c r="G19" s="40" t="n">
        <v>3</v>
      </c>
      <c r="H19" s="40" t="n">
        <v>3</v>
      </c>
    </row>
    <row r="20">
      <c r="A20" s="40" t="inlineStr">
        <is>
          <t>Flood, typhoon, and extreme weather</t>
        </is>
      </c>
      <c r="B20" s="40" t="inlineStr">
        <is>
          <t>Rainy-season work and lifting in high winds</t>
        </is>
      </c>
      <c r="C20" s="40" t="inlineStr">
        <is>
          <t>Water accumulation, lightning, high wind, slope softening, or damaged temporary facilities</t>
        </is>
      </c>
      <c r="D20" s="40" t="inlineStr">
        <is>
          <t>Collapse, electric shock, drowning, or struck by object</t>
        </is>
      </c>
      <c r="E20" s="40" t="inlineStr">
        <is>
          <t>Weather warning; stop work at height and lifting; drainage and reinforcement; temporary power shutoff; emergency materials and inspection</t>
        </is>
      </c>
      <c r="F20" s="40" t="inlineStr">
        <is>
          <t>Flood plan and weather record</t>
        </is>
      </c>
      <c r="G20" s="40" t="n">
        <v>3</v>
      </c>
      <c r="H20" s="40" t="n">
        <v>5</v>
      </c>
    </row>
    <row r="21">
      <c r="A21" s="40" t="inlineStr">
        <is>
          <t>Temporary facilities and living area</t>
        </is>
      </c>
      <c r="B21" s="40" t="inlineStr">
        <is>
          <t>Dormitory, canteen, and office area management</t>
        </is>
      </c>
      <c r="C21" s="40" t="inlineStr">
        <is>
          <t>Unauthorized power use, combustible sandwich panels, gas leak, or blocked fire access</t>
        </is>
      </c>
      <c r="D21" s="40" t="inlineStr">
        <is>
          <t>Fire, explosion, or poisoning</t>
        </is>
      </c>
      <c r="E21" s="40" t="inlineStr">
        <is>
          <t>Verify material fire rating; power limit control; gas testing; fire drill; clear evacuation routes</t>
        </is>
      </c>
      <c r="F21" s="40" t="inlineStr">
        <is>
          <t>Fire inspection and drill record</t>
        </is>
      </c>
      <c r="G21" s="40" t="n">
        <v>3</v>
      </c>
      <c r="H21" s="40" t="n">
        <v>5</v>
      </c>
    </row>
    <row r="22">
      <c r="A22" s="40" t="inlineStr">
        <is>
          <t>Municipal road and traffic diversion</t>
        </is>
      </c>
      <c r="B22" s="40" t="inlineStr">
        <is>
          <t>Road occupation work and traffic guidance</t>
        </is>
      </c>
      <c r="C22" s="40" t="inlineStr">
        <is>
          <t>Missing hoarding, vehicle impact, or pedestrians entering work zone</t>
        </is>
      </c>
      <c r="D22" s="40" t="inlineStr">
        <is>
          <t>Vehicle injury or struck by object</t>
        </is>
      </c>
      <c r="E22" s="40" t="inlineStr">
        <is>
          <t>Traffic management plan; reflective cones and crash protection; dedicated traffic guide; night warning lights</t>
        </is>
      </c>
      <c r="F22" s="40" t="inlineStr">
        <is>
          <t>Traffic diversion approval and inspection record</t>
        </is>
      </c>
      <c r="G22" s="40" t="n">
        <v>3</v>
      </c>
      <c r="H22" s="40" t="n">
        <v>4</v>
      </c>
    </row>
    <row r="23">
      <c r="A23" s="40" t="inlineStr">
        <is>
          <t>Tunnel and underground works</t>
        </is>
      </c>
      <c r="B23" s="40" t="inlineStr">
        <is>
          <t>Mining, shield tunneling, and diaphragm wall</t>
        </is>
      </c>
      <c r="C23" s="40" t="inlineStr">
        <is>
          <t>Face instability, water inflow, gas or hazardous gas, or insufficient ventilation</t>
        </is>
      </c>
      <c r="D23" s="40" t="inlineStr">
        <is>
          <t>Collapse, poisoning or asphyxiation, or drowning</t>
        </is>
      </c>
      <c r="E23" s="40" t="inlineStr">
        <is>
          <t>Advance geological forecast; monitoring; ventilation testing; emergency sealing and drainage; method statement</t>
        </is>
      </c>
      <c r="F23" s="40" t="inlineStr">
        <is>
          <t>Method statement and monitoring record</t>
        </is>
      </c>
      <c r="G23" s="40" t="n">
        <v>3</v>
      </c>
      <c r="H23" s="40" t="n">
        <v>5</v>
      </c>
    </row>
    <row r="24">
      <c r="A24" s="40" t="inlineStr">
        <is>
          <t>Demolition work</t>
        </is>
      </c>
      <c r="B24" s="40" t="inlineStr">
        <is>
          <t>Wall or structure demolition</t>
        </is>
      </c>
      <c r="C24" s="40" t="inlineStr">
        <is>
          <t>Unknown structural load path, disorderly demolition, dust, or falling objects</t>
        </is>
      </c>
      <c r="D24" s="40" t="inlineStr">
        <is>
          <t>Collapse, struck by object, or dust hazard</t>
        </is>
      </c>
      <c r="E24" s="40" t="inlineStr">
        <is>
          <t>Demolition plan; support before demolition; exclusion zone; water spray for dust; prohibit three-dimensional cross-demolition</t>
        </is>
      </c>
      <c r="F24" s="40" t="inlineStr">
        <is>
          <t>Demolition plan and briefing record</t>
        </is>
      </c>
      <c r="G24" s="40" t="n">
        <v>3</v>
      </c>
      <c r="H24" s="40" t="n">
        <v>5</v>
      </c>
    </row>
    <row r="25">
      <c r="A25" s="40" t="inlineStr">
        <is>
          <t>Waterproofing and coating work</t>
        </is>
      </c>
      <c r="B25" s="40" t="inlineStr">
        <is>
          <t>Waterproof membrane and coating spray</t>
        </is>
      </c>
      <c r="C25" s="40" t="inlineStr">
        <is>
          <t>Open-flame torching, volatile gas, poor ventilation, or excessive material storage</t>
        </is>
      </c>
      <c r="D25" s="40" t="inlineStr">
        <is>
          <t>Fire, explosion, poisoning, or asphyxiation</t>
        </is>
      </c>
      <c r="E25" s="40" t="inlineStr">
        <is>
          <t>Hot work approval; limited material issue; ventilation; combustible gas testing; extinguishers and fire watch</t>
        </is>
      </c>
      <c r="F25" s="40" t="inlineStr">
        <is>
          <t>Hot work permit and ventilation test</t>
        </is>
      </c>
      <c r="G25" s="40" t="n">
        <v>3</v>
      </c>
      <c r="H25" s="40" t="n">
        <v>4</v>
      </c>
    </row>
    <row r="26">
      <c r="A26" s="40" t="inlineStr">
        <is>
          <t>Excavation dewatering and drainage</t>
        </is>
      </c>
      <c r="B26" s="40" t="inlineStr">
        <is>
          <t>Pump operation and cable routing</t>
        </is>
      </c>
      <c r="C26" s="40" t="inlineStr">
        <is>
          <t>Pump leakage, submerged cables, or water in excavation</t>
        </is>
      </c>
      <c r="D26" s="40" t="inlineStr">
        <is>
          <t>Electric shock or drowning</t>
        </is>
      </c>
      <c r="E26" s="40" t="inlineStr">
        <is>
          <t>Pump leakage protection; elevate or waterproof cables; excavation-side drains; pre-rain inspection and emergency pumping</t>
        </is>
      </c>
      <c r="F26" s="40" t="inlineStr">
        <is>
          <t>Temporary power inspection and drainage record</t>
        </is>
      </c>
      <c r="G26" s="40" t="n">
        <v>3</v>
      </c>
      <c r="H26" s="40" t="n">
        <v>4</v>
      </c>
    </row>
    <row r="27">
      <c r="A27" s="40" t="inlineStr">
        <is>
          <t>Concrete pumping</t>
        </is>
      </c>
      <c r="B27" s="40" t="inlineStr">
        <is>
          <t>Pump truck setup and pipe connection</t>
        </is>
      </c>
      <c r="C27" s="40" t="inlineStr">
        <is>
          <t>Unstable outrigger base, pipe burst, or boom contact with power lines</t>
        </is>
      </c>
      <c r="D27" s="40" t="inlineStr">
        <is>
          <t>Mechanical injury, struck by object, or electric shock</t>
        </is>
      </c>
      <c r="E27" s="40" t="inlineStr">
        <is>
          <t>Outrigger pads; pipe clamp inspection; no entry into boom radius; safe distance from overhead lines</t>
        </is>
      </c>
      <c r="F27" s="40" t="inlineStr">
        <is>
          <t>Equipment inspection and pumping briefing</t>
        </is>
      </c>
      <c r="G27" s="40" t="n">
        <v>3</v>
      </c>
      <c r="H27" s="40" t="n">
        <v>4</v>
      </c>
    </row>
    <row r="28">
      <c r="A28" s="40" t="inlineStr">
        <is>
          <t>Tower crane and hoist maintenance</t>
        </is>
      </c>
      <c r="B28" s="40" t="inlineStr">
        <is>
          <t>Tie-in inspection and mast section extension</t>
        </is>
      </c>
      <c r="C28" s="40" t="inlineStr">
        <is>
          <t>Fall from height, falling tools, misoperation, or power not isolated</t>
        </is>
      </c>
      <c r="D28" s="40" t="inlineStr">
        <is>
          <t>Fall from height, struck by object, or mechanical injury</t>
        </is>
      </c>
      <c r="E28" s="40" t="inlineStr">
        <is>
          <t>Maintenance permit; lockout and tagout; tool tethering; certified workers; resume after acceptance</t>
        </is>
      </c>
      <c r="F28" s="40" t="inlineStr">
        <is>
          <t>Maintenance record and acceptance sheet</t>
        </is>
      </c>
      <c r="G28" s="40" t="n">
        <v>3</v>
      </c>
      <c r="H28" s="40" t="n">
        <v>5</v>
      </c>
    </row>
    <row r="29">
      <c r="A29" s="40" t="inlineStr">
        <is>
          <t>Material stacking</t>
        </is>
      </c>
      <c r="B29" s="40" t="inlineStr">
        <is>
          <t>Rebar, formwork, and block stacking</t>
        </is>
      </c>
      <c r="C29" s="40" t="inlineStr">
        <is>
          <t>Over-height stacking, blocked access, or rolling and overturning</t>
        </is>
      </c>
      <c r="D29" s="40" t="inlineStr">
        <is>
          <t>Struck by object or vehicle injury</t>
        </is>
      </c>
      <c r="E29" s="40" t="inlineStr">
        <is>
          <t>Fixed zones; height and load limits; stable base; clear access; signage</t>
        </is>
      </c>
      <c r="F29" s="40" t="inlineStr">
        <is>
          <t>Site inspection and material register</t>
        </is>
      </c>
      <c r="G29" s="40" t="n">
        <v>3</v>
      </c>
      <c r="H29" s="40" t="n">
        <v>3</v>
      </c>
    </row>
  </sheetData>
  <mergeCells count="1">
    <mergeCell ref="A1:H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D13"/>
  <sheetViews>
    <sheetView workbookViewId="0">
      <selection activeCell="A1" sqref="A1"/>
    </sheetView>
  </sheetViews>
  <sheetFormatPr baseColWidth="8" defaultRowHeight="15"/>
  <cols>
    <col width="30" customWidth="1" min="1" max="1"/>
    <col width="78" customWidth="1" min="2" max="2"/>
    <col width="56" customWidth="1" min="3" max="3"/>
    <col width="46" customWidth="1" min="4" max="4"/>
  </cols>
  <sheetData>
    <row r="1" ht="28" customHeight="1">
      <c r="A1" s="1" t="inlineStr">
        <is>
          <t>Sources and applicability notes</t>
        </is>
      </c>
    </row>
    <row r="2"/>
    <row r="3">
      <c r="A3" s="6" t="inlineStr">
        <is>
          <t>Source or reference</t>
        </is>
      </c>
      <c r="B3" s="6" t="inlineStr">
        <is>
          <t>URL</t>
        </is>
      </c>
      <c r="C3" s="6" t="inlineStr">
        <is>
          <t>Content used in the template</t>
        </is>
      </c>
      <c r="D3" s="6" t="inlineStr">
        <is>
          <t>Remarks</t>
        </is>
      </c>
    </row>
    <row r="4">
      <c r="A4" s="9" t="inlineStr">
        <is>
          <t>User-provided page</t>
        </is>
      </c>
      <c r="B4" s="9" t="inlineStr">
        <is>
          <t>http://localhost:2020/zh/excel-templates/construction/jsa-risk-assessment-matrix/</t>
        </is>
      </c>
      <c r="C4" s="9" t="inlineStr">
        <is>
          <t>Template topic and JSA form structure direction</t>
        </is>
      </c>
      <c r="D4" s="9" t="inlineStr">
        <is>
          <t>The runtime cannot access the localhost page; the URL is retained as a source record.</t>
        </is>
      </c>
    </row>
    <row r="5">
      <c r="A5" s="9" t="inlineStr">
        <is>
          <t>Construction site fire safety risk control and hazard remediation standard</t>
        </is>
      </c>
      <c r="B5" s="9" t="inlineStr">
        <is>
          <t>https://xxgk.jl.gov.cn/zcbm/fgw_98022/xxgkmlqy/202405/P020240508505633858728.pdf</t>
        </is>
      </c>
      <c r="C5" s="9" t="inlineStr">
        <is>
          <t>General structure for risk identification, risk assessment, risk matrix method, risk levels, and controls</t>
        </is>
      </c>
      <c r="D5" s="9" t="inlineStr">
        <is>
          <t>Used to strengthen the template logic; not a substitute for mandatory company or local project standards.</t>
        </is>
      </c>
    </row>
    <row r="6">
      <c r="A6" s="9" t="inlineStr">
        <is>
          <t>Hazard identification and risk assessment materials</t>
        </is>
      </c>
      <c r="B6" s="9" t="inlineStr">
        <is>
          <t>https://sys.xjnu.edu.cn/__local/1/FE/39/A2DEB1403AB51BF81556A39151E_3029BD11_558AAD.pdf</t>
        </is>
      </c>
      <c r="C6" s="9" t="inlineStr">
        <is>
          <t>Risk matrix method: R=f(F,C), assessing risk by likelihood and consequence severity</t>
        </is>
      </c>
      <c r="D6" s="9" t="inlineStr">
        <is>
          <t>Used to explain the basic risk matrix method.</t>
        </is>
      </c>
    </row>
    <row r="7">
      <c r="A7" s="9" t="inlineStr">
        <is>
          <t>Technical standard materials for construction safety risk assessment in building and municipal infrastructure works</t>
        </is>
      </c>
      <c r="B7" s="9" t="inlineStr">
        <is>
          <t>https://www.jampx.com/filemap/upload/file/20221110/1668049599552001847.pdf</t>
        </is>
      </c>
      <c r="C7" s="9" t="inlineStr">
        <is>
          <t>A risk assessment report should include hazard identification, likelihood analysis, severity analysis, risk evaluation, and recommended controls.</t>
        </is>
      </c>
      <c r="D7" s="9" t="inlineStr">
        <is>
          <t>Used to strengthen register field completeness.</t>
        </is>
      </c>
    </row>
    <row r="8">
      <c r="A8" s="9" t="n"/>
      <c r="B8" s="9" t="n"/>
      <c r="C8" s="9" t="n"/>
      <c r="D8" s="9" t="n"/>
    </row>
    <row r="9">
      <c r="A9" s="9" t="n"/>
      <c r="B9" s="9" t="n"/>
      <c r="C9" s="9" t="n"/>
      <c r="D9" s="9" t="n"/>
    </row>
    <row r="10">
      <c r="A10" s="20" t="inlineStr">
        <is>
          <t>Disclaimer</t>
        </is>
      </c>
      <c r="B10" s="20" t="n"/>
      <c r="C10" s="20" t="n"/>
      <c r="D10" s="20" t="n"/>
    </row>
    <row r="11">
      <c r="A11" s="41" t="inlineStr">
        <is>
          <t>This template is a general JSA, hazard identification, and risk assessment matrix tool for initial configuration across companies and projects. Before use, verify it against local regulations, owner requirements, company procedures, method statements, and actual site conditions. For critical or major risks, follow company procedures for approval, expert review, work stoppage and correction, on-site supervision, acceptance, and reassessment.</t>
        </is>
      </c>
    </row>
    <row r="12"/>
    <row r="13"/>
  </sheetData>
  <mergeCells count="2">
    <mergeCell ref="A1:D1"/>
    <mergeCell ref="A11:D13"/>
  </mergeCells>
  <pageMargins left="0.7" right="0.7" top="0.75" bottom="0.75" header="0.3" footer="0.3"/>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Finite Field</dc:creator>
  <dcterms:created xmlns:dcterms="http://purl.org/dc/terms/" xmlns:xsi="http://www.w3.org/2001/XMLSchema-instance" xsi:type="dcterms:W3CDTF">2026-05-14T14:11:04Z</dcterms:created>
  <dcterms:modified xmlns:dcterms="http://purl.org/dc/terms/" xmlns:xsi="http://www.w3.org/2001/XMLSchema-instance" xsi:type="dcterms:W3CDTF">2026-05-14T14:11:04Z</dcterms:modified>
  <cp:lastModifiedBy>Finite Field</cp:lastModifiedBy>
</cp:coreProperties>
</file>