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tables/table6.xml" ContentType="application/vnd.openxmlformats-officedocument.spreadsheetml.table+xml"/>
  <Override PartName="/xl/worksheets/sheet9.xml" ContentType="application/vnd.openxmlformats-officedocument.spreadsheetml.worksheet+xml"/>
  <Override PartName="/xl/drawings/drawing2.xml" ContentType="application/vnd.openxmlformats-officedocument.drawing+xml"/>
  <Override PartName="/xl/tables/table7.xml" ContentType="application/vnd.openxmlformats-officedocument.spreadsheetml.table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使用指南" sheetId="1" r:id="rId1" state="visible"/>
    <sheet name="狀況看板" sheetId="2" r:id="rId2" state="visible"/>
    <sheet name="資產台帳" sheetId="3" r:id="rId3" state="visible"/>
    <sheet name="保全計劃" sheetId="4" r:id="rId4" state="visible"/>
    <sheet name="作業記錄" sheetId="5" r:id="rId5" state="visible"/>
    <sheet name="修理歷史" sheetId="6" r:id="rId6" state="visible"/>
    <sheet name="備件與消耗品" sheetId="7" r:id="rId7" state="visible"/>
    <sheet name="往來單位與負責人" sheetId="8" r:id="rId8" state="visible"/>
    <sheet name="月度彙總" sheetId="9" r:id="rId9" state="visible"/>
    <sheet name="選擇肢" sheetId="10" r:id="rId10" state="visible"/>
  </sheets>
  <calcPr calcId="124519" calcMode="auto" forceFullCalc="true" fullCalcOnLoad="true"/>
</workbook>
</file>

<file path=xl/sharedStrings.xml><?xml version="1.0" encoding="utf-8"?>
<sst xmlns="http://schemas.openxmlformats.org/spreadsheetml/2006/main" count="196" uniqueCount="171">
  <si>
    <t>狀況看板</t>
  </si>
  <si>
    <t>資產台帳</t>
  </si>
  <si>
    <t>保全計劃</t>
  </si>
  <si>
    <t>保全週期</t>
  </si>
  <si>
    <t>作業記錄</t>
  </si>
  <si>
    <t>修理歷史</t>
  </si>
  <si>
    <t>備件與消耗品</t>
  </si>
  <si>
    <t>往來單位與負責人</t>
  </si>
  <si>
    <t>月度彙總</t>
  </si>
  <si>
    <t>選擇肢</t>
  </si>
  <si>
    <t>保全計劃與修理歷史模板 使用指南</t>
  </si>
  <si>
    <t>此模板是用於統一管理車輛、設備和設施的保全計劃、作業記錄、修理歷史、備件與消耗品以及往來單位資訊的專業Excel工作簿。通過相同的資產編號將計劃、執行、修理、庫存和月度回顧連接起來，可用於審計、改善和防止再次發生。</t>
  </si>
  <si>
    <t>操作流程（4個步驟）</t>
  </si>
  <si>
    <t>步驟 1：註冊資產</t>
  </si>
  <si>
    <t>先整理資產台帳、負責人、地點和重要度，在計劃和修理中使用相同的資產編號。</t>
  </si>
  <si>
    <t>步驟 2：制定計劃</t>
  </si>
  <si>
    <t>步驟 3：記錄作業</t>
  </si>
  <si>
    <t>在作業記錄中保留點檢、保全作業、異常、材料、工時和附件連結。</t>
  </si>
  <si>
    <t>步驟 4：完成修理</t>
  </si>
  <si>
    <t>圖例（單元格顏色規則）</t>
  </si>
  <si>
    <t>淺藍色</t>
  </si>
  <si>
    <t>需要手動輸入的單元格</t>
  </si>
  <si>
    <t>淺綠色</t>
  </si>
  <si>
    <t>從下拉選單選擇 the cell</t>
  </si>
  <si>
    <t>淺灰色</t>
  </si>
  <si>
    <t>公式自動計算的單元格（受保護）</t>
  </si>
  <si>
    <t>營運要點</t>
  </si>
  <si>
    <t>• 資產編號在所有工作表中作為通用鍵使用。為防止輸入不一致，在保全計劃、作業記錄、修理歷史中請從下拉選單中選擇。</t>
  </si>
  <si>
    <t>• 保全計劃的資產名稱、備件的庫存狀態、月度彙總的達成率及費用統計為自動計算。灰色單元格已被保護，無需直接編輯。</t>
  </si>
  <si>
    <t>• 逾期、異常、未處理、需補充的行會通過條件格式突出顯示。請定期在狀況看板中檢查整體風險。</t>
  </si>
  <si>
    <t>解除保護密碼</t>
  </si>
  <si>
    <t>maintenance</t>
  </si>
  <si>
    <t>橫向確認整體資產、本月保全計劃、未處理修理及備件短缺情況。</t>
  </si>
  <si>
    <t>管理資產總數</t>
  </si>
  <si>
    <t>本月計劃執行的保全計劃</t>
  </si>
  <si>
    <t>未處理的修理申請</t>
  </si>
  <si>
    <t>備件短缺（建議補充）</t>
  </si>
  <si>
    <t>資產台帳註冊數</t>
  </si>
  <si>
    <t>處理狀況=未處理</t>
  </si>
  <si>
    <t>庫存狀態=需補充</t>
  </si>
  <si>
    <t>按稼動狀態與重要度分類的資產統計</t>
  </si>
  <si>
    <t>稼動狀態</t>
  </si>
  <si>
    <t>高</t>
  </si>
  <si>
    <t>中</t>
  </si>
  <si>
    <t>低</t>
  </si>
  <si>
    <t>合計</t>
  </si>
  <si>
    <t>運行中</t>
  </si>
  <si>
    <t>停止中</t>
  </si>
  <si>
    <t>廢棄</t>
  </si>
  <si>
    <t>保全計劃 各狀況件數</t>
  </si>
  <si>
    <t>警戒級異常與未處理統計</t>
  </si>
  <si>
    <t>狀況</t>
  </si>
  <si>
    <t>件數</t>
  </si>
  <si>
    <t>構成比</t>
  </si>
  <si>
    <t>警戒項目</t>
  </si>
  <si>
    <t>判定</t>
  </si>
  <si>
    <t>確認備忘錄</t>
  </si>
  <si>
    <t>未開始</t>
  </si>
  <si>
    <t>逾期的保全計劃</t>
  </si>
  <si>
    <t>作業中</t>
  </si>
  <si>
    <t>有異常的作業記錄</t>
  </si>
  <si>
    <t>已完成</t>
  </si>
  <si>
    <t>未完成的修理處理</t>
  </si>
  <si>
    <t>跳過</t>
  </si>
  <si>
    <t>建議補充的備件</t>
  </si>
  <si>
    <t>管理對象的車輛、設備和設施的基本主表。資產編號作為其他工作表的通用鍵使用。</t>
  </si>
  <si>
    <t>資產編號</t>
  </si>
  <si>
    <t>資產名稱</t>
  </si>
  <si>
    <t>類別</t>
  </si>
  <si>
    <t>地點</t>
  </si>
  <si>
    <t>重要度</t>
  </si>
  <si>
    <t>責任人</t>
  </si>
  <si>
    <t>備註</t>
  </si>
  <si>
    <t>管理預防性保全的日程、週期、負責人和狀況。逾期項將通過條件格式突出顯示。</t>
  </si>
  <si>
    <t>計劃ID</t>
  </si>
  <si>
    <t>目標資產編號</t>
  </si>
  <si>
    <t>負責人</t>
  </si>
  <si>
    <t>計劃內容</t>
  </si>
  <si>
    <t>寬限天數</t>
  </si>
  <si>
    <t>記錄基於計劃執行的保全作業、異常、使用材料、工時及附件連結。</t>
  </si>
  <si>
    <t>作業ID</t>
  </si>
  <si>
    <t>作業人員</t>
  </si>
  <si>
    <t>作業內容</t>
  </si>
  <si>
    <t>使用部件/材料</t>
  </si>
  <si>
    <t>所需工時(h)</t>
  </si>
  <si>
    <t>是否有異常</t>
  </si>
  <si>
    <t>附件連結/照片</t>
  </si>
  <si>
    <t>確認人</t>
  </si>
  <si>
    <t>修理ID</t>
  </si>
  <si>
    <t>故障情況</t>
  </si>
  <si>
    <t>對應內容</t>
  </si>
  <si>
    <t>修理費用</t>
  </si>
  <si>
    <t>處理狀況</t>
  </si>
  <si>
    <t>防止再次發生措施</t>
  </si>
  <si>
    <t>管理保全作業中所用備件與材料的庫存狀況和補充建議。</t>
  </si>
  <si>
    <t>備件ID</t>
  </si>
  <si>
    <t>備件名稱</t>
  </si>
  <si>
    <t>當前庫存數</t>
  </si>
  <si>
    <t>適正庫存數</t>
  </si>
  <si>
    <t>單位</t>
  </si>
  <si>
    <t>庫存狀態</t>
  </si>
  <si>
    <t>下次訂貨計劃</t>
  </si>
  <si>
    <t>管理委託修理商、備件供應商、製造商等聯絡資訊。</t>
  </si>
  <si>
    <t>往來單位ID</t>
  </si>
  <si>
    <t>往來單位名稱</t>
  </si>
  <si>
    <t>擔當窗口</t>
  </si>
  <si>
    <t>電話號碼</t>
  </si>
  <si>
    <t>電子郵箱</t>
  </si>
  <si>
    <t>負責業務/類別</t>
  </si>
  <si>
    <t>住所</t>
  </si>
  <si>
    <t>按月統計保全計劃的達成率、突發修理件數及修理費用。可以修改K3的統計年份。</t>
  </si>
  <si>
    <t>統計年份</t>
  </si>
  <si>
    <t>目標月份</t>
  </si>
  <si>
    <t>計劃件數</t>
  </si>
  <si>
    <t>完成件數</t>
  </si>
  <si>
    <t>達成率</t>
  </si>
  <si>
    <t>突發修理件數</t>
  </si>
  <si>
    <t>修理費用合計</t>
  </si>
  <si>
    <t>備件消耗成本</t>
  </si>
  <si>
    <t>這是各工作表下拉選單中使用的数据主表。可根據需要新增或修改值。</t>
  </si>
  <si>
    <t>資產類別</t>
  </si>
  <si>
    <t>資產重要度</t>
  </si>
  <si>
    <t>資產稼動狀態</t>
  </si>
  <si>
    <t>保全計劃狀況</t>
  </si>
  <si>
    <t>備件單位</t>
  </si>
  <si>
    <t>往來單位類別</t>
  </si>
  <si>
    <t>車輛</t>
  </si>
  <si>
    <t>日次</t>
  </si>
  <si>
    <t>無異常</t>
  </si>
  <si>
    <t>未處理</t>
  </si>
  <si>
    <t>個</t>
  </si>
  <si>
    <t>委託修理</t>
  </si>
  <si>
    <t>需補充</t>
  </si>
  <si>
    <t>總部</t>
  </si>
  <si>
    <t>設備</t>
  </si>
  <si>
    <t>週次</t>
  </si>
  <si>
    <t>有異常</t>
  </si>
  <si>
    <t>處理中</t>
  </si>
  <si>
    <t>箱</t>
  </si>
  <si>
    <t>備件供應</t>
  </si>
  <si>
    <t>適量</t>
  </si>
  <si>
    <t>第一工廠</t>
  </si>
  <si>
    <t>設施</t>
  </si>
  <si>
    <t>月次</t>
  </si>
  <si>
    <t>L</t>
  </si>
  <si>
    <t>廠商</t>
  </si>
  <si>
    <t>第二工廠</t>
  </si>
  <si>
    <t>季度</t>
  </si>
  <si>
    <t>kg</t>
  </si>
  <si>
    <t>點檢單位</t>
  </si>
  <si>
    <t>倉庫</t>
  </si>
  <si>
    <t>半年</t>
  </si>
  <si>
    <t>m</t>
  </si>
  <si>
    <t>其他</t>
  </si>
  <si>
    <t>車庫</t>
  </si>
  <si>
    <t>年度</t>
  </si>
  <si>
    <t>公式</t>
  </si>
  <si>
    <t>隨時</t>
  </si>
  <si>
    <t>維護方法</t>
  </si>
  <si>
    <t>若要新增選項，請在對應列的現有值下方追加。資料驗證規則引用初始範圍。如果大幅增加候選項目，請擴大指令碼中的引用範圍並重新產生。</t>
  </si>
  <si>
    <t>輸入週期、計劃日期、寬限天數和負責人，在狀況看板中確認本月計劃和逾期情況。</t>
  </si>
  <si>
    <t>在修理歷史中保留根本原因、應對內容、費用、驗收和防止再次發生措施，用於回顧和審計。</t>
  </si>
  <si>
    <t>計劃日期為本月的件數</t>
  </si>
  <si>
    <t>購買日期</t>
  </si>
  <si>
    <t>計劃日期</t>
  </si>
  <si>
    <t>實施日期</t>
  </si>
  <si>
    <t>針對突發故障或作業記錄中發現의異常，追蹤其原因、應對、費用及防止再次發生。</t>
  </si>
  <si>
    <t>申請日期</t>
  </si>
  <si>
    <t>根本原因</t>
  </si>
  <si>
    <t>驗收日期</t>
  </si>
  <si>
    <t>地點示例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</si>
</sst>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0.0"/>
    <numFmt numFmtId="166" formatCode="¥#,##0"/>
    <numFmt numFmtId="167" formatCode="yyyy-mm"/>
    <numFmt numFmtId="168" formatCode="0.0%"/>
  </numFmts>
  <fonts count="10">
    <font>
      <sz val="11"/>
      <color theme="1"/>
      <name val="Calibri"/>
      <family val="2"/>
      <scheme val="minor"/>
    </font>
    <font>
      <b val="1"/>
      <sz val="16"/>
      <color rgb="001B365D"/>
      <name val="游ゴシック"/>
    </font>
    <font>
      <sz val="10"/>
      <color rgb="004B5563"/>
      <name val="游ゴシック"/>
    </font>
    <font>
      <b val="1"/>
      <sz val="11"/>
      <color rgb="00FFFFFF"/>
      <name val="游ゴシック"/>
    </font>
    <font>
      <sz val="10"/>
      <color rgb="001F2937"/>
      <name val="游ゴシック"/>
    </font>
    <font>
      <b val="1"/>
      <sz val="10"/>
      <color rgb="001B365D"/>
      <name val="游ゴシック"/>
    </font>
    <font>
      <b val="1"/>
      <sz val="10"/>
      <color rgb="00D9534F"/>
      <name val="游ゴシック"/>
    </font>
    <font>
      <b val="1"/>
      <sz val="10"/>
      <color rgb="00FFFFFF"/>
      <name val="游ゴシック"/>
    </font>
    <font>
      <b val="1"/>
      <sz val="18"/>
      <color rgb="001B365D"/>
      <name val="游ゴシック"/>
    </font>
    <font>
      <sz val="9"/>
      <color rgb="004B5563"/>
      <name val="游ゴシック"/>
    </font>
  </fonts>
  <fills count="10">
    <fill>
      <patternFill/>
    </fill>
    <fill>
      <patternFill patternType="gray125"/>
    </fill>
    <fill>
      <patternFill patternType="solid">
        <fgColor rgb="00F7FAFC"/>
      </patternFill>
    </fill>
    <fill>
      <patternFill patternType="solid">
        <fgColor rgb="00FFFFFF"/>
      </patternFill>
    </fill>
    <fill>
      <patternFill patternType="solid">
        <fgColor rgb="001B365D"/>
      </patternFill>
    </fill>
    <fill>
      <patternFill patternType="solid">
        <fgColor rgb="00EBF8F2"/>
      </patternFill>
    </fill>
    <fill>
      <patternFill patternType="solid">
        <fgColor rgb="00EBF3FC"/>
      </patternFill>
    </fill>
    <fill>
      <patternFill patternType="solid">
        <fgColor rgb="004A607A"/>
      </patternFill>
    </fill>
    <fill>
      <patternFill patternType="solid">
        <fgColor rgb="00F2F2F2"/>
      </patternFill>
    </fill>
    <fill>
      <patternFill patternType="solid">
        <fgColor rgb="00FEF3C7"/>
      </patternFill>
    </fill>
  </fills>
  <borders count="15">
    <border>
      <left/>
      <right/>
      <top/>
      <bottom/>
      <diagonal/>
    </border>
    <border>
      <bottom style="medium">
        <color rgb="001B365D"/>
      </bottom>
    </border>
    <border>
      <left style="thin">
        <color rgb="00D3D3D3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thin">
        <color rgb="00D3D3D3"/>
      </left>
      <right style="thin">
        <color rgb="00D3D3D3"/>
      </right>
      <top style="thin">
        <color rgb="00D3D3D3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medium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medium">
        <color rgb="001B365D"/>
      </bottom>
    </border>
    <border>
      <left style="medium">
        <color rgb="001B365D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thin">
        <color rgb="00D3D3D3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 style="thin">
        <color rgb="00D3D3D3"/>
      </top>
      <bottom style="thin">
        <color rgb="00D3D3D3"/>
      </bottom>
    </border>
    <border>
      <left style="thin">
        <color rgb="00D3D3D3"/>
      </left>
      <right style="medium">
        <color rgb="001B365D"/>
      </right>
      <top style="thin">
        <color rgb="00D3D3D3"/>
      </top>
      <bottom style="thin">
        <color rgb="00D3D3D3"/>
      </bottom>
    </border>
    <border>
      <left style="medium">
        <color rgb="001B365D"/>
      </left>
      <right style="thin">
        <color rgb="00D3D3D3"/>
      </right>
      <top style="thin">
        <color rgb="00D3D3D3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thin">
        <color rgb="00D3D3D3"/>
      </top>
      <bottom style="medium">
        <color rgb="001B365D"/>
      </bottom>
    </border>
    <border>
      <left style="thin">
        <color rgb="00D3D3D3"/>
      </left>
      <right style="medium">
        <color rgb="001B365D"/>
      </right>
      <top style="thin">
        <color rgb="00D3D3D3"/>
      </top>
      <bottom style="medium">
        <color rgb="001B365D"/>
      </bottom>
    </border>
  </borders>
  <cellStyleXfs count="1">
    <xf numFmtId="0" fontId="0" fillId="0" borderId="0"/>
  </cellStyleXfs>
  <cellXfs count="81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/>
    </xf>
    <xf numFmtId="0" fontId="4" fillId="3" borderId="3" xfId="0" quotePrefix="false" pivotButton="false" applyAlignment="true">
      <alignment horizontal="left" vertical="top" wrapText="true"/>
    </xf>
    <xf numFmtId="0" fontId="3" fillId="7" borderId="3" xfId="0" quotePrefix="false" pivotButton="false" applyAlignment="true">
      <alignment horizontal="left" vertical="center"/>
    </xf>
    <xf numFmtId="0" fontId="5" fillId="6" borderId="3" xfId="0" quotePrefix="false" pivotButton="false" applyAlignment="true">
      <alignment horizontal="left" vertical="center"/>
    </xf>
    <xf numFmtId="0" fontId="0" fillId="0" borderId="3" xfId="0" quotePrefix="false" pivotButton="false"/>
    <xf numFmtId="0" fontId="0" fillId="6" borderId="3" xfId="0" quotePrefix="false" pivotButton="false"/>
    <xf numFmtId="0" fontId="5" fillId="0" borderId="3" xfId="0" quotePrefix="false" pivotButton="false" applyAlignment="true">
      <alignment horizontal="center" vertical="center"/>
    </xf>
    <xf numFmtId="0" fontId="4" fillId="0" borderId="3" xfId="0" quotePrefix="false" pivotButton="false"/>
    <xf numFmtId="0" fontId="0" fillId="5" borderId="3" xfId="0" quotePrefix="false" pivotButton="false"/>
    <xf numFmtId="0" fontId="0" fillId="8" borderId="3" xfId="0" quotePrefix="false" pivotButton="false"/>
    <xf numFmtId="0" fontId="4" fillId="0" borderId="3" xfId="0" quotePrefix="false" pivotButton="false" applyAlignment="true">
      <alignment horizontal="left" vertical="top" wrapText="true"/>
    </xf>
    <xf numFmtId="0" fontId="5" fillId="0" borderId="0" xfId="0" quotePrefix="false" pivotButton="false"/>
    <xf numFmtId="0" fontId="6" fillId="9" borderId="3" xfId="0" quotePrefix="false" pivotButton="false" applyAlignment="true">
      <alignment horizontal="center" vertical="center"/>
    </xf>
    <xf numFmtId="0" fontId="2" fillId="3" borderId="0" xfId="0" quotePrefix="false" pivotButton="false" applyAlignment="true">
      <alignment horizontal="left" vertical="center"/>
    </xf>
    <xf numFmtId="0" fontId="7" fillId="4" borderId="7" xfId="0" quotePrefix="false" pivotButton="false" applyAlignment="true">
      <alignment horizontal="center" vertical="center" wrapText="true"/>
    </xf>
    <xf numFmtId="0" fontId="0" fillId="0" borderId="7" xfId="0" quotePrefix="false" pivotButton="false"/>
    <xf numFmtId="3" fontId="8" fillId="8" borderId="3" xfId="0" quotePrefix="false" pivotButton="false" applyAlignment="true">
      <alignment horizontal="center" vertical="center"/>
    </xf>
    <xf numFmtId="0" fontId="9" fillId="3" borderId="7" xfId="0" quotePrefix="false" pivotButton="false" applyAlignment="true">
      <alignment horizontal="center" vertical="center" wrapText="true"/>
    </xf>
    <xf numFmtId="0" fontId="7" fillId="4" borderId="8" xfId="0" quotePrefix="false" pivotButton="false" applyAlignment="true">
      <alignment horizontal="center" vertical="center"/>
    </xf>
    <xf numFmtId="0" fontId="7" fillId="4" borderId="2" xfId="0" quotePrefix="false" pivotButton="false" applyAlignment="true">
      <alignment horizontal="center" vertical="center"/>
    </xf>
    <xf numFmtId="0" fontId="7" fillId="4" borderId="9" xfId="0" quotePrefix="false" pivotButton="false" applyAlignment="true">
      <alignment horizontal="center" vertical="center"/>
    </xf>
    <xf numFmtId="0" fontId="5" fillId="5" borderId="10" xfId="0" quotePrefix="false" pivotButton="false" applyAlignment="true">
      <alignment horizontal="center" vertical="center"/>
    </xf>
    <xf numFmtId="3" fontId="0" fillId="8" borderId="3" xfId="0" quotePrefix="false" pivotButton="false" applyAlignment="true">
      <alignment horizontal="center" vertical="center"/>
    </xf>
    <xf numFmtId="3" fontId="0" fillId="8" borderId="11" xfId="0" quotePrefix="false" pivotButton="false" applyAlignment="true">
      <alignment horizontal="center" vertical="center"/>
    </xf>
    <xf numFmtId="0" fontId="5" fillId="5" borderId="12" xfId="0" quotePrefix="false" pivotButton="false" applyAlignment="true">
      <alignment horizontal="center" vertical="center"/>
    </xf>
    <xf numFmtId="3" fontId="0" fillId="8" borderId="13" xfId="0" quotePrefix="false" pivotButton="false" applyAlignment="true">
      <alignment horizontal="center" vertical="center"/>
    </xf>
    <xf numFmtId="3" fontId="0" fillId="8" borderId="14" xfId="0" quotePrefix="false" pivotButton="false" applyAlignment="true">
      <alignment horizontal="center" vertical="center"/>
    </xf>
    <xf numFmtId="0" fontId="0" fillId="5" borderId="10" xfId="0" quotePrefix="false" pivotButton="false" applyAlignment="true">
      <alignment horizontal="center" vertical="center"/>
    </xf>
    <xf numFmtId="3" fontId="0" fillId="0" borderId="3" xfId="0" quotePrefix="false" pivotButton="false" applyAlignment="true">
      <alignment horizontal="center" vertical="center"/>
    </xf>
    <xf numFmtId="168" fontId="0" fillId="0" borderId="11" xfId="0" quotePrefix="false" pivotButton="false" applyAlignment="true">
      <alignment horizontal="center" vertical="center"/>
    </xf>
    <xf numFmtId="0" fontId="0" fillId="3" borderId="10" xfId="0" quotePrefix="false" pivotButton="false" applyAlignment="true">
      <alignment horizontal="left" vertical="top" wrapText="true"/>
    </xf>
    <xf numFmtId="3" fontId="0" fillId="8" borderId="3" xfId="0" quotePrefix="false" pivotButton="false" applyAlignment="true">
      <alignment horizontal="center" vertical="center" wrapText="true"/>
    </xf>
    <xf numFmtId="0" fontId="0" fillId="8" borderId="3" xfId="0" quotePrefix="false" pivotButton="false" applyAlignment="true">
      <alignment horizontal="center" vertical="center" wrapText="true"/>
    </xf>
    <xf numFmtId="0" fontId="0" fillId="6" borderId="11" xfId="0" quotePrefix="false" pivotButton="false" applyAlignment="true" applyProtection="true">
      <alignment horizontal="left" vertical="top" wrapText="true"/>
      <protection hidden="false" locked="false"/>
    </xf>
    <xf numFmtId="0" fontId="0" fillId="5" borderId="12" xfId="0" quotePrefix="false" pivotButton="false" applyAlignment="true">
      <alignment horizontal="center" vertical="center"/>
    </xf>
    <xf numFmtId="3" fontId="0" fillId="0" borderId="13" xfId="0" quotePrefix="false" pivotButton="false" applyAlignment="true">
      <alignment horizontal="center" vertical="center"/>
    </xf>
    <xf numFmtId="168" fontId="0" fillId="0" borderId="14" xfId="0" quotePrefix="false" pivotButton="false" applyAlignment="true">
      <alignment horizontal="center" vertical="center"/>
    </xf>
    <xf numFmtId="0" fontId="0" fillId="3" borderId="12" xfId="0" quotePrefix="false" pivotButton="false" applyAlignment="true">
      <alignment horizontal="left" vertical="top" wrapText="true"/>
    </xf>
    <xf numFmtId="3" fontId="0" fillId="8" borderId="13" xfId="0" quotePrefix="false" pivotButton="false" applyAlignment="true">
      <alignment horizontal="center" vertical="center" wrapText="true"/>
    </xf>
    <xf numFmtId="0" fontId="0" fillId="8" borderId="13" xfId="0" quotePrefix="false" pivotButton="false" applyAlignment="true">
      <alignment horizontal="center" vertical="center" wrapText="true"/>
    </xf>
    <xf numFmtId="0" fontId="0" fillId="6" borderId="14" xfId="0" quotePrefix="false" pivotButton="false" applyAlignment="true" applyProtection="true">
      <alignment horizontal="left" vertical="top" wrapText="true"/>
      <protection hidden="false" locked="false"/>
    </xf>
    <xf numFmtId="0" fontId="3" fillId="4" borderId="8" xfId="0" quotePrefix="false" pivotButton="false" applyAlignment="true">
      <alignment horizontal="center" vertical="center" wrapText="true"/>
    </xf>
    <xf numFmtId="0" fontId="3" fillId="4" borderId="2" xfId="0" quotePrefix="false" pivotButton="false" applyAlignment="true">
      <alignment horizontal="center" vertical="center" wrapText="true"/>
    </xf>
    <xf numFmtId="0" fontId="3" fillId="4" borderId="9" xfId="0" quotePrefix="false" pivotButton="false" applyAlignment="true">
      <alignment horizontal="center" vertical="center" wrapText="true"/>
    </xf>
    <xf numFmtId="0" fontId="4" fillId="6" borderId="10" xfId="0" quotePrefix="false" pivotButton="false" applyAlignment="true" applyProtection="true">
      <alignment horizontal="left" vertical="top" wrapText="true"/>
      <protection hidden="false" locked="false"/>
    </xf>
    <xf numFmtId="0" fontId="4" fillId="6" borderId="3" xfId="0" quotePrefix="false" pivotButton="false" applyAlignment="true" applyProtection="true">
      <alignment horizontal="left" vertical="top" wrapText="true"/>
      <protection hidden="false" locked="false"/>
    </xf>
    <xf numFmtId="0" fontId="4" fillId="5" borderId="3" xfId="0" quotePrefix="false" pivotButton="false" applyAlignment="true" applyProtection="true">
      <alignment horizontal="left" vertical="top" wrapText="true"/>
      <protection hidden="false" locked="false"/>
    </xf>
    <xf numFmtId="164" fontId="4" fillId="6" borderId="3" xfId="0" quotePrefix="false" pivotButton="false" applyAlignment="true" applyProtection="true">
      <alignment horizontal="left" vertical="top" wrapText="true"/>
      <protection hidden="false" locked="false"/>
    </xf>
    <xf numFmtId="0" fontId="4" fillId="6" borderId="11" xfId="0" quotePrefix="false" pivotButton="false" applyAlignment="true" applyProtection="true">
      <alignment horizontal="left" vertical="top" wrapText="true"/>
      <protection hidden="false" locked="false"/>
    </xf>
    <xf numFmtId="0" fontId="4" fillId="6" borderId="12" xfId="0" quotePrefix="false" pivotButton="false" applyAlignment="true" applyProtection="true">
      <alignment horizontal="left" vertical="top" wrapText="true"/>
      <protection hidden="false" locked="false"/>
    </xf>
    <xf numFmtId="0" fontId="4" fillId="6" borderId="13" xfId="0" quotePrefix="false" pivotButton="false" applyAlignment="true" applyProtection="true">
      <alignment horizontal="left" vertical="top" wrapText="true"/>
      <protection hidden="false" locked="false"/>
    </xf>
    <xf numFmtId="0" fontId="4" fillId="5" borderId="13" xfId="0" quotePrefix="false" pivotButton="false" applyAlignment="true" applyProtection="true">
      <alignment horizontal="left" vertical="top" wrapText="true"/>
      <protection hidden="false" locked="false"/>
    </xf>
    <xf numFmtId="164" fontId="4" fillId="6" borderId="13" xfId="0" quotePrefix="false" pivotButton="false" applyAlignment="true" applyProtection="true">
      <alignment horizontal="left" vertical="top" wrapText="true"/>
      <protection hidden="false" locked="false"/>
    </xf>
    <xf numFmtId="0" fontId="4" fillId="6" borderId="14" xfId="0" quotePrefix="false" pivotButton="false" applyAlignment="true" applyProtection="true">
      <alignment horizontal="left" vertical="top" wrapText="true"/>
      <protection hidden="false" locked="false"/>
    </xf>
    <xf numFmtId="49" fontId="4" fillId="8" borderId="3" xfId="0" quotePrefix="false" pivotButton="false" applyAlignment="true">
      <alignment horizontal="left" vertical="top" wrapText="true"/>
    </xf>
    <xf numFmtId="3" fontId="4" fillId="6" borderId="3" xfId="0" quotePrefix="false" pivotButton="false" applyAlignment="true" applyProtection="true">
      <alignment horizontal="left" vertical="top" wrapText="true"/>
      <protection hidden="false" locked="false"/>
    </xf>
    <xf numFmtId="49" fontId="4" fillId="8" borderId="13" xfId="0" quotePrefix="false" pivotButton="false" applyAlignment="true">
      <alignment horizontal="left" vertical="top" wrapText="true"/>
    </xf>
    <xf numFmtId="3" fontId="4" fillId="6" borderId="13" xfId="0" quotePrefix="false" pivotButton="false" applyAlignment="true" applyProtection="true">
      <alignment horizontal="left" vertical="top" wrapText="true"/>
      <protection hidden="false" locked="false"/>
    </xf>
    <xf numFmtId="165" fontId="4" fillId="6" borderId="3" xfId="0" quotePrefix="false" pivotButton="false" applyAlignment="true" applyProtection="true">
      <alignment horizontal="left" vertical="top" wrapText="true"/>
      <protection hidden="false" locked="false"/>
    </xf>
    <xf numFmtId="165" fontId="4" fillId="6" borderId="13" xfId="0" quotePrefix="false" pivotButton="false" applyAlignment="true" applyProtection="true">
      <alignment horizontal="left" vertical="top" wrapText="true"/>
      <protection hidden="false" locked="false"/>
    </xf>
    <xf numFmtId="166" fontId="4" fillId="6" borderId="3" xfId="0" quotePrefix="false" pivotButton="false" applyAlignment="true" applyProtection="true">
      <alignment horizontal="left" vertical="top" wrapText="true"/>
      <protection hidden="false" locked="false"/>
    </xf>
    <xf numFmtId="166" fontId="4" fillId="6" borderId="13" xfId="0" quotePrefix="false" pivotButton="false" applyAlignment="true" applyProtection="true">
      <alignment horizontal="left" vertical="top" wrapText="true"/>
      <protection hidden="false" locked="false"/>
    </xf>
    <xf numFmtId="0" fontId="4" fillId="8" borderId="3" xfId="0" quotePrefix="false" pivotButton="false" applyAlignment="true">
      <alignment horizontal="left" vertical="top" wrapText="true"/>
    </xf>
    <xf numFmtId="0" fontId="4" fillId="8" borderId="13" xfId="0" quotePrefix="false" pivotButton="false" applyAlignment="true">
      <alignment horizontal="left" vertical="top" wrapText="true"/>
    </xf>
    <xf numFmtId="0" fontId="7" fillId="4" borderId="3" xfId="0" quotePrefix="false" pivotButton="false" applyAlignment="true">
      <alignment horizontal="center" vertical="center"/>
    </xf>
    <xf numFmtId="1" fontId="5" fillId="6" borderId="0" xfId="0" quotePrefix="false" pivotButton="false" applyAlignment="true" applyProtection="true">
      <alignment horizontal="center" vertical="center"/>
      <protection hidden="false" locked="false"/>
    </xf>
    <xf numFmtId="167" fontId="4" fillId="8" borderId="10" xfId="0" quotePrefix="false" pivotButton="false" applyAlignment="true">
      <alignment horizontal="left" vertical="top" wrapText="true"/>
    </xf>
    <xf numFmtId="3" fontId="4" fillId="8" borderId="3" xfId="0" quotePrefix="false" pivotButton="false" applyAlignment="true">
      <alignment horizontal="left" vertical="top" wrapText="true"/>
    </xf>
    <xf numFmtId="168" fontId="4" fillId="8" borderId="3" xfId="0" quotePrefix="false" pivotButton="false" applyAlignment="true">
      <alignment horizontal="left" vertical="top" wrapText="true"/>
    </xf>
    <xf numFmtId="166" fontId="4" fillId="8" borderId="3" xfId="0" quotePrefix="false" pivotButton="false" applyAlignment="true">
      <alignment horizontal="left" vertical="top" wrapText="true"/>
    </xf>
    <xf numFmtId="166" fontId="4" fillId="6" borderId="11" xfId="0" quotePrefix="false" pivotButton="false" applyAlignment="true" applyProtection="true">
      <alignment horizontal="left" vertical="top" wrapText="true"/>
      <protection hidden="false" locked="false"/>
    </xf>
    <xf numFmtId="167" fontId="4" fillId="8" borderId="12" xfId="0" quotePrefix="false" pivotButton="false" applyAlignment="true">
      <alignment horizontal="left" vertical="top" wrapText="true"/>
    </xf>
    <xf numFmtId="3" fontId="4" fillId="8" borderId="13" xfId="0" quotePrefix="false" pivotButton="false" applyAlignment="true">
      <alignment horizontal="left" vertical="top" wrapText="true"/>
    </xf>
    <xf numFmtId="168" fontId="4" fillId="8" borderId="13" xfId="0" quotePrefix="false" pivotButton="false" applyAlignment="true">
      <alignment horizontal="left" vertical="top" wrapText="true"/>
    </xf>
    <xf numFmtId="166" fontId="4" fillId="8" borderId="13" xfId="0" quotePrefix="false" pivotButton="false" applyAlignment="true">
      <alignment horizontal="left" vertical="top" wrapText="true"/>
    </xf>
    <xf numFmtId="166" fontId="4" fillId="6" borderId="14" xfId="0" quotePrefix="false" pivotButton="false" applyAlignment="true" applyProtection="true">
      <alignment horizontal="left" vertical="top" wrapText="true"/>
      <protection hidden="false" locked="false"/>
    </xf>
    <xf numFmtId="0" fontId="3" fillId="4" borderId="4" xfId="0" quotePrefix="false" pivotButton="false" applyAlignment="true">
      <alignment horizontal="center" vertical="center" wrapText="true"/>
    </xf>
    <xf numFmtId="0" fontId="4" fillId="5" borderId="5" xfId="0" quotePrefix="false" pivotButton="false" applyAlignment="true" applyProtection="true">
      <alignment horizontal="center" vertical="center"/>
      <protection hidden="false" locked="false"/>
    </xf>
    <xf numFmtId="0" fontId="0" fillId="6" borderId="5" xfId="0" quotePrefix="false" pivotButton="false" applyProtection="true">
      <protection hidden="false" locked="false"/>
    </xf>
    <xf numFmtId="0" fontId="0" fillId="6" borderId="6" xfId="0" quotePrefix="false" pivotButton="false" applyProtection="true">
      <protection hidden="false" locked="false"/>
    </xf>
  </cellXfs>
  <cellStyles count="1">
    <cellStyle name="Normal" xfId="0" builtinId="0" hidden="false"/>
  </cellStyles>
  <dxfs count="6">
    <dxf>
      <font>
        <b val="1"/>
        <sz val="10"/>
        <color rgb="009B1C1C"/>
        <name val="游ゴシック"/>
      </font>
      <fill>
        <patternFill patternType="solid">
          <fgColor rgb="00FDE8E8"/>
        </patternFill>
      </fill>
    </dxf>
    <dxf>
      <font>
        <b val="1"/>
        <sz val="10"/>
        <color rgb="0003543F"/>
        <name val="游ゴシック"/>
      </font>
      <fill>
        <patternFill patternType="solid">
          <fgColor rgb="00DEF7EC"/>
        </patternFill>
      </fill>
    </dxf>
    <dxf>
      <fill>
        <patternFill patternType="solid">
          <fgColor rgb="00FEF3C7"/>
        </patternFill>
      </fill>
    </dxf>
    <dxf>
      <font>
        <b val="1"/>
        <sz val="10"/>
        <color rgb="00723B13"/>
        <name val="游ゴシック"/>
      </font>
      <fill>
        <patternFill patternType="solid">
          <fgColor rgb="00FEF3C7"/>
        </patternFill>
      </fill>
    </dxf>
    <dxf>
      <font>
        <sz val="10"/>
        <color rgb="006B7280"/>
        <name val="游ゴシック"/>
      </font>
      <fill>
        <patternFill patternType="solid">
          <fgColor rgb="00E5E7EB"/>
        </patternFill>
      </fill>
    </dxf>
    <dxf>
      <font>
        <sz val="10"/>
        <color rgb="0003543F"/>
        <name val="游ゴシック"/>
      </font>
      <fill>
        <patternFill patternType="solid">
          <fgColor rgb="00DEF7EC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worksheets/sheet8.xml" Type="http://schemas.openxmlformats.org/officeDocument/2006/relationships/worksheet"></Relationship><Relationship Id="rId9" Target="worksheets/sheet9.xml" Type="http://schemas.openxmlformats.org/officeDocument/2006/relationships/worksheet"></Relationship><Relationship Id="rId10" Target="worksheets/sheet10.xml" Type="http://schemas.openxmlformats.org/officeDocument/2006/relationships/worksheet"></Relationship><Relationship Id="rId11" Target="styles.xml" Type="http://schemas.openxmlformats.org/officeDocument/2006/relationships/styles"></Relationship><Relationship Id="rId12" Target="theme/theme1.xml" Type="http://schemas.openxmlformats.org/officeDocument/2006/relationships/theme"></Relationship><Relationship Id="rId13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稼働状態別・重要度別 資産件数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'狀況看板'!C10</f>
            </strRef>
          </tx>
          <spPr>
            <a:ln xmlns:a="http://schemas.openxmlformats.org/drawingml/2006/main">
              <a:prstDash val="solid"/>
            </a:ln>
          </spPr>
          <cat>
            <numRef>
              <f>'狀況看板'!$B$11:$B$13</f>
            </numRef>
          </cat>
          <val>
            <numRef>
              <f>'狀況看板'!$C$11:$C$13</f>
            </numRef>
          </val>
        </ser>
        <ser>
          <idx val="1"/>
          <order val="1"/>
          <tx>
            <strRef>
              <f>'狀況看板'!D10</f>
            </strRef>
          </tx>
          <spPr>
            <a:ln xmlns:a="http://schemas.openxmlformats.org/drawingml/2006/main">
              <a:prstDash val="solid"/>
            </a:ln>
          </spPr>
          <cat>
            <numRef>
              <f>'狀況看板'!$B$11:$B$13</f>
            </numRef>
          </cat>
          <val>
            <numRef>
              <f>'狀況看板'!$D$11:$D$13</f>
            </numRef>
          </val>
        </ser>
        <ser>
          <idx val="2"/>
          <order val="2"/>
          <tx>
            <strRef>
              <f>'狀況看板'!E10</f>
            </strRef>
          </tx>
          <spPr>
            <a:ln xmlns:a="http://schemas.openxmlformats.org/drawingml/2006/main">
              <a:prstDash val="solid"/>
            </a:ln>
          </spPr>
          <cat>
            <numRef>
              <f>'狀況看板'!$B$11:$B$13</f>
            </numRef>
          </cat>
          <val>
            <numRef>
              <f>'狀況看板'!$E$11:$E$13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稼働状態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保全計劃ステータス構成</a:t>
            </a:r>
          </a:p>
        </rich>
      </tx>
    </title>
    <plotArea>
      <pieChart>
        <varyColors val="1"/>
        <ser>
          <idx val="0"/>
          <order val="0"/>
          <tx>
            <strRef>
              <f>'狀況看板'!C17</f>
            </strRef>
          </tx>
          <spPr>
            <a:ln xmlns:a="http://schemas.openxmlformats.org/drawingml/2006/main">
              <a:prstDash val="solid"/>
            </a:ln>
          </spPr>
          <cat>
            <numRef>
              <f>'狀況看板'!$B$18:$B$21</f>
            </numRef>
          </cat>
          <val>
            <numRef>
              <f>'狀況看板'!$C$18:$C$21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月別 修理費用合計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'月度彙總'!G4</f>
            </strRef>
          </tx>
          <spPr>
            <a:ln xmlns:a="http://schemas.openxmlformats.org/drawingml/2006/main">
              <a:prstDash val="solid"/>
            </a:ln>
          </spPr>
          <cat>
            <numRef>
              <f>'月度彙總'!$B$5:$B$16</f>
            </numRef>
          </cat>
          <val>
            <numRef>
              <f>'月度彙總'!$G$5:$G$16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対象月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金額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../charts/chart3.xml" Id="rId1"/></Relationships>
</file>

<file path=xl/drawings/drawing1.xml><?xml version="1.0" encoding="utf-8"?>
<wsDr xmlns="http://schemas.openxmlformats.org/drawingml/2006/spreadsheetDrawing">
  <oneCellAnchor>
    <from>
      <col>10</col>
      <colOff>0</colOff>
      <row>8</row>
      <rowOff>0</rowOff>
    </from>
    <ext cx="432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10</col>
      <colOff>0</colOff>
      <row>23</row>
      <rowOff>0</rowOff>
    </from>
    <ext cx="360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9</col>
      <colOff>0</colOff>
      <row>4</row>
      <rowOff>0</rowOff>
    </from>
    <ext cx="432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AssetsTable" displayName="AssetsTable" ref="B4:J104" headerRowCount="1">
  <autoFilter ref="B4:J104"/>
  <tableColumns count="9">
    <tableColumn id="2" name="資產編號"/>
    <tableColumn id="3" name="資產名稱"/>
    <tableColumn id="4" name="類別"/>
    <tableColumn id="5" name="地點"/>
    <tableColumn id="6" name="重要度"/>
    <tableColumn id="7" name="責任人"/>
    <tableColumn id="8" name="購買日期"/>
    <tableColumn id="9" name="稼動狀態"/>
    <tableColumn id="10" name="備註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id="2" name="MaintenancePlanTable" displayName="MaintenancePlanTable" ref="B4:K104" headerRowCount="1">
  <autoFilter ref="B4:K104"/>
  <tableColumns count="10">
    <tableColumn id="2" name="計劃ID"/>
    <tableColumn id="3" name="計劃日期"/>
    <tableColumn id="4" name="目標資產編號"/>
    <tableColumn id="5" name="資產名稱"/>
    <tableColumn id="6" name="保全週期"/>
    <tableColumn id="7" name="負責人"/>
    <tableColumn id="8" name="計劃內容"/>
    <tableColumn id="9" name="寬限天數"/>
    <tableColumn id="10" name="狀況"/>
    <tableColumn id="11" name="備註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id="3" name="WorkRecordsTable" displayName="WorkRecordsTable" ref="B4:K104" headerRowCount="1">
  <autoFilter ref="B4:K104"/>
  <tableColumns count="10">
    <tableColumn id="2" name="作業ID"/>
    <tableColumn id="3" name="實施日期"/>
    <tableColumn id="4" name="目標資產編號"/>
    <tableColumn id="5" name="作業人員"/>
    <tableColumn id="6" name="作業內容"/>
    <tableColumn id="7" name="使用部件/材料"/>
    <tableColumn id="8" name="所需工時(h)"/>
    <tableColumn id="9" name="是否有異常"/>
    <tableColumn id="10" name="附件連結/照片"/>
    <tableColumn id="11" name="確認人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id="4" name="RepairHistoryTable" displayName="RepairHistoryTable" ref="B4:L104" headerRowCount="1">
  <autoFilter ref="B4:L104"/>
  <tableColumns count="11">
    <tableColumn id="2" name="修理ID"/>
    <tableColumn id="3" name="申請日期"/>
    <tableColumn id="4" name="目標資產編號"/>
    <tableColumn id="5" name="故障情況"/>
    <tableColumn id="6" name="根本原因"/>
    <tableColumn id="7" name="對應內容"/>
    <tableColumn id="8" name="修理費用"/>
    <tableColumn id="9" name="處理狀況"/>
    <tableColumn id="10" name="驗收日期"/>
    <tableColumn id="11" name="防止再次發生措施"/>
    <tableColumn id="12" name="備註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id="5" name="PartsConsumablesTable" displayName="PartsConsumablesTable" ref="B4:I104" headerRowCount="1">
  <autoFilter ref="B4:I104"/>
  <tableColumns count="8">
    <tableColumn id="2" name="備件ID"/>
    <tableColumn id="3" name="備件名稱"/>
    <tableColumn id="4" name="當前庫存數"/>
    <tableColumn id="5" name="適正庫存數"/>
    <tableColumn id="6" name="單位"/>
    <tableColumn id="7" name="庫存狀態"/>
    <tableColumn id="8" name="下次訂貨計劃"/>
    <tableColumn id="9" name="備註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id="6" name="VendorsContactsTable" displayName="VendorsContactsTable" ref="B4:I104" headerRowCount="1">
  <autoFilter ref="B4:I104"/>
  <tableColumns count="8">
    <tableColumn id="2" name="往來單位ID"/>
    <tableColumn id="3" name="往來單位名稱"/>
    <tableColumn id="4" name="擔當窗口"/>
    <tableColumn id="5" name="電話號碼"/>
    <tableColumn id="6" name="電子郵箱"/>
    <tableColumn id="7" name="負責業務/類別"/>
    <tableColumn id="8" name="住所"/>
    <tableColumn id="9" name="備註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id="7" name="MonthlySummaryTable" displayName="MonthlySummaryTable" ref="B4:H16" headerRowCount="1">
  <autoFilter ref="B4:H16"/>
  <tableColumns count="7">
    <tableColumn id="2" name="目標月份"/>
    <tableColumn id="3" name="計劃件數"/>
    <tableColumn id="4" name="完成件數"/>
    <tableColumn id="5" name="達成率"/>
    <tableColumn id="6" name="突發修理件數"/>
    <tableColumn id="7" name="修理費用合計"/>
    <tableColumn id="8" name="備件消耗成本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_rels/sheet7.xml.rels><Relationships xmlns="http://schemas.openxmlformats.org/package/2006/relationships"><Relationship Type="http://schemas.openxmlformats.org/officeDocument/2006/relationships/table" Target="../tables/table5.xml" Id="rId1"/></Relationships>
</file>

<file path=xl/worksheets/_rels/sheet8.xml.rels><Relationships xmlns="http://schemas.openxmlformats.org/package/2006/relationships"><Relationship Type="http://schemas.openxmlformats.org/officeDocument/2006/relationships/table" Target="../tables/table6.xml" Id="rId1"/></Relationships>
</file>

<file path=xl/worksheets/_rels/sheet9.xml.rels><Relationships xmlns="http://schemas.openxmlformats.org/package/2006/relationships"><Relationship Type="http://schemas.openxmlformats.org/officeDocument/2006/relationships/drawing" Target="../drawings/drawing2.xml" Id="rId1"/><Relationship Type="http://schemas.openxmlformats.org/officeDocument/2006/relationships/table" Target="../tables/table7.xml" Id="rId2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L26"/>
  <sheetViews>
    <sheetView showGridLines="true" tabSelected="true" zoomScale="95" workbookViewId="0"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18"/>
    <col customWidth="true" max="12" min="3" width="14"/>
  </cols>
  <sheetData>
    <row r="1"/>
    <row r="2" ht="28" customHeight="true">
      <c r="B2" s="1" t="s">
        <v>10</v>
      </c>
    </row>
    <row r="3"/>
    <row r="4" ht="36" customHeight="true">
      <c r="B4" s="2" t="s">
        <v>11</v>
      </c>
    </row>
    <row r="5" ht="36" customHeight="true"/>
    <row r="6"/>
    <row r="7">
      <c r="B7" s="3" t="s">
        <v>12</v>
      </c>
      <c r="C7" s="3" t="n"/>
      <c r="D7" s="3" t="n"/>
      <c r="E7" s="3" t="n"/>
      <c r="F7" s="3" t="n"/>
      <c r="G7" s="3" t="n"/>
      <c r="H7" s="3" t="n"/>
      <c r="I7" s="3" t="n"/>
      <c r="J7" s="3" t="n"/>
      <c r="K7" s="3" t="n"/>
      <c r="L7" s="3" t="n"/>
    </row>
    <row r="8" ht="38" customHeight="true">
      <c r="B8" s="4" t="s">
        <v>13</v>
      </c>
      <c r="C8" s="5" t="n"/>
      <c r="D8" s="5" t="n"/>
      <c r="E8" s="2" t="s">
        <v>14</v>
      </c>
      <c r="F8" s="5" t="n"/>
      <c r="G8" s="5" t="n"/>
      <c r="H8" s="5" t="n"/>
      <c r="I8" s="5" t="n"/>
      <c r="J8" s="5" t="n"/>
      <c r="K8" s="5" t="n"/>
      <c r="L8" s="5" t="n"/>
    </row>
    <row r="9" ht="38" customHeight="true">
      <c r="B9" s="4" t="s">
        <v>15</v>
      </c>
      <c r="C9" s="5" t="n"/>
      <c r="D9" s="5" t="n"/>
      <c r="E9" s="2" t="s">
        <v>160</v>
      </c>
      <c r="F9" s="5" t="n"/>
      <c r="G9" s="5" t="n"/>
      <c r="H9" s="5" t="n"/>
      <c r="I9" s="5" t="n"/>
      <c r="J9" s="5" t="n"/>
      <c r="K9" s="5" t="n"/>
      <c r="L9" s="5" t="n"/>
    </row>
    <row r="10" ht="38" customHeight="true">
      <c r="B10" s="4" t="s">
        <v>16</v>
      </c>
      <c r="C10" s="5" t="n"/>
      <c r="D10" s="5" t="n"/>
      <c r="E10" s="2" t="s">
        <v>17</v>
      </c>
      <c r="F10" s="5" t="n"/>
      <c r="G10" s="5" t="n"/>
      <c r="H10" s="5" t="n"/>
      <c r="I10" s="5" t="n"/>
      <c r="J10" s="5" t="n"/>
      <c r="K10" s="5" t="n"/>
      <c r="L10" s="5" t="n"/>
    </row>
    <row r="11" ht="38" customHeight="true">
      <c r="B11" s="4" t="s">
        <v>18</v>
      </c>
      <c r="C11" s="5" t="n"/>
      <c r="D11" s="5" t="n"/>
      <c r="E11" s="2" t="s">
        <v>161</v>
      </c>
      <c r="F11" s="5" t="n"/>
      <c r="G11" s="5" t="n"/>
      <c r="H11" s="5" t="n"/>
      <c r="I11" s="5" t="n"/>
      <c r="J11" s="5" t="n"/>
      <c r="K11" s="5" t="n"/>
      <c r="L11" s="5" t="n"/>
    </row>
    <row r="12"/>
    <row r="13"/>
    <row r="14">
      <c r="B14" s="3" t="s">
        <v>19</v>
      </c>
      <c r="C14" s="3" t="n"/>
      <c r="D14" s="3" t="n"/>
      <c r="E14" s="3" t="n"/>
      <c r="F14" s="3" t="n"/>
      <c r="G14" s="3" t="n"/>
      <c r="H14" s="3" t="n"/>
      <c r="I14" s="3" t="n"/>
      <c r="J14" s="3" t="n"/>
      <c r="K14" s="3" t="n"/>
      <c r="L14" s="3" t="n"/>
    </row>
    <row r="15" ht="26" customHeight="true">
      <c r="B15" s="6" t="n"/>
      <c r="C15" s="7" t="s">
        <v>20</v>
      </c>
      <c r="D15" s="8" t="s">
        <v>21</v>
      </c>
      <c r="E15" s="5" t="n"/>
      <c r="F15" s="5" t="n"/>
      <c r="G15" s="5" t="n"/>
      <c r="H15" s="5" t="n"/>
      <c r="I15" s="5" t="n"/>
      <c r="J15" s="5" t="n"/>
      <c r="K15" s="5" t="n"/>
      <c r="L15" s="5" t="n"/>
    </row>
    <row r="16" ht="26" customHeight="true">
      <c r="B16" s="9" t="n"/>
      <c r="C16" s="7" t="s">
        <v>22</v>
      </c>
      <c r="D16" s="8" t="s">
        <v>23</v>
      </c>
      <c r="E16" s="5" t="n"/>
      <c r="F16" s="5" t="n"/>
      <c r="G16" s="5" t="n"/>
      <c r="H16" s="5" t="n"/>
      <c r="I16" s="5" t="n"/>
      <c r="J16" s="5" t="n"/>
      <c r="K16" s="5" t="n"/>
      <c r="L16" s="5" t="n"/>
    </row>
    <row r="17" ht="26" customHeight="true">
      <c r="B17" s="10" t="n"/>
      <c r="C17" s="7" t="s">
        <v>24</v>
      </c>
      <c r="D17" s="8" t="s">
        <v>25</v>
      </c>
      <c r="E17" s="5" t="n"/>
      <c r="F17" s="5" t="n"/>
      <c r="G17" s="5" t="n"/>
      <c r="H17" s="5" t="n"/>
      <c r="I17" s="5" t="n"/>
      <c r="J17" s="5" t="n"/>
      <c r="K17" s="5" t="n"/>
      <c r="L17" s="5" t="n"/>
    </row>
    <row r="18"/>
    <row r="19"/>
    <row r="20">
      <c r="B20" s="3" t="s">
        <v>26</v>
      </c>
      <c r="C20" s="3" t="n"/>
      <c r="D20" s="3" t="n"/>
      <c r="E20" s="3" t="n"/>
      <c r="F20" s="3" t="n"/>
      <c r="G20" s="3" t="n"/>
      <c r="H20" s="3" t="n"/>
      <c r="I20" s="3" t="n"/>
      <c r="J20" s="3" t="n"/>
      <c r="K20" s="3" t="n"/>
      <c r="L20" s="3" t="n"/>
    </row>
    <row r="21" ht="34" customHeight="true">
      <c r="B21" s="11" t="s">
        <v>27</v>
      </c>
    </row>
    <row r="22" ht="34" customHeight="true">
      <c r="B22" s="11" t="s">
        <v>28</v>
      </c>
    </row>
    <row r="23" ht="34" customHeight="true">
      <c r="B23" s="11" t="s">
        <v>29</v>
      </c>
    </row>
    <row r="24"/>
    <row r="25"/>
    <row r="26">
      <c r="B26" s="12" t="s">
        <v>30</v>
      </c>
      <c r="C26" s="13" t="s">
        <v>31</v>
      </c>
    </row>
  </sheetData>
  <sheetProtection password="F372" sheet="tru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true"/>
  <mergeCells count="16">
    <mergeCell ref="B10:D10"/>
    <mergeCell ref="B11:D11"/>
    <mergeCell ref="E9:L9"/>
    <mergeCell ref="D15:L15"/>
    <mergeCell ref="B4:L5"/>
    <mergeCell ref="B21:L21"/>
    <mergeCell ref="B8:D8"/>
    <mergeCell ref="E11:L11"/>
    <mergeCell ref="B2:L2"/>
    <mergeCell ref="B9:D9"/>
    <mergeCell ref="E10:L10"/>
    <mergeCell ref="D17:L17"/>
    <mergeCell ref="B22:L22"/>
    <mergeCell ref="B23:L23"/>
    <mergeCell ref="E8:L8"/>
    <mergeCell ref="D16:L16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" bottom="0.5" header="0.2" footer="0.2"/>
  <pageSetup fitToHeight="0" fitToWidth="1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15E59"/>
    <outlinePr summaryBelow="true" summaryRight="true"/>
    <pageSetUpPr fitToPage="true"/>
  </sheetPr>
  <dimension ref="A1:L27"/>
  <sheetViews>
    <sheetView showGridLines="true" zoomScale="90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12" min="2" width="18"/>
  </cols>
  <sheetData>
    <row r="1"/>
    <row r="2" ht="28" customHeight="true">
      <c r="B2" s="1" t="s">
        <v>9</v>
      </c>
    </row>
    <row r="3" ht="22" customHeight="true">
      <c r="B3" s="14" t="s">
        <v>119</v>
      </c>
    </row>
    <row r="4">
      <c r="B4" s="77" t="s">
        <v>120</v>
      </c>
      <c r="C4" s="77" t="s">
        <v>121</v>
      </c>
      <c r="D4" s="77" t="s">
        <v>122</v>
      </c>
      <c r="E4" s="77" t="s">
        <v>3</v>
      </c>
      <c r="F4" s="77" t="s">
        <v>123</v>
      </c>
      <c r="G4" s="77" t="s">
        <v>85</v>
      </c>
      <c r="H4" s="77" t="s">
        <v>92</v>
      </c>
      <c r="I4" s="77" t="s">
        <v>124</v>
      </c>
      <c r="J4" s="77" t="s">
        <v>125</v>
      </c>
      <c r="K4" s="77" t="s">
        <v>100</v>
      </c>
      <c r="L4" s="77" t="s">
        <v>170</v>
      </c>
    </row>
    <row r="5">
      <c r="B5" s="78" t="s">
        <v>126</v>
      </c>
      <c r="C5" s="78" t="s">
        <v>42</v>
      </c>
      <c r="D5" s="78" t="s">
        <v>46</v>
      </c>
      <c r="E5" s="78" t="s">
        <v>127</v>
      </c>
      <c r="F5" s="78" t="s">
        <v>57</v>
      </c>
      <c r="G5" s="78" t="s">
        <v>128</v>
      </c>
      <c r="H5" s="78" t="s">
        <v>129</v>
      </c>
      <c r="I5" s="78" t="s">
        <v>130</v>
      </c>
      <c r="J5" s="78" t="s">
        <v>131</v>
      </c>
      <c r="K5" s="78" t="s">
        <v>132</v>
      </c>
      <c r="L5" s="78" t="s">
        <v>133</v>
      </c>
    </row>
    <row r="6">
      <c r="B6" s="78" t="s">
        <v>134</v>
      </c>
      <c r="C6" s="78" t="s">
        <v>43</v>
      </c>
      <c r="D6" s="78" t="s">
        <v>47</v>
      </c>
      <c r="E6" s="78" t="s">
        <v>135</v>
      </c>
      <c r="F6" s="78" t="s">
        <v>59</v>
      </c>
      <c r="G6" s="78" t="s">
        <v>136</v>
      </c>
      <c r="H6" s="78" t="s">
        <v>137</v>
      </c>
      <c r="I6" s="78" t="s">
        <v>138</v>
      </c>
      <c r="J6" s="78" t="s">
        <v>139</v>
      </c>
      <c r="K6" s="78" t="s">
        <v>140</v>
      </c>
      <c r="L6" s="78" t="s">
        <v>141</v>
      </c>
    </row>
    <row r="7">
      <c r="B7" s="78" t="s">
        <v>142</v>
      </c>
      <c r="C7" s="78" t="s">
        <v>44</v>
      </c>
      <c r="D7" s="78" t="s">
        <v>48</v>
      </c>
      <c r="E7" s="78" t="s">
        <v>143</v>
      </c>
      <c r="F7" s="78" t="s">
        <v>61</v>
      </c>
      <c r="G7" s="79" t="n"/>
      <c r="H7" s="78" t="s">
        <v>61</v>
      </c>
      <c r="I7" s="78" t="s">
        <v>144</v>
      </c>
      <c r="J7" s="78" t="s">
        <v>145</v>
      </c>
      <c r="K7" s="79" t="n"/>
      <c r="L7" s="78" t="s">
        <v>146</v>
      </c>
    </row>
    <row r="8">
      <c r="B8" s="79" t="n"/>
      <c r="C8" s="79" t="n"/>
      <c r="D8" s="79" t="n"/>
      <c r="E8" s="78" t="s">
        <v>147</v>
      </c>
      <c r="F8" s="78" t="s">
        <v>63</v>
      </c>
      <c r="G8" s="79" t="n"/>
      <c r="H8" s="79" t="n"/>
      <c r="I8" s="78" t="s">
        <v>148</v>
      </c>
      <c r="J8" s="78" t="s">
        <v>149</v>
      </c>
      <c r="K8" s="79" t="n"/>
      <c r="L8" s="78" t="s">
        <v>150</v>
      </c>
    </row>
    <row r="9">
      <c r="B9" s="79" t="n"/>
      <c r="C9" s="79" t="n"/>
      <c r="D9" s="79" t="n"/>
      <c r="E9" s="78" t="s">
        <v>151</v>
      </c>
      <c r="F9" s="79" t="n"/>
      <c r="G9" s="79" t="n"/>
      <c r="H9" s="79" t="n"/>
      <c r="I9" s="78" t="s">
        <v>152</v>
      </c>
      <c r="J9" s="78" t="s">
        <v>153</v>
      </c>
      <c r="K9" s="79" t="n"/>
      <c r="L9" s="78" t="s">
        <v>154</v>
      </c>
    </row>
    <row r="10">
      <c r="B10" s="79" t="n"/>
      <c r="C10" s="79" t="n"/>
      <c r="D10" s="79" t="n"/>
      <c r="E10" s="78" t="s">
        <v>155</v>
      </c>
      <c r="F10" s="79" t="n"/>
      <c r="G10" s="79" t="n"/>
      <c r="H10" s="79" t="n"/>
      <c r="I10" s="78" t="s">
        <v>156</v>
      </c>
      <c r="J10" s="79" t="n"/>
      <c r="K10" s="79" t="n"/>
      <c r="L10" s="79" t="n"/>
    </row>
    <row r="11">
      <c r="B11" s="79" t="n"/>
      <c r="C11" s="79" t="n"/>
      <c r="D11" s="79" t="n"/>
      <c r="E11" s="78" t="s">
        <v>157</v>
      </c>
      <c r="F11" s="79" t="n"/>
      <c r="G11" s="79" t="n"/>
      <c r="H11" s="79" t="n"/>
      <c r="I11" s="79" t="n"/>
      <c r="J11" s="79" t="n"/>
      <c r="K11" s="79" t="n"/>
      <c r="L11" s="79" t="n"/>
    </row>
    <row r="12">
      <c r="B12" s="79" t="n"/>
      <c r="C12" s="79" t="n"/>
      <c r="D12" s="79" t="n"/>
      <c r="E12" s="79" t="n"/>
      <c r="F12" s="79" t="n"/>
      <c r="G12" s="79" t="n"/>
      <c r="H12" s="79" t="n"/>
      <c r="I12" s="79" t="n"/>
      <c r="J12" s="79" t="n"/>
      <c r="K12" s="79" t="n"/>
      <c r="L12" s="79" t="n"/>
    </row>
    <row r="13">
      <c r="B13" s="79" t="n"/>
      <c r="C13" s="79" t="n"/>
      <c r="D13" s="79" t="n"/>
      <c r="E13" s="79" t="n"/>
      <c r="F13" s="79" t="n"/>
      <c r="G13" s="79" t="n"/>
      <c r="H13" s="79" t="n"/>
      <c r="I13" s="79" t="n"/>
      <c r="J13" s="79" t="n"/>
      <c r="K13" s="79" t="n"/>
      <c r="L13" s="79" t="n"/>
    </row>
    <row r="14">
      <c r="B14" s="79" t="n"/>
      <c r="C14" s="79" t="n"/>
      <c r="D14" s="79" t="n"/>
      <c r="E14" s="79" t="n"/>
      <c r="F14" s="79" t="n"/>
      <c r="G14" s="79" t="n"/>
      <c r="H14" s="79" t="n"/>
      <c r="I14" s="79" t="n"/>
      <c r="J14" s="79" t="n"/>
      <c r="K14" s="79" t="n"/>
      <c r="L14" s="79" t="n"/>
    </row>
    <row r="15">
      <c r="B15" s="79" t="n"/>
      <c r="C15" s="79" t="n"/>
      <c r="D15" s="79" t="n"/>
      <c r="E15" s="79" t="n"/>
      <c r="F15" s="79" t="n"/>
      <c r="G15" s="79" t="n"/>
      <c r="H15" s="79" t="n"/>
      <c r="I15" s="79" t="n"/>
      <c r="J15" s="79" t="n"/>
      <c r="K15" s="79" t="n"/>
      <c r="L15" s="79" t="n"/>
    </row>
    <row r="16">
      <c r="B16" s="79" t="n"/>
      <c r="C16" s="79" t="n"/>
      <c r="D16" s="79" t="n"/>
      <c r="E16" s="79" t="n"/>
      <c r="F16" s="79" t="n"/>
      <c r="G16" s="79" t="n"/>
      <c r="H16" s="79" t="n"/>
      <c r="I16" s="79" t="n"/>
      <c r="J16" s="79" t="n"/>
      <c r="K16" s="79" t="n"/>
      <c r="L16" s="79" t="n"/>
    </row>
    <row r="17">
      <c r="B17" s="79" t="n"/>
      <c r="C17" s="79" t="n"/>
      <c r="D17" s="79" t="n"/>
      <c r="E17" s="79" t="n"/>
      <c r="F17" s="79" t="n"/>
      <c r="G17" s="79" t="n"/>
      <c r="H17" s="79" t="n"/>
      <c r="I17" s="79" t="n"/>
      <c r="J17" s="79" t="n"/>
      <c r="K17" s="79" t="n"/>
      <c r="L17" s="79" t="n"/>
    </row>
    <row r="18">
      <c r="B18" s="79" t="n"/>
      <c r="C18" s="79" t="n"/>
      <c r="D18" s="79" t="n"/>
      <c r="E18" s="79" t="n"/>
      <c r="F18" s="79" t="n"/>
      <c r="G18" s="79" t="n"/>
      <c r="H18" s="79" t="n"/>
      <c r="I18" s="79" t="n"/>
      <c r="J18" s="79" t="n"/>
      <c r="K18" s="79" t="n"/>
      <c r="L18" s="79" t="n"/>
    </row>
    <row r="19">
      <c r="B19" s="79" t="n"/>
      <c r="C19" s="79" t="n"/>
      <c r="D19" s="79" t="n"/>
      <c r="E19" s="79" t="n"/>
      <c r="F19" s="79" t="n"/>
      <c r="G19" s="79" t="n"/>
      <c r="H19" s="79" t="n"/>
      <c r="I19" s="79" t="n"/>
      <c r="J19" s="79" t="n"/>
      <c r="K19" s="79" t="n"/>
      <c r="L19" s="79" t="n"/>
    </row>
    <row r="20"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79" t="n"/>
      <c r="L20" s="79" t="n"/>
    </row>
    <row r="21">
      <c r="B21" s="80" t="n"/>
      <c r="C21" s="80" t="n"/>
      <c r="D21" s="80" t="n"/>
      <c r="E21" s="80" t="n"/>
      <c r="F21" s="80" t="n"/>
      <c r="G21" s="80" t="n"/>
      <c r="H21" s="80" t="n"/>
      <c r="I21" s="80" t="n"/>
      <c r="J21" s="80" t="n"/>
      <c r="K21" s="80" t="n"/>
      <c r="L21" s="80" t="n"/>
    </row>
    <row r="22"/>
    <row r="23"/>
    <row r="24">
      <c r="B24" s="3" t="s">
        <v>158</v>
      </c>
      <c r="C24" s="3" t="n"/>
      <c r="D24" s="3" t="n"/>
      <c r="E24" s="3" t="n"/>
      <c r="F24" s="3" t="n"/>
      <c r="G24" s="3" t="n"/>
      <c r="H24" s="3" t="n"/>
      <c r="I24" s="3" t="n"/>
      <c r="J24" s="3" t="n"/>
      <c r="K24" s="3" t="n"/>
      <c r="L24" s="3" t="n"/>
    </row>
    <row r="25">
      <c r="B25" s="2" t="s">
        <v>159</v>
      </c>
    </row>
    <row r="26"/>
    <row r="27"/>
  </sheetData>
  <sheetProtection password="F372" sheet="tru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true"/>
  <mergeCells count="3">
    <mergeCell ref="B2:L2"/>
    <mergeCell ref="B25:L27"/>
    <mergeCell ref="B3:L3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" bottom="0.5" header="0.2" footer="0.2"/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D9534F"/>
    <outlinePr summaryBelow="true" summaryRight="true"/>
    <pageSetUpPr fitToPage="true"/>
  </sheetPr>
  <dimension ref="B2:N21"/>
  <sheetViews>
    <sheetView showGridLines="true" zoomScale="90" workbookViewId="0">
      <pane activePane="bottomRight" state="frozen" topLeftCell="B8" xSplit="1" ySplit="7"/>
      <selection pane="topRight"/>
      <selection pane="bottomLeft"/>
      <selection pane="bottomRight"/>
      <selection pane="bottomLeft"/>
      <selection activeCell="A1" pane="bottomRight" sqref="A1"/>
    </sheetView>
  </sheetViews>
  <sheetFormatPr baseColWidth="8" defaultRowHeight="15"/>
  <cols>
    <col customWidth="true" max="2" min="2" width="16"/>
    <col customWidth="true" max="5" min="3" width="15"/>
    <col customWidth="true" max="6" min="6" width="22"/>
    <col customWidth="true" max="8" min="7" width="15"/>
    <col customWidth="true" max="9" min="9" width="22"/>
    <col customWidth="true" max="10" min="10" width="3"/>
    <col customWidth="true" max="14" min="11" width="15"/>
  </cols>
  <sheetData>
    <row r="1"/>
    <row r="2" ht="28" customHeight="true">
      <c r="B2" s="1" t="s">
        <v>0</v>
      </c>
    </row>
    <row r="3" ht="22" customHeight="true">
      <c r="B3" s="14" t="s">
        <v>32</v>
      </c>
    </row>
    <row r="4" ht="28" customHeight="true">
      <c r="B4" s="15" t="s">
        <v>33</v>
      </c>
      <c r="C4" s="16" t="n"/>
      <c r="D4" s="15" t="s">
        <v>34</v>
      </c>
      <c r="E4" s="16" t="n"/>
      <c r="F4" s="15" t="s">
        <v>35</v>
      </c>
      <c r="G4" s="16" t="n"/>
      <c r="H4" s="15" t="s">
        <v>36</v>
      </c>
      <c r="I4" s="16" t="n"/>
    </row>
    <row r="5" ht="34" customHeight="true">
      <c r="B5" s="17">
        <f>COUNTA('資產台帳'!$B$5:$B$104)</f>
      </c>
      <c r="C5" s="5" t="n"/>
      <c r="D5" s="17">
        <f>COUNTIFS('保全計劃'!$C$5:$C$104,"&gt;="&amp;DATE(YEAR(TODAY()),MONTH(TODAY()),1),'保全計劃'!$C$5:$C$104,"&lt;="&amp;EOMONTH(TODAY(),0))</f>
      </c>
      <c r="E5" s="5" t="n"/>
      <c r="F5" s="17">
        <f>COUNTIFS('修理歷史'!$I$5:$I$104,"未対応")</f>
      </c>
      <c r="G5" s="5" t="n"/>
      <c r="H5" s="17">
        <f>COUNTIFS('備件與消耗品'!$G$5:$G$104,"要補充")</f>
      </c>
      <c r="I5" s="5" t="n"/>
    </row>
    <row r="6" ht="24" customHeight="true">
      <c r="B6" s="18" t="s">
        <v>37</v>
      </c>
      <c r="C6" s="16" t="n"/>
      <c r="D6" s="18" t="s">
        <v>162</v>
      </c>
      <c r="E6" s="16" t="n"/>
      <c r="F6" s="18" t="s">
        <v>38</v>
      </c>
      <c r="G6" s="16" t="n"/>
      <c r="H6" s="18" t="s">
        <v>39</v>
      </c>
      <c r="I6" s="16" t="n"/>
    </row>
    <row r="7"/>
    <row r="8"/>
    <row r="9">
      <c r="B9" s="3" t="s">
        <v>40</v>
      </c>
      <c r="C9" s="3" t="n"/>
      <c r="D9" s="3" t="n"/>
      <c r="E9" s="3" t="n"/>
      <c r="F9" s="3" t="n"/>
    </row>
    <row r="10">
      <c r="B10" s="19" t="s">
        <v>41</v>
      </c>
      <c r="C10" s="20" t="s">
        <v>42</v>
      </c>
      <c r="D10" s="20" t="s">
        <v>43</v>
      </c>
      <c r="E10" s="20" t="s">
        <v>44</v>
      </c>
      <c r="F10" s="21" t="s">
        <v>45</v>
      </c>
    </row>
    <row r="11">
      <c r="B11" s="22" t="s">
        <v>46</v>
      </c>
      <c r="C11" s="23">
        <f>COUNTIFS('資產台帳'!$I$5:$I$104,$B11,'資產台帳'!$F$5:$F$104,C$10)</f>
      </c>
      <c r="D11" s="23">
        <f>COUNTIFS('資產台帳'!$I$5:$I$104,$B11,'資產台帳'!$F$5:$F$104,D$10)</f>
      </c>
      <c r="E11" s="23">
        <f>COUNTIFS('資產台帳'!$I$5:$I$104,$B11,'資產台帳'!$F$5:$F$104,E$10)</f>
      </c>
      <c r="F11" s="24">
        <f>SUM(C11:E11)</f>
      </c>
    </row>
    <row r="12">
      <c r="B12" s="22" t="s">
        <v>47</v>
      </c>
      <c r="C12" s="23">
        <f>COUNTIFS('資產台帳'!$I$5:$I$104,$B12,'資產台帳'!$F$5:$F$104,C$10)</f>
      </c>
      <c r="D12" s="23">
        <f>COUNTIFS('資產台帳'!$I$5:$I$104,$B12,'資產台帳'!$F$5:$F$104,D$10)</f>
      </c>
      <c r="E12" s="23">
        <f>COUNTIFS('資產台帳'!$I$5:$I$104,$B12,'資產台帳'!$F$5:$F$104,E$10)</f>
      </c>
      <c r="F12" s="24">
        <f>SUM(C12:E12)</f>
      </c>
    </row>
    <row r="13">
      <c r="B13" s="25" t="s">
        <v>48</v>
      </c>
      <c r="C13" s="26">
        <f>COUNTIFS('資產台帳'!$I$5:$I$104,$B13,'資產台帳'!$F$5:$F$104,C$10)</f>
      </c>
      <c r="D13" s="26">
        <f>COUNTIFS('資產台帳'!$I$5:$I$104,$B13,'資產台帳'!$F$5:$F$104,D$10)</f>
      </c>
      <c r="E13" s="26">
        <f>COUNTIFS('資產台帳'!$I$5:$I$104,$B13,'資產台帳'!$F$5:$F$104,E$10)</f>
      </c>
      <c r="F13" s="27">
        <f>SUM(C13:E13)</f>
      </c>
    </row>
    <row r="14"/>
    <row r="15"/>
    <row r="16">
      <c r="B16" s="3" t="s">
        <v>49</v>
      </c>
      <c r="C16" s="3" t="n"/>
      <c r="D16" s="3" t="n"/>
      <c r="F16" s="3" t="s">
        <v>50</v>
      </c>
      <c r="G16" s="3" t="n"/>
      <c r="H16" s="3" t="n"/>
      <c r="I16" s="3" t="n"/>
    </row>
    <row r="17">
      <c r="B17" s="19" t="s">
        <v>51</v>
      </c>
      <c r="C17" s="20" t="s">
        <v>52</v>
      </c>
      <c r="D17" s="21" t="s">
        <v>53</v>
      </c>
      <c r="F17" s="19" t="s">
        <v>54</v>
      </c>
      <c r="G17" s="20" t="s">
        <v>52</v>
      </c>
      <c r="H17" s="20" t="s">
        <v>55</v>
      </c>
      <c r="I17" s="21" t="s">
        <v>56</v>
      </c>
    </row>
    <row r="18">
      <c r="B18" s="28" t="s">
        <v>57</v>
      </c>
      <c r="C18" s="29">
        <f>COUNTIFS('保全計劃'!$J$5:$J$104,B18)</f>
      </c>
      <c r="D18" s="30">
        <f>IFERROR(C18/SUM($C$18:$C$21),0)</f>
      </c>
      <c r="F18" s="31" t="s">
        <v>58</v>
      </c>
      <c r="G18" s="32">
        <f>SUMPRODUCT(--('保全計劃'!$C$5:$C$104&lt;&gt;""),--(('保全計劃'!$C$5:$C$104+'保全計劃'!$I$5:$I$104)&lt;TODAY()),--('保全計劃'!$J$5:$J$104&lt;&gt;"完了"),--('保全計劃'!$J$5:$J$104&lt;&gt;"スキップ"))</f>
      </c>
      <c r="H18" s="33">
        <f>IF(G18&gt;0,"要確認","正常")</f>
      </c>
      <c r="I18" s="34" t="inlineStr"/>
    </row>
    <row r="19">
      <c r="B19" s="28" t="s">
        <v>59</v>
      </c>
      <c r="C19" s="29">
        <f>COUNTIFS('保全計劃'!$J$5:$J$104,B19)</f>
      </c>
      <c r="D19" s="30">
        <f>IFERROR(C19/SUM($C$18:$C$21),0)</f>
      </c>
      <c r="F19" s="31" t="s">
        <v>60</v>
      </c>
      <c r="G19" s="32">
        <f>COUNTIFS('作業記錄'!$I$5:$I$104,"異常あり")</f>
      </c>
      <c r="H19" s="33">
        <f>IF(G19&gt;0,"要確認","正常")</f>
      </c>
      <c r="I19" s="34" t="inlineStr"/>
    </row>
    <row r="20">
      <c r="B20" s="28" t="s">
        <v>61</v>
      </c>
      <c r="C20" s="29">
        <f>COUNTIFS('保全計劃'!$J$5:$J$104,B20)</f>
      </c>
      <c r="D20" s="30">
        <f>IFERROR(C20/SUM($C$18:$C$21),0)</f>
      </c>
      <c r="F20" s="31" t="s">
        <v>62</v>
      </c>
      <c r="G20" s="32">
        <f>COUNTIFS('修理歷史'!$B$5:$B$104,"&lt;&gt;",'修理歷史'!$I$5:$I$104,"&lt;&gt;完了")</f>
      </c>
      <c r="H20" s="33">
        <f>IF(G20&gt;0,"要確認","正常")</f>
      </c>
      <c r="I20" s="34" t="inlineStr"/>
    </row>
    <row r="21">
      <c r="B21" s="35" t="s">
        <v>63</v>
      </c>
      <c r="C21" s="36">
        <f>COUNTIFS('保全計劃'!$J$5:$J$104,B21)</f>
      </c>
      <c r="D21" s="37">
        <f>IFERROR(C21/SUM($C$18:$C$21),0)</f>
      </c>
      <c r="F21" s="38" t="s">
        <v>64</v>
      </c>
      <c r="G21" s="39">
        <f>COUNTIFS('備件與消耗品'!$G$5:$G$104,"要補充")</f>
      </c>
      <c r="H21" s="40">
        <f>IF(G21&gt;0,"要確認","正常")</f>
      </c>
      <c r="I21" s="41" t="inlineStr"/>
    </row>
  </sheetData>
  <sheetProtection password="F372" sheet="tru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true"/>
  <mergeCells count="14">
    <mergeCell ref="D6:E6"/>
    <mergeCell ref="B6:C6"/>
    <mergeCell ref="F4:G4"/>
    <mergeCell ref="H6:I6"/>
    <mergeCell ref="B5:C5"/>
    <mergeCell ref="F5:G5"/>
    <mergeCell ref="D5:E5"/>
    <mergeCell ref="F6:G6"/>
    <mergeCell ref="D4:E4"/>
    <mergeCell ref="H5:I5"/>
    <mergeCell ref="H4:I4"/>
    <mergeCell ref="B3:N3"/>
    <mergeCell ref="B2:N2"/>
    <mergeCell ref="B4:C4"/>
  </mergeCells>
  <conditionalFormatting sqref="G18:H21">
    <cfRule type="expression" dxfId="0" priority="1">
      <formula>$G18&gt;0</formula>
    </cfRule>
    <cfRule type="expression" dxfId="1" priority="2">
      <formula>$G18=0</formula>
    </cfRule>
  </conditionalFormatting>
  <conditionalFormatting sqref="F4:I6">
    <cfRule type="expression" dxfId="2" priority="3">
      <formula>F5&gt;0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" bottom="0.5" header="0.2" footer="0.2"/>
  <pageSetup fitToHeight="0" fitToWidth="1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zoomScale="85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4"/>
    <col customWidth="true" max="3" min="3" width="22"/>
    <col customWidth="true" max="9" min="4" width="11"/>
    <col customWidth="true" max="10" min="10" width="32"/>
  </cols>
  <sheetData>
    <row r="1"/>
    <row r="2" ht="28" customHeight="true">
      <c r="B2" s="1" t="s">
        <v>1</v>
      </c>
    </row>
    <row r="3" ht="22" customHeight="true">
      <c r="B3" s="14" t="s">
        <v>65</v>
      </c>
    </row>
    <row r="4" ht="26" customHeight="true">
      <c r="B4" s="42" t="s">
        <v>66</v>
      </c>
      <c r="C4" s="43" t="s">
        <v>67</v>
      </c>
      <c r="D4" s="43" t="s">
        <v>68</v>
      </c>
      <c r="E4" s="43" t="s">
        <v>69</v>
      </c>
      <c r="F4" s="43" t="s">
        <v>70</v>
      </c>
      <c r="G4" s="43" t="s">
        <v>71</v>
      </c>
      <c r="H4" s="43" t="s">
        <v>163</v>
      </c>
      <c r="I4" s="43" t="s">
        <v>41</v>
      </c>
      <c r="J4" s="44" t="s">
        <v>72</v>
      </c>
    </row>
    <row r="5" ht="22" customHeight="true">
      <c r="B5" s="45" t="n"/>
      <c r="C5" s="46" t="n"/>
      <c r="D5" s="47" t="n"/>
      <c r="E5" s="46" t="n"/>
      <c r="F5" s="47" t="n"/>
      <c r="G5" s="46" t="n"/>
      <c r="H5" s="48" t="n"/>
      <c r="I5" s="47" t="n"/>
      <c r="J5" s="49" t="n"/>
    </row>
    <row r="6" ht="22" customHeight="true">
      <c r="B6" s="45" t="n"/>
      <c r="C6" s="46" t="n"/>
      <c r="D6" s="47" t="n"/>
      <c r="E6" s="46" t="n"/>
      <c r="F6" s="47" t="n"/>
      <c r="G6" s="46" t="n"/>
      <c r="H6" s="48" t="n"/>
      <c r="I6" s="47" t="n"/>
      <c r="J6" s="49" t="n"/>
    </row>
    <row r="7" ht="22" customHeight="true">
      <c r="B7" s="45" t="n"/>
      <c r="C7" s="46" t="n"/>
      <c r="D7" s="47" t="n"/>
      <c r="E7" s="46" t="n"/>
      <c r="F7" s="47" t="n"/>
      <c r="G7" s="46" t="n"/>
      <c r="H7" s="48" t="n"/>
      <c r="I7" s="47" t="n"/>
      <c r="J7" s="49" t="n"/>
    </row>
    <row r="8" ht="22" customHeight="true">
      <c r="B8" s="45" t="n"/>
      <c r="C8" s="46" t="n"/>
      <c r="D8" s="47" t="n"/>
      <c r="E8" s="46" t="n"/>
      <c r="F8" s="47" t="n"/>
      <c r="G8" s="46" t="n"/>
      <c r="H8" s="48" t="n"/>
      <c r="I8" s="47" t="n"/>
      <c r="J8" s="49" t="n"/>
    </row>
    <row r="9" ht="22" customHeight="true">
      <c r="B9" s="45" t="n"/>
      <c r="C9" s="46" t="n"/>
      <c r="D9" s="47" t="n"/>
      <c r="E9" s="46" t="n"/>
      <c r="F9" s="47" t="n"/>
      <c r="G9" s="46" t="n"/>
      <c r="H9" s="48" t="n"/>
      <c r="I9" s="47" t="n"/>
      <c r="J9" s="49" t="n"/>
    </row>
    <row r="10" ht="22" customHeight="true">
      <c r="B10" s="45" t="n"/>
      <c r="C10" s="46" t="n"/>
      <c r="D10" s="47" t="n"/>
      <c r="E10" s="46" t="n"/>
      <c r="F10" s="47" t="n"/>
      <c r="G10" s="46" t="n"/>
      <c r="H10" s="48" t="n"/>
      <c r="I10" s="47" t="n"/>
      <c r="J10" s="49" t="n"/>
    </row>
    <row r="11" ht="22" customHeight="true">
      <c r="B11" s="45" t="n"/>
      <c r="C11" s="46" t="n"/>
      <c r="D11" s="47" t="n"/>
      <c r="E11" s="46" t="n"/>
      <c r="F11" s="47" t="n"/>
      <c r="G11" s="46" t="n"/>
      <c r="H11" s="48" t="n"/>
      <c r="I11" s="47" t="n"/>
      <c r="J11" s="49" t="n"/>
    </row>
    <row r="12" ht="22" customHeight="true">
      <c r="B12" s="45" t="n"/>
      <c r="C12" s="46" t="n"/>
      <c r="D12" s="47" t="n"/>
      <c r="E12" s="46" t="n"/>
      <c r="F12" s="47" t="n"/>
      <c r="G12" s="46" t="n"/>
      <c r="H12" s="48" t="n"/>
      <c r="I12" s="47" t="n"/>
      <c r="J12" s="49" t="n"/>
    </row>
    <row r="13" ht="22" customHeight="true">
      <c r="B13" s="45" t="n"/>
      <c r="C13" s="46" t="n"/>
      <c r="D13" s="47" t="n"/>
      <c r="E13" s="46" t="n"/>
      <c r="F13" s="47" t="n"/>
      <c r="G13" s="46" t="n"/>
      <c r="H13" s="48" t="n"/>
      <c r="I13" s="47" t="n"/>
      <c r="J13" s="49" t="n"/>
    </row>
    <row r="14" ht="22" customHeight="true">
      <c r="B14" s="45" t="n"/>
      <c r="C14" s="46" t="n"/>
      <c r="D14" s="47" t="n"/>
      <c r="E14" s="46" t="n"/>
      <c r="F14" s="47" t="n"/>
      <c r="G14" s="46" t="n"/>
      <c r="H14" s="48" t="n"/>
      <c r="I14" s="47" t="n"/>
      <c r="J14" s="49" t="n"/>
    </row>
    <row r="15" ht="22" customHeight="true">
      <c r="B15" s="45" t="n"/>
      <c r="C15" s="46" t="n"/>
      <c r="D15" s="47" t="n"/>
      <c r="E15" s="46" t="n"/>
      <c r="F15" s="47" t="n"/>
      <c r="G15" s="46" t="n"/>
      <c r="H15" s="48" t="n"/>
      <c r="I15" s="47" t="n"/>
      <c r="J15" s="49" t="n"/>
    </row>
    <row r="16" ht="22" customHeight="true">
      <c r="B16" s="45" t="n"/>
      <c r="C16" s="46" t="n"/>
      <c r="D16" s="47" t="n"/>
      <c r="E16" s="46" t="n"/>
      <c r="F16" s="47" t="n"/>
      <c r="G16" s="46" t="n"/>
      <c r="H16" s="48" t="n"/>
      <c r="I16" s="47" t="n"/>
      <c r="J16" s="49" t="n"/>
    </row>
    <row r="17" ht="22" customHeight="true">
      <c r="B17" s="45" t="n"/>
      <c r="C17" s="46" t="n"/>
      <c r="D17" s="47" t="n"/>
      <c r="E17" s="46" t="n"/>
      <c r="F17" s="47" t="n"/>
      <c r="G17" s="46" t="n"/>
      <c r="H17" s="48" t="n"/>
      <c r="I17" s="47" t="n"/>
      <c r="J17" s="49" t="n"/>
    </row>
    <row r="18" ht="22" customHeight="true">
      <c r="B18" s="45" t="n"/>
      <c r="C18" s="46" t="n"/>
      <c r="D18" s="47" t="n"/>
      <c r="E18" s="46" t="n"/>
      <c r="F18" s="47" t="n"/>
      <c r="G18" s="46" t="n"/>
      <c r="H18" s="48" t="n"/>
      <c r="I18" s="47" t="n"/>
      <c r="J18" s="49" t="n"/>
    </row>
    <row r="19" ht="22" customHeight="true">
      <c r="B19" s="45" t="n"/>
      <c r="C19" s="46" t="n"/>
      <c r="D19" s="47" t="n"/>
      <c r="E19" s="46" t="n"/>
      <c r="F19" s="47" t="n"/>
      <c r="G19" s="46" t="n"/>
      <c r="H19" s="48" t="n"/>
      <c r="I19" s="47" t="n"/>
      <c r="J19" s="49" t="n"/>
    </row>
    <row r="20" ht="22" customHeight="true">
      <c r="B20" s="45" t="n"/>
      <c r="C20" s="46" t="n"/>
      <c r="D20" s="47" t="n"/>
      <c r="E20" s="46" t="n"/>
      <c r="F20" s="47" t="n"/>
      <c r="G20" s="46" t="n"/>
      <c r="H20" s="48" t="n"/>
      <c r="I20" s="47" t="n"/>
      <c r="J20" s="49" t="n"/>
    </row>
    <row r="21" ht="22" customHeight="true">
      <c r="B21" s="45" t="n"/>
      <c r="C21" s="46" t="n"/>
      <c r="D21" s="47" t="n"/>
      <c r="E21" s="46" t="n"/>
      <c r="F21" s="47" t="n"/>
      <c r="G21" s="46" t="n"/>
      <c r="H21" s="48" t="n"/>
      <c r="I21" s="47" t="n"/>
      <c r="J21" s="49" t="n"/>
    </row>
    <row r="22" ht="22" customHeight="true">
      <c r="B22" s="45" t="n"/>
      <c r="C22" s="46" t="n"/>
      <c r="D22" s="47" t="n"/>
      <c r="E22" s="46" t="n"/>
      <c r="F22" s="47" t="n"/>
      <c r="G22" s="46" t="n"/>
      <c r="H22" s="48" t="n"/>
      <c r="I22" s="47" t="n"/>
      <c r="J22" s="49" t="n"/>
    </row>
    <row r="23" ht="22" customHeight="true">
      <c r="B23" s="45" t="n"/>
      <c r="C23" s="46" t="n"/>
      <c r="D23" s="47" t="n"/>
      <c r="E23" s="46" t="n"/>
      <c r="F23" s="47" t="n"/>
      <c r="G23" s="46" t="n"/>
      <c r="H23" s="48" t="n"/>
      <c r="I23" s="47" t="n"/>
      <c r="J23" s="49" t="n"/>
    </row>
    <row r="24" ht="22" customHeight="true">
      <c r="B24" s="45" t="n"/>
      <c r="C24" s="46" t="n"/>
      <c r="D24" s="47" t="n"/>
      <c r="E24" s="46" t="n"/>
      <c r="F24" s="47" t="n"/>
      <c r="G24" s="46" t="n"/>
      <c r="H24" s="48" t="n"/>
      <c r="I24" s="47" t="n"/>
      <c r="J24" s="49" t="n"/>
    </row>
    <row r="25" ht="22" customHeight="true">
      <c r="B25" s="45" t="n"/>
      <c r="C25" s="46" t="n"/>
      <c r="D25" s="47" t="n"/>
      <c r="E25" s="46" t="n"/>
      <c r="F25" s="47" t="n"/>
      <c r="G25" s="46" t="n"/>
      <c r="H25" s="48" t="n"/>
      <c r="I25" s="47" t="n"/>
      <c r="J25" s="49" t="n"/>
    </row>
    <row r="26" ht="22" customHeight="true">
      <c r="B26" s="45" t="n"/>
      <c r="C26" s="46" t="n"/>
      <c r="D26" s="47" t="n"/>
      <c r="E26" s="46" t="n"/>
      <c r="F26" s="47" t="n"/>
      <c r="G26" s="46" t="n"/>
      <c r="H26" s="48" t="n"/>
      <c r="I26" s="47" t="n"/>
      <c r="J26" s="49" t="n"/>
    </row>
    <row r="27" ht="22" customHeight="true">
      <c r="B27" s="45" t="n"/>
      <c r="C27" s="46" t="n"/>
      <c r="D27" s="47" t="n"/>
      <c r="E27" s="46" t="n"/>
      <c r="F27" s="47" t="n"/>
      <c r="G27" s="46" t="n"/>
      <c r="H27" s="48" t="n"/>
      <c r="I27" s="47" t="n"/>
      <c r="J27" s="49" t="n"/>
    </row>
    <row r="28" ht="22" customHeight="true">
      <c r="B28" s="45" t="n"/>
      <c r="C28" s="46" t="n"/>
      <c r="D28" s="47" t="n"/>
      <c r="E28" s="46" t="n"/>
      <c r="F28" s="47" t="n"/>
      <c r="G28" s="46" t="n"/>
      <c r="H28" s="48" t="n"/>
      <c r="I28" s="47" t="n"/>
      <c r="J28" s="49" t="n"/>
    </row>
    <row r="29" ht="22" customHeight="true">
      <c r="B29" s="45" t="n"/>
      <c r="C29" s="46" t="n"/>
      <c r="D29" s="47" t="n"/>
      <c r="E29" s="46" t="n"/>
      <c r="F29" s="47" t="n"/>
      <c r="G29" s="46" t="n"/>
      <c r="H29" s="48" t="n"/>
      <c r="I29" s="47" t="n"/>
      <c r="J29" s="49" t="n"/>
    </row>
    <row r="30" ht="22" customHeight="true">
      <c r="B30" s="45" t="n"/>
      <c r="C30" s="46" t="n"/>
      <c r="D30" s="47" t="n"/>
      <c r="E30" s="46" t="n"/>
      <c r="F30" s="47" t="n"/>
      <c r="G30" s="46" t="n"/>
      <c r="H30" s="48" t="n"/>
      <c r="I30" s="47" t="n"/>
      <c r="J30" s="49" t="n"/>
    </row>
    <row r="31" ht="22" customHeight="true">
      <c r="B31" s="45" t="n"/>
      <c r="C31" s="46" t="n"/>
      <c r="D31" s="47" t="n"/>
      <c r="E31" s="46" t="n"/>
      <c r="F31" s="47" t="n"/>
      <c r="G31" s="46" t="n"/>
      <c r="H31" s="48" t="n"/>
      <c r="I31" s="47" t="n"/>
      <c r="J31" s="49" t="n"/>
    </row>
    <row r="32" ht="22" customHeight="true">
      <c r="B32" s="45" t="n"/>
      <c r="C32" s="46" t="n"/>
      <c r="D32" s="47" t="n"/>
      <c r="E32" s="46" t="n"/>
      <c r="F32" s="47" t="n"/>
      <c r="G32" s="46" t="n"/>
      <c r="H32" s="48" t="n"/>
      <c r="I32" s="47" t="n"/>
      <c r="J32" s="49" t="n"/>
    </row>
    <row r="33" ht="22" customHeight="true">
      <c r="B33" s="45" t="n"/>
      <c r="C33" s="46" t="n"/>
      <c r="D33" s="47" t="n"/>
      <c r="E33" s="46" t="n"/>
      <c r="F33" s="47" t="n"/>
      <c r="G33" s="46" t="n"/>
      <c r="H33" s="48" t="n"/>
      <c r="I33" s="47" t="n"/>
      <c r="J33" s="49" t="n"/>
    </row>
    <row r="34" ht="22" customHeight="true">
      <c r="B34" s="45" t="n"/>
      <c r="C34" s="46" t="n"/>
      <c r="D34" s="47" t="n"/>
      <c r="E34" s="46" t="n"/>
      <c r="F34" s="47" t="n"/>
      <c r="G34" s="46" t="n"/>
      <c r="H34" s="48" t="n"/>
      <c r="I34" s="47" t="n"/>
      <c r="J34" s="49" t="n"/>
    </row>
    <row r="35" ht="22" customHeight="true">
      <c r="B35" s="45" t="n"/>
      <c r="C35" s="46" t="n"/>
      <c r="D35" s="47" t="n"/>
      <c r="E35" s="46" t="n"/>
      <c r="F35" s="47" t="n"/>
      <c r="G35" s="46" t="n"/>
      <c r="H35" s="48" t="n"/>
      <c r="I35" s="47" t="n"/>
      <c r="J35" s="49" t="n"/>
    </row>
    <row r="36" ht="22" customHeight="true">
      <c r="B36" s="45" t="n"/>
      <c r="C36" s="46" t="n"/>
      <c r="D36" s="47" t="n"/>
      <c r="E36" s="46" t="n"/>
      <c r="F36" s="47" t="n"/>
      <c r="G36" s="46" t="n"/>
      <c r="H36" s="48" t="n"/>
      <c r="I36" s="47" t="n"/>
      <c r="J36" s="49" t="n"/>
    </row>
    <row r="37" ht="22" customHeight="true">
      <c r="B37" s="45" t="n"/>
      <c r="C37" s="46" t="n"/>
      <c r="D37" s="47" t="n"/>
      <c r="E37" s="46" t="n"/>
      <c r="F37" s="47" t="n"/>
      <c r="G37" s="46" t="n"/>
      <c r="H37" s="48" t="n"/>
      <c r="I37" s="47" t="n"/>
      <c r="J37" s="49" t="n"/>
    </row>
    <row r="38" ht="22" customHeight="true">
      <c r="B38" s="45" t="n"/>
      <c r="C38" s="46" t="n"/>
      <c r="D38" s="47" t="n"/>
      <c r="E38" s="46" t="n"/>
      <c r="F38" s="47" t="n"/>
      <c r="G38" s="46" t="n"/>
      <c r="H38" s="48" t="n"/>
      <c r="I38" s="47" t="n"/>
      <c r="J38" s="49" t="n"/>
    </row>
    <row r="39" ht="22" customHeight="true">
      <c r="B39" s="45" t="n"/>
      <c r="C39" s="46" t="n"/>
      <c r="D39" s="47" t="n"/>
      <c r="E39" s="46" t="n"/>
      <c r="F39" s="47" t="n"/>
      <c r="G39" s="46" t="n"/>
      <c r="H39" s="48" t="n"/>
      <c r="I39" s="47" t="n"/>
      <c r="J39" s="49" t="n"/>
    </row>
    <row r="40" ht="22" customHeight="true">
      <c r="B40" s="45" t="n"/>
      <c r="C40" s="46" t="n"/>
      <c r="D40" s="47" t="n"/>
      <c r="E40" s="46" t="n"/>
      <c r="F40" s="47" t="n"/>
      <c r="G40" s="46" t="n"/>
      <c r="H40" s="48" t="n"/>
      <c r="I40" s="47" t="n"/>
      <c r="J40" s="49" t="n"/>
    </row>
    <row r="41" ht="22" customHeight="true">
      <c r="B41" s="45" t="n"/>
      <c r="C41" s="46" t="n"/>
      <c r="D41" s="47" t="n"/>
      <c r="E41" s="46" t="n"/>
      <c r="F41" s="47" t="n"/>
      <c r="G41" s="46" t="n"/>
      <c r="H41" s="48" t="n"/>
      <c r="I41" s="47" t="n"/>
      <c r="J41" s="49" t="n"/>
    </row>
    <row r="42" ht="22" customHeight="true">
      <c r="B42" s="45" t="n"/>
      <c r="C42" s="46" t="n"/>
      <c r="D42" s="47" t="n"/>
      <c r="E42" s="46" t="n"/>
      <c r="F42" s="47" t="n"/>
      <c r="G42" s="46" t="n"/>
      <c r="H42" s="48" t="n"/>
      <c r="I42" s="47" t="n"/>
      <c r="J42" s="49" t="n"/>
    </row>
    <row r="43" ht="22" customHeight="true">
      <c r="B43" s="45" t="n"/>
      <c r="C43" s="46" t="n"/>
      <c r="D43" s="47" t="n"/>
      <c r="E43" s="46" t="n"/>
      <c r="F43" s="47" t="n"/>
      <c r="G43" s="46" t="n"/>
      <c r="H43" s="48" t="n"/>
      <c r="I43" s="47" t="n"/>
      <c r="J43" s="49" t="n"/>
    </row>
    <row r="44" ht="22" customHeight="true">
      <c r="B44" s="45" t="n"/>
      <c r="C44" s="46" t="n"/>
      <c r="D44" s="47" t="n"/>
      <c r="E44" s="46" t="n"/>
      <c r="F44" s="47" t="n"/>
      <c r="G44" s="46" t="n"/>
      <c r="H44" s="48" t="n"/>
      <c r="I44" s="47" t="n"/>
      <c r="J44" s="49" t="n"/>
    </row>
    <row r="45" ht="22" customHeight="true">
      <c r="B45" s="45" t="n"/>
      <c r="C45" s="46" t="n"/>
      <c r="D45" s="47" t="n"/>
      <c r="E45" s="46" t="n"/>
      <c r="F45" s="47" t="n"/>
      <c r="G45" s="46" t="n"/>
      <c r="H45" s="48" t="n"/>
      <c r="I45" s="47" t="n"/>
      <c r="J45" s="49" t="n"/>
    </row>
    <row r="46" ht="22" customHeight="true">
      <c r="B46" s="45" t="n"/>
      <c r="C46" s="46" t="n"/>
      <c r="D46" s="47" t="n"/>
      <c r="E46" s="46" t="n"/>
      <c r="F46" s="47" t="n"/>
      <c r="G46" s="46" t="n"/>
      <c r="H46" s="48" t="n"/>
      <c r="I46" s="47" t="n"/>
      <c r="J46" s="49" t="n"/>
    </row>
    <row r="47" ht="22" customHeight="true">
      <c r="B47" s="45" t="n"/>
      <c r="C47" s="46" t="n"/>
      <c r="D47" s="47" t="n"/>
      <c r="E47" s="46" t="n"/>
      <c r="F47" s="47" t="n"/>
      <c r="G47" s="46" t="n"/>
      <c r="H47" s="48" t="n"/>
      <c r="I47" s="47" t="n"/>
      <c r="J47" s="49" t="n"/>
    </row>
    <row r="48" ht="22" customHeight="true">
      <c r="B48" s="45" t="n"/>
      <c r="C48" s="46" t="n"/>
      <c r="D48" s="47" t="n"/>
      <c r="E48" s="46" t="n"/>
      <c r="F48" s="47" t="n"/>
      <c r="G48" s="46" t="n"/>
      <c r="H48" s="48" t="n"/>
      <c r="I48" s="47" t="n"/>
      <c r="J48" s="49" t="n"/>
    </row>
    <row r="49" ht="22" customHeight="true">
      <c r="B49" s="45" t="n"/>
      <c r="C49" s="46" t="n"/>
      <c r="D49" s="47" t="n"/>
      <c r="E49" s="46" t="n"/>
      <c r="F49" s="47" t="n"/>
      <c r="G49" s="46" t="n"/>
      <c r="H49" s="48" t="n"/>
      <c r="I49" s="47" t="n"/>
      <c r="J49" s="49" t="n"/>
    </row>
    <row r="50" ht="22" customHeight="true">
      <c r="B50" s="45" t="n"/>
      <c r="C50" s="46" t="n"/>
      <c r="D50" s="47" t="n"/>
      <c r="E50" s="46" t="n"/>
      <c r="F50" s="47" t="n"/>
      <c r="G50" s="46" t="n"/>
      <c r="H50" s="48" t="n"/>
      <c r="I50" s="47" t="n"/>
      <c r="J50" s="49" t="n"/>
    </row>
    <row r="51" ht="22" customHeight="true">
      <c r="B51" s="45" t="n"/>
      <c r="C51" s="46" t="n"/>
      <c r="D51" s="47" t="n"/>
      <c r="E51" s="46" t="n"/>
      <c r="F51" s="47" t="n"/>
      <c r="G51" s="46" t="n"/>
      <c r="H51" s="48" t="n"/>
      <c r="I51" s="47" t="n"/>
      <c r="J51" s="49" t="n"/>
    </row>
    <row r="52" ht="22" customHeight="true">
      <c r="B52" s="45" t="n"/>
      <c r="C52" s="46" t="n"/>
      <c r="D52" s="47" t="n"/>
      <c r="E52" s="46" t="n"/>
      <c r="F52" s="47" t="n"/>
      <c r="G52" s="46" t="n"/>
      <c r="H52" s="48" t="n"/>
      <c r="I52" s="47" t="n"/>
      <c r="J52" s="49" t="n"/>
    </row>
    <row r="53" ht="22" customHeight="true">
      <c r="B53" s="45" t="n"/>
      <c r="C53" s="46" t="n"/>
      <c r="D53" s="47" t="n"/>
      <c r="E53" s="46" t="n"/>
      <c r="F53" s="47" t="n"/>
      <c r="G53" s="46" t="n"/>
      <c r="H53" s="48" t="n"/>
      <c r="I53" s="47" t="n"/>
      <c r="J53" s="49" t="n"/>
    </row>
    <row r="54" ht="22" customHeight="true">
      <c r="B54" s="45" t="n"/>
      <c r="C54" s="46" t="n"/>
      <c r="D54" s="47" t="n"/>
      <c r="E54" s="46" t="n"/>
      <c r="F54" s="47" t="n"/>
      <c r="G54" s="46" t="n"/>
      <c r="H54" s="48" t="n"/>
      <c r="I54" s="47" t="n"/>
      <c r="J54" s="49" t="n"/>
    </row>
    <row r="55" ht="22" customHeight="true">
      <c r="B55" s="45" t="n"/>
      <c r="C55" s="46" t="n"/>
      <c r="D55" s="47" t="n"/>
      <c r="E55" s="46" t="n"/>
      <c r="F55" s="47" t="n"/>
      <c r="G55" s="46" t="n"/>
      <c r="H55" s="48" t="n"/>
      <c r="I55" s="47" t="n"/>
      <c r="J55" s="49" t="n"/>
    </row>
    <row r="56" ht="22" customHeight="true">
      <c r="B56" s="45" t="n"/>
      <c r="C56" s="46" t="n"/>
      <c r="D56" s="47" t="n"/>
      <c r="E56" s="46" t="n"/>
      <c r="F56" s="47" t="n"/>
      <c r="G56" s="46" t="n"/>
      <c r="H56" s="48" t="n"/>
      <c r="I56" s="47" t="n"/>
      <c r="J56" s="49" t="n"/>
    </row>
    <row r="57" ht="22" customHeight="true">
      <c r="B57" s="45" t="n"/>
      <c r="C57" s="46" t="n"/>
      <c r="D57" s="47" t="n"/>
      <c r="E57" s="46" t="n"/>
      <c r="F57" s="47" t="n"/>
      <c r="G57" s="46" t="n"/>
      <c r="H57" s="48" t="n"/>
      <c r="I57" s="47" t="n"/>
      <c r="J57" s="49" t="n"/>
    </row>
    <row r="58" ht="22" customHeight="true">
      <c r="B58" s="45" t="n"/>
      <c r="C58" s="46" t="n"/>
      <c r="D58" s="47" t="n"/>
      <c r="E58" s="46" t="n"/>
      <c r="F58" s="47" t="n"/>
      <c r="G58" s="46" t="n"/>
      <c r="H58" s="48" t="n"/>
      <c r="I58" s="47" t="n"/>
      <c r="J58" s="49" t="n"/>
    </row>
    <row r="59" ht="22" customHeight="true">
      <c r="B59" s="45" t="n"/>
      <c r="C59" s="46" t="n"/>
      <c r="D59" s="47" t="n"/>
      <c r="E59" s="46" t="n"/>
      <c r="F59" s="47" t="n"/>
      <c r="G59" s="46" t="n"/>
      <c r="H59" s="48" t="n"/>
      <c r="I59" s="47" t="n"/>
      <c r="J59" s="49" t="n"/>
    </row>
    <row r="60" ht="22" customHeight="true">
      <c r="B60" s="45" t="n"/>
      <c r="C60" s="46" t="n"/>
      <c r="D60" s="47" t="n"/>
      <c r="E60" s="46" t="n"/>
      <c r="F60" s="47" t="n"/>
      <c r="G60" s="46" t="n"/>
      <c r="H60" s="48" t="n"/>
      <c r="I60" s="47" t="n"/>
      <c r="J60" s="49" t="n"/>
    </row>
    <row r="61" ht="22" customHeight="true">
      <c r="B61" s="45" t="n"/>
      <c r="C61" s="46" t="n"/>
      <c r="D61" s="47" t="n"/>
      <c r="E61" s="46" t="n"/>
      <c r="F61" s="47" t="n"/>
      <c r="G61" s="46" t="n"/>
      <c r="H61" s="48" t="n"/>
      <c r="I61" s="47" t="n"/>
      <c r="J61" s="49" t="n"/>
    </row>
    <row r="62" ht="22" customHeight="true">
      <c r="B62" s="45" t="n"/>
      <c r="C62" s="46" t="n"/>
      <c r="D62" s="47" t="n"/>
      <c r="E62" s="46" t="n"/>
      <c r="F62" s="47" t="n"/>
      <c r="G62" s="46" t="n"/>
      <c r="H62" s="48" t="n"/>
      <c r="I62" s="47" t="n"/>
      <c r="J62" s="49" t="n"/>
    </row>
    <row r="63" ht="22" customHeight="true">
      <c r="B63" s="45" t="n"/>
      <c r="C63" s="46" t="n"/>
      <c r="D63" s="47" t="n"/>
      <c r="E63" s="46" t="n"/>
      <c r="F63" s="47" t="n"/>
      <c r="G63" s="46" t="n"/>
      <c r="H63" s="48" t="n"/>
      <c r="I63" s="47" t="n"/>
      <c r="J63" s="49" t="n"/>
    </row>
    <row r="64" ht="22" customHeight="true">
      <c r="B64" s="45" t="n"/>
      <c r="C64" s="46" t="n"/>
      <c r="D64" s="47" t="n"/>
      <c r="E64" s="46" t="n"/>
      <c r="F64" s="47" t="n"/>
      <c r="G64" s="46" t="n"/>
      <c r="H64" s="48" t="n"/>
      <c r="I64" s="47" t="n"/>
      <c r="J64" s="49" t="n"/>
    </row>
    <row r="65" ht="22" customHeight="true">
      <c r="B65" s="45" t="n"/>
      <c r="C65" s="46" t="n"/>
      <c r="D65" s="47" t="n"/>
      <c r="E65" s="46" t="n"/>
      <c r="F65" s="47" t="n"/>
      <c r="G65" s="46" t="n"/>
      <c r="H65" s="48" t="n"/>
      <c r="I65" s="47" t="n"/>
      <c r="J65" s="49" t="n"/>
    </row>
    <row r="66" ht="22" customHeight="true">
      <c r="B66" s="45" t="n"/>
      <c r="C66" s="46" t="n"/>
      <c r="D66" s="47" t="n"/>
      <c r="E66" s="46" t="n"/>
      <c r="F66" s="47" t="n"/>
      <c r="G66" s="46" t="n"/>
      <c r="H66" s="48" t="n"/>
      <c r="I66" s="47" t="n"/>
      <c r="J66" s="49" t="n"/>
    </row>
    <row r="67" ht="22" customHeight="true">
      <c r="B67" s="45" t="n"/>
      <c r="C67" s="46" t="n"/>
      <c r="D67" s="47" t="n"/>
      <c r="E67" s="46" t="n"/>
      <c r="F67" s="47" t="n"/>
      <c r="G67" s="46" t="n"/>
      <c r="H67" s="48" t="n"/>
      <c r="I67" s="47" t="n"/>
      <c r="J67" s="49" t="n"/>
    </row>
    <row r="68" ht="22" customHeight="true">
      <c r="B68" s="45" t="n"/>
      <c r="C68" s="46" t="n"/>
      <c r="D68" s="47" t="n"/>
      <c r="E68" s="46" t="n"/>
      <c r="F68" s="47" t="n"/>
      <c r="G68" s="46" t="n"/>
      <c r="H68" s="48" t="n"/>
      <c r="I68" s="47" t="n"/>
      <c r="J68" s="49" t="n"/>
    </row>
    <row r="69" ht="22" customHeight="true">
      <c r="B69" s="45" t="n"/>
      <c r="C69" s="46" t="n"/>
      <c r="D69" s="47" t="n"/>
      <c r="E69" s="46" t="n"/>
      <c r="F69" s="47" t="n"/>
      <c r="G69" s="46" t="n"/>
      <c r="H69" s="48" t="n"/>
      <c r="I69" s="47" t="n"/>
      <c r="J69" s="49" t="n"/>
    </row>
    <row r="70" ht="22" customHeight="true">
      <c r="B70" s="45" t="n"/>
      <c r="C70" s="46" t="n"/>
      <c r="D70" s="47" t="n"/>
      <c r="E70" s="46" t="n"/>
      <c r="F70" s="47" t="n"/>
      <c r="G70" s="46" t="n"/>
      <c r="H70" s="48" t="n"/>
      <c r="I70" s="47" t="n"/>
      <c r="J70" s="49" t="n"/>
    </row>
    <row r="71" ht="22" customHeight="true">
      <c r="B71" s="45" t="n"/>
      <c r="C71" s="46" t="n"/>
      <c r="D71" s="47" t="n"/>
      <c r="E71" s="46" t="n"/>
      <c r="F71" s="47" t="n"/>
      <c r="G71" s="46" t="n"/>
      <c r="H71" s="48" t="n"/>
      <c r="I71" s="47" t="n"/>
      <c r="J71" s="49" t="n"/>
    </row>
    <row r="72" ht="22" customHeight="true">
      <c r="B72" s="45" t="n"/>
      <c r="C72" s="46" t="n"/>
      <c r="D72" s="47" t="n"/>
      <c r="E72" s="46" t="n"/>
      <c r="F72" s="47" t="n"/>
      <c r="G72" s="46" t="n"/>
      <c r="H72" s="48" t="n"/>
      <c r="I72" s="47" t="n"/>
      <c r="J72" s="49" t="n"/>
    </row>
    <row r="73" ht="22" customHeight="true">
      <c r="B73" s="45" t="n"/>
      <c r="C73" s="46" t="n"/>
      <c r="D73" s="47" t="n"/>
      <c r="E73" s="46" t="n"/>
      <c r="F73" s="47" t="n"/>
      <c r="G73" s="46" t="n"/>
      <c r="H73" s="48" t="n"/>
      <c r="I73" s="47" t="n"/>
      <c r="J73" s="49" t="n"/>
    </row>
    <row r="74" ht="22" customHeight="true">
      <c r="B74" s="45" t="n"/>
      <c r="C74" s="46" t="n"/>
      <c r="D74" s="47" t="n"/>
      <c r="E74" s="46" t="n"/>
      <c r="F74" s="47" t="n"/>
      <c r="G74" s="46" t="n"/>
      <c r="H74" s="48" t="n"/>
      <c r="I74" s="47" t="n"/>
      <c r="J74" s="49" t="n"/>
    </row>
    <row r="75" ht="22" customHeight="true">
      <c r="B75" s="45" t="n"/>
      <c r="C75" s="46" t="n"/>
      <c r="D75" s="47" t="n"/>
      <c r="E75" s="46" t="n"/>
      <c r="F75" s="47" t="n"/>
      <c r="G75" s="46" t="n"/>
      <c r="H75" s="48" t="n"/>
      <c r="I75" s="47" t="n"/>
      <c r="J75" s="49" t="n"/>
    </row>
    <row r="76" ht="22" customHeight="true">
      <c r="B76" s="45" t="n"/>
      <c r="C76" s="46" t="n"/>
      <c r="D76" s="47" t="n"/>
      <c r="E76" s="46" t="n"/>
      <c r="F76" s="47" t="n"/>
      <c r="G76" s="46" t="n"/>
      <c r="H76" s="48" t="n"/>
      <c r="I76" s="47" t="n"/>
      <c r="J76" s="49" t="n"/>
    </row>
    <row r="77" ht="22" customHeight="true">
      <c r="B77" s="45" t="n"/>
      <c r="C77" s="46" t="n"/>
      <c r="D77" s="47" t="n"/>
      <c r="E77" s="46" t="n"/>
      <c r="F77" s="47" t="n"/>
      <c r="G77" s="46" t="n"/>
      <c r="H77" s="48" t="n"/>
      <c r="I77" s="47" t="n"/>
      <c r="J77" s="49" t="n"/>
    </row>
    <row r="78" ht="22" customHeight="true">
      <c r="B78" s="45" t="n"/>
      <c r="C78" s="46" t="n"/>
      <c r="D78" s="47" t="n"/>
      <c r="E78" s="46" t="n"/>
      <c r="F78" s="47" t="n"/>
      <c r="G78" s="46" t="n"/>
      <c r="H78" s="48" t="n"/>
      <c r="I78" s="47" t="n"/>
      <c r="J78" s="49" t="n"/>
    </row>
    <row r="79" ht="22" customHeight="true">
      <c r="B79" s="45" t="n"/>
      <c r="C79" s="46" t="n"/>
      <c r="D79" s="47" t="n"/>
      <c r="E79" s="46" t="n"/>
      <c r="F79" s="47" t="n"/>
      <c r="G79" s="46" t="n"/>
      <c r="H79" s="48" t="n"/>
      <c r="I79" s="47" t="n"/>
      <c r="J79" s="49" t="n"/>
    </row>
    <row r="80" ht="22" customHeight="true">
      <c r="B80" s="45" t="n"/>
      <c r="C80" s="46" t="n"/>
      <c r="D80" s="47" t="n"/>
      <c r="E80" s="46" t="n"/>
      <c r="F80" s="47" t="n"/>
      <c r="G80" s="46" t="n"/>
      <c r="H80" s="48" t="n"/>
      <c r="I80" s="47" t="n"/>
      <c r="J80" s="49" t="n"/>
    </row>
    <row r="81" ht="22" customHeight="true">
      <c r="B81" s="45" t="n"/>
      <c r="C81" s="46" t="n"/>
      <c r="D81" s="47" t="n"/>
      <c r="E81" s="46" t="n"/>
      <c r="F81" s="47" t="n"/>
      <c r="G81" s="46" t="n"/>
      <c r="H81" s="48" t="n"/>
      <c r="I81" s="47" t="n"/>
      <c r="J81" s="49" t="n"/>
    </row>
    <row r="82" ht="22" customHeight="true">
      <c r="B82" s="45" t="n"/>
      <c r="C82" s="46" t="n"/>
      <c r="D82" s="47" t="n"/>
      <c r="E82" s="46" t="n"/>
      <c r="F82" s="47" t="n"/>
      <c r="G82" s="46" t="n"/>
      <c r="H82" s="48" t="n"/>
      <c r="I82" s="47" t="n"/>
      <c r="J82" s="49" t="n"/>
    </row>
    <row r="83" ht="22" customHeight="true">
      <c r="B83" s="45" t="n"/>
      <c r="C83" s="46" t="n"/>
      <c r="D83" s="47" t="n"/>
      <c r="E83" s="46" t="n"/>
      <c r="F83" s="47" t="n"/>
      <c r="G83" s="46" t="n"/>
      <c r="H83" s="48" t="n"/>
      <c r="I83" s="47" t="n"/>
      <c r="J83" s="49" t="n"/>
    </row>
    <row r="84" ht="22" customHeight="true">
      <c r="B84" s="45" t="n"/>
      <c r="C84" s="46" t="n"/>
      <c r="D84" s="47" t="n"/>
      <c r="E84" s="46" t="n"/>
      <c r="F84" s="47" t="n"/>
      <c r="G84" s="46" t="n"/>
      <c r="H84" s="48" t="n"/>
      <c r="I84" s="47" t="n"/>
      <c r="J84" s="49" t="n"/>
    </row>
    <row r="85" ht="22" customHeight="true">
      <c r="B85" s="45" t="n"/>
      <c r="C85" s="46" t="n"/>
      <c r="D85" s="47" t="n"/>
      <c r="E85" s="46" t="n"/>
      <c r="F85" s="47" t="n"/>
      <c r="G85" s="46" t="n"/>
      <c r="H85" s="48" t="n"/>
      <c r="I85" s="47" t="n"/>
      <c r="J85" s="49" t="n"/>
    </row>
    <row r="86" ht="22" customHeight="true">
      <c r="B86" s="45" t="n"/>
      <c r="C86" s="46" t="n"/>
      <c r="D86" s="47" t="n"/>
      <c r="E86" s="46" t="n"/>
      <c r="F86" s="47" t="n"/>
      <c r="G86" s="46" t="n"/>
      <c r="H86" s="48" t="n"/>
      <c r="I86" s="47" t="n"/>
      <c r="J86" s="49" t="n"/>
    </row>
    <row r="87" ht="22" customHeight="true">
      <c r="B87" s="45" t="n"/>
      <c r="C87" s="46" t="n"/>
      <c r="D87" s="47" t="n"/>
      <c r="E87" s="46" t="n"/>
      <c r="F87" s="47" t="n"/>
      <c r="G87" s="46" t="n"/>
      <c r="H87" s="48" t="n"/>
      <c r="I87" s="47" t="n"/>
      <c r="J87" s="49" t="n"/>
    </row>
    <row r="88" ht="22" customHeight="true">
      <c r="B88" s="45" t="n"/>
      <c r="C88" s="46" t="n"/>
      <c r="D88" s="47" t="n"/>
      <c r="E88" s="46" t="n"/>
      <c r="F88" s="47" t="n"/>
      <c r="G88" s="46" t="n"/>
      <c r="H88" s="48" t="n"/>
      <c r="I88" s="47" t="n"/>
      <c r="J88" s="49" t="n"/>
    </row>
    <row r="89" ht="22" customHeight="true">
      <c r="B89" s="45" t="n"/>
      <c r="C89" s="46" t="n"/>
      <c r="D89" s="47" t="n"/>
      <c r="E89" s="46" t="n"/>
      <c r="F89" s="47" t="n"/>
      <c r="G89" s="46" t="n"/>
      <c r="H89" s="48" t="n"/>
      <c r="I89" s="47" t="n"/>
      <c r="J89" s="49" t="n"/>
    </row>
    <row r="90" ht="22" customHeight="true">
      <c r="B90" s="45" t="n"/>
      <c r="C90" s="46" t="n"/>
      <c r="D90" s="47" t="n"/>
      <c r="E90" s="46" t="n"/>
      <c r="F90" s="47" t="n"/>
      <c r="G90" s="46" t="n"/>
      <c r="H90" s="48" t="n"/>
      <c r="I90" s="47" t="n"/>
      <c r="J90" s="49" t="n"/>
    </row>
    <row r="91" ht="22" customHeight="true">
      <c r="B91" s="45" t="n"/>
      <c r="C91" s="46" t="n"/>
      <c r="D91" s="47" t="n"/>
      <c r="E91" s="46" t="n"/>
      <c r="F91" s="47" t="n"/>
      <c r="G91" s="46" t="n"/>
      <c r="H91" s="48" t="n"/>
      <c r="I91" s="47" t="n"/>
      <c r="J91" s="49" t="n"/>
    </row>
    <row r="92" ht="22" customHeight="true">
      <c r="B92" s="45" t="n"/>
      <c r="C92" s="46" t="n"/>
      <c r="D92" s="47" t="n"/>
      <c r="E92" s="46" t="n"/>
      <c r="F92" s="47" t="n"/>
      <c r="G92" s="46" t="n"/>
      <c r="H92" s="48" t="n"/>
      <c r="I92" s="47" t="n"/>
      <c r="J92" s="49" t="n"/>
    </row>
    <row r="93" ht="22" customHeight="true">
      <c r="B93" s="45" t="n"/>
      <c r="C93" s="46" t="n"/>
      <c r="D93" s="47" t="n"/>
      <c r="E93" s="46" t="n"/>
      <c r="F93" s="47" t="n"/>
      <c r="G93" s="46" t="n"/>
      <c r="H93" s="48" t="n"/>
      <c r="I93" s="47" t="n"/>
      <c r="J93" s="49" t="n"/>
    </row>
    <row r="94" ht="22" customHeight="true">
      <c r="B94" s="45" t="n"/>
      <c r="C94" s="46" t="n"/>
      <c r="D94" s="47" t="n"/>
      <c r="E94" s="46" t="n"/>
      <c r="F94" s="47" t="n"/>
      <c r="G94" s="46" t="n"/>
      <c r="H94" s="48" t="n"/>
      <c r="I94" s="47" t="n"/>
      <c r="J94" s="49" t="n"/>
    </row>
    <row r="95" ht="22" customHeight="true">
      <c r="B95" s="45" t="n"/>
      <c r="C95" s="46" t="n"/>
      <c r="D95" s="47" t="n"/>
      <c r="E95" s="46" t="n"/>
      <c r="F95" s="47" t="n"/>
      <c r="G95" s="46" t="n"/>
      <c r="H95" s="48" t="n"/>
      <c r="I95" s="47" t="n"/>
      <c r="J95" s="49" t="n"/>
    </row>
    <row r="96" ht="22" customHeight="true">
      <c r="B96" s="45" t="n"/>
      <c r="C96" s="46" t="n"/>
      <c r="D96" s="47" t="n"/>
      <c r="E96" s="46" t="n"/>
      <c r="F96" s="47" t="n"/>
      <c r="G96" s="46" t="n"/>
      <c r="H96" s="48" t="n"/>
      <c r="I96" s="47" t="n"/>
      <c r="J96" s="49" t="n"/>
    </row>
    <row r="97" ht="22" customHeight="true">
      <c r="B97" s="45" t="n"/>
      <c r="C97" s="46" t="n"/>
      <c r="D97" s="47" t="n"/>
      <c r="E97" s="46" t="n"/>
      <c r="F97" s="47" t="n"/>
      <c r="G97" s="46" t="n"/>
      <c r="H97" s="48" t="n"/>
      <c r="I97" s="47" t="n"/>
      <c r="J97" s="49" t="n"/>
    </row>
    <row r="98" ht="22" customHeight="true">
      <c r="B98" s="45" t="n"/>
      <c r="C98" s="46" t="n"/>
      <c r="D98" s="47" t="n"/>
      <c r="E98" s="46" t="n"/>
      <c r="F98" s="47" t="n"/>
      <c r="G98" s="46" t="n"/>
      <c r="H98" s="48" t="n"/>
      <c r="I98" s="47" t="n"/>
      <c r="J98" s="49" t="n"/>
    </row>
    <row r="99" ht="22" customHeight="true">
      <c r="B99" s="45" t="n"/>
      <c r="C99" s="46" t="n"/>
      <c r="D99" s="47" t="n"/>
      <c r="E99" s="46" t="n"/>
      <c r="F99" s="47" t="n"/>
      <c r="G99" s="46" t="n"/>
      <c r="H99" s="48" t="n"/>
      <c r="I99" s="47" t="n"/>
      <c r="J99" s="49" t="n"/>
    </row>
    <row r="100" ht="22" customHeight="true">
      <c r="B100" s="45" t="n"/>
      <c r="C100" s="46" t="n"/>
      <c r="D100" s="47" t="n"/>
      <c r="E100" s="46" t="n"/>
      <c r="F100" s="47" t="n"/>
      <c r="G100" s="46" t="n"/>
      <c r="H100" s="48" t="n"/>
      <c r="I100" s="47" t="n"/>
      <c r="J100" s="49" t="n"/>
    </row>
    <row r="101" ht="22" customHeight="true">
      <c r="B101" s="45" t="n"/>
      <c r="C101" s="46" t="n"/>
      <c r="D101" s="47" t="n"/>
      <c r="E101" s="46" t="n"/>
      <c r="F101" s="47" t="n"/>
      <c r="G101" s="46" t="n"/>
      <c r="H101" s="48" t="n"/>
      <c r="I101" s="47" t="n"/>
      <c r="J101" s="49" t="n"/>
    </row>
    <row r="102" ht="22" customHeight="true">
      <c r="B102" s="45" t="n"/>
      <c r="C102" s="46" t="n"/>
      <c r="D102" s="47" t="n"/>
      <c r="E102" s="46" t="n"/>
      <c r="F102" s="47" t="n"/>
      <c r="G102" s="46" t="n"/>
      <c r="H102" s="48" t="n"/>
      <c r="I102" s="47" t="n"/>
      <c r="J102" s="49" t="n"/>
    </row>
    <row r="103" ht="22" customHeight="true">
      <c r="B103" s="45" t="n"/>
      <c r="C103" s="46" t="n"/>
      <c r="D103" s="47" t="n"/>
      <c r="E103" s="46" t="n"/>
      <c r="F103" s="47" t="n"/>
      <c r="G103" s="46" t="n"/>
      <c r="H103" s="48" t="n"/>
      <c r="I103" s="47" t="n"/>
      <c r="J103" s="49" t="n"/>
    </row>
    <row r="104" ht="22" customHeight="true">
      <c r="B104" s="50" t="n"/>
      <c r="C104" s="51" t="n"/>
      <c r="D104" s="52" t="n"/>
      <c r="E104" s="51" t="n"/>
      <c r="F104" s="52" t="n"/>
      <c r="G104" s="51" t="n"/>
      <c r="H104" s="53" t="n"/>
      <c r="I104" s="52" t="n"/>
      <c r="J104" s="54" t="n"/>
    </row>
  </sheetData>
  <sheetProtection password="F372" sheet="tru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true"/>
  <mergeCells count="2">
    <mergeCell ref="B3:J3"/>
    <mergeCell ref="B2:J2"/>
  </mergeCells>
  <conditionalFormatting sqref="B5:J104">
    <cfRule type="expression" dxfId="3" priority="1">
      <formula>$F5="高"</formula>
    </cfRule>
    <cfRule type="expression" dxfId="0" priority="2">
      <formula>$I5="停止中"</formula>
    </cfRule>
    <cfRule type="expression" dxfId="4" priority="3">
      <formula>$I5="廃棄"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内の値を選択してください。" errorTitle="入力エラー" prompt="選擇肢から選んでください。" promptTitle="入力候補" sqref="D5:D104" type="list">
      <formula1>'選擇肢'!$B$5:$B$7</formula1>
    </dataValidation>
    <dataValidation allowBlank="true" error="リスト内の値を選択してください。" errorTitle="入力エラー" prompt="選擇肢から選んでください。" promptTitle="入力候補" sqref="F5:F104" type="list">
      <formula1>'選擇肢'!$C$5:$C$7</formula1>
    </dataValidation>
    <dataValidation allowBlank="true" error="リスト内の値を選択してください。" errorTitle="入力エラー" prompt="選擇肢から選んでください。" promptTitle="入力候補" sqref="I5:I104" type="list">
      <formula1>'選擇肢'!$D$5:$D$7</formula1>
    </dataValidation>
  </dataValidations>
  <pageMargins left="0.35" right="0.35" top="0.5" bottom="0.5" header="0.2" footer="0.2"/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K104"/>
  <sheetViews>
    <sheetView showGridLines="true" zoomScale="85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4"/>
    <col customWidth="true" max="7" min="3" width="11"/>
    <col customWidth="true" max="8" min="8" width="30"/>
    <col customWidth="true" max="10" min="9" width="11"/>
    <col customWidth="true" max="11" min="11" width="28"/>
  </cols>
  <sheetData>
    <row r="1"/>
    <row r="2" ht="28" customHeight="true">
      <c r="B2" s="1" t="s">
        <v>2</v>
      </c>
    </row>
    <row r="3" ht="22" customHeight="true">
      <c r="B3" s="14" t="s">
        <v>73</v>
      </c>
    </row>
    <row r="4" ht="26" customHeight="true">
      <c r="B4" s="42" t="s">
        <v>74</v>
      </c>
      <c r="C4" s="43" t="s">
        <v>164</v>
      </c>
      <c r="D4" s="43" t="s">
        <v>75</v>
      </c>
      <c r="E4" s="43" t="s">
        <v>67</v>
      </c>
      <c r="F4" s="43" t="s">
        <v>3</v>
      </c>
      <c r="G4" s="43" t="s">
        <v>76</v>
      </c>
      <c r="H4" s="43" t="s">
        <v>77</v>
      </c>
      <c r="I4" s="43" t="s">
        <v>78</v>
      </c>
      <c r="J4" s="43" t="s">
        <v>51</v>
      </c>
      <c r="K4" s="44" t="s">
        <v>72</v>
      </c>
    </row>
    <row r="5" ht="22" customHeight="true">
      <c r="B5" s="45" t="n"/>
      <c r="C5" s="48" t="n"/>
      <c r="D5" s="47" t="n"/>
      <c r="E5" s="55">
        <f>IFERROR(VLOOKUP(D5,'資產台帳'!$B$5:$I$104,2,FALSE),"")</f>
      </c>
      <c r="F5" s="47" t="n"/>
      <c r="G5" s="46" t="n"/>
      <c r="H5" s="46" t="n"/>
      <c r="I5" s="56" t="n"/>
      <c r="J5" s="47" t="n"/>
      <c r="K5" s="49" t="n"/>
    </row>
    <row r="6" ht="22" customHeight="true">
      <c r="B6" s="45" t="n"/>
      <c r="C6" s="48" t="n"/>
      <c r="D6" s="47" t="n"/>
      <c r="E6" s="55">
        <f>IFERROR(VLOOKUP(D6,'資產台帳'!$B$5:$I$104,2,FALSE),"")</f>
      </c>
      <c r="F6" s="47" t="n"/>
      <c r="G6" s="46" t="n"/>
      <c r="H6" s="46" t="n"/>
      <c r="I6" s="56" t="n"/>
      <c r="J6" s="47" t="n"/>
      <c r="K6" s="49" t="n"/>
    </row>
    <row r="7" ht="22" customHeight="true">
      <c r="B7" s="45" t="n"/>
      <c r="C7" s="48" t="n"/>
      <c r="D7" s="47" t="n"/>
      <c r="E7" s="55">
        <f>IFERROR(VLOOKUP(D7,'資產台帳'!$B$5:$I$104,2,FALSE),"")</f>
      </c>
      <c r="F7" s="47" t="n"/>
      <c r="G7" s="46" t="n"/>
      <c r="H7" s="46" t="n"/>
      <c r="I7" s="56" t="n"/>
      <c r="J7" s="47" t="n"/>
      <c r="K7" s="49" t="n"/>
    </row>
    <row r="8" ht="22" customHeight="true">
      <c r="B8" s="45" t="n"/>
      <c r="C8" s="48" t="n"/>
      <c r="D8" s="47" t="n"/>
      <c r="E8" s="55">
        <f>IFERROR(VLOOKUP(D8,'資產台帳'!$B$5:$I$104,2,FALSE),"")</f>
      </c>
      <c r="F8" s="47" t="n"/>
      <c r="G8" s="46" t="n"/>
      <c r="H8" s="46" t="n"/>
      <c r="I8" s="56" t="n"/>
      <c r="J8" s="47" t="n"/>
      <c r="K8" s="49" t="n"/>
    </row>
    <row r="9" ht="22" customHeight="true">
      <c r="B9" s="45" t="n"/>
      <c r="C9" s="48" t="n"/>
      <c r="D9" s="47" t="n"/>
      <c r="E9" s="55">
        <f>IFERROR(VLOOKUP(D9,'資產台帳'!$B$5:$I$104,2,FALSE),"")</f>
      </c>
      <c r="F9" s="47" t="n"/>
      <c r="G9" s="46" t="n"/>
      <c r="H9" s="46" t="n"/>
      <c r="I9" s="56" t="n"/>
      <c r="J9" s="47" t="n"/>
      <c r="K9" s="49" t="n"/>
    </row>
    <row r="10" ht="22" customHeight="true">
      <c r="B10" s="45" t="n"/>
      <c r="C10" s="48" t="n"/>
      <c r="D10" s="47" t="n"/>
      <c r="E10" s="55">
        <f>IFERROR(VLOOKUP(D10,'資產台帳'!$B$5:$I$104,2,FALSE),"")</f>
      </c>
      <c r="F10" s="47" t="n"/>
      <c r="G10" s="46" t="n"/>
      <c r="H10" s="46" t="n"/>
      <c r="I10" s="56" t="n"/>
      <c r="J10" s="47" t="n"/>
      <c r="K10" s="49" t="n"/>
    </row>
    <row r="11" ht="22" customHeight="true">
      <c r="B11" s="45" t="n"/>
      <c r="C11" s="48" t="n"/>
      <c r="D11" s="47" t="n"/>
      <c r="E11" s="55">
        <f>IFERROR(VLOOKUP(D11,'資產台帳'!$B$5:$I$104,2,FALSE),"")</f>
      </c>
      <c r="F11" s="47" t="n"/>
      <c r="G11" s="46" t="n"/>
      <c r="H11" s="46" t="n"/>
      <c r="I11" s="56" t="n"/>
      <c r="J11" s="47" t="n"/>
      <c r="K11" s="49" t="n"/>
    </row>
    <row r="12" ht="22" customHeight="true">
      <c r="B12" s="45" t="n"/>
      <c r="C12" s="48" t="n"/>
      <c r="D12" s="47" t="n"/>
      <c r="E12" s="55">
        <f>IFERROR(VLOOKUP(D12,'資產台帳'!$B$5:$I$104,2,FALSE),"")</f>
      </c>
      <c r="F12" s="47" t="n"/>
      <c r="G12" s="46" t="n"/>
      <c r="H12" s="46" t="n"/>
      <c r="I12" s="56" t="n"/>
      <c r="J12" s="47" t="n"/>
      <c r="K12" s="49" t="n"/>
    </row>
    <row r="13" ht="22" customHeight="true">
      <c r="B13" s="45" t="n"/>
      <c r="C13" s="48" t="n"/>
      <c r="D13" s="47" t="n"/>
      <c r="E13" s="55">
        <f>IFERROR(VLOOKUP(D13,'資產台帳'!$B$5:$I$104,2,FALSE),"")</f>
      </c>
      <c r="F13" s="47" t="n"/>
      <c r="G13" s="46" t="n"/>
      <c r="H13" s="46" t="n"/>
      <c r="I13" s="56" t="n"/>
      <c r="J13" s="47" t="n"/>
      <c r="K13" s="49" t="n"/>
    </row>
    <row r="14" ht="22" customHeight="true">
      <c r="B14" s="45" t="n"/>
      <c r="C14" s="48" t="n"/>
      <c r="D14" s="47" t="n"/>
      <c r="E14" s="55">
        <f>IFERROR(VLOOKUP(D14,'資產台帳'!$B$5:$I$104,2,FALSE),"")</f>
      </c>
      <c r="F14" s="47" t="n"/>
      <c r="G14" s="46" t="n"/>
      <c r="H14" s="46" t="n"/>
      <c r="I14" s="56" t="n"/>
      <c r="J14" s="47" t="n"/>
      <c r="K14" s="49" t="n"/>
    </row>
    <row r="15" ht="22" customHeight="true">
      <c r="B15" s="45" t="n"/>
      <c r="C15" s="48" t="n"/>
      <c r="D15" s="47" t="n"/>
      <c r="E15" s="55">
        <f>IFERROR(VLOOKUP(D15,'資產台帳'!$B$5:$I$104,2,FALSE),"")</f>
      </c>
      <c r="F15" s="47" t="n"/>
      <c r="G15" s="46" t="n"/>
      <c r="H15" s="46" t="n"/>
      <c r="I15" s="56" t="n"/>
      <c r="J15" s="47" t="n"/>
      <c r="K15" s="49" t="n"/>
    </row>
    <row r="16" ht="22" customHeight="true">
      <c r="B16" s="45" t="n"/>
      <c r="C16" s="48" t="n"/>
      <c r="D16" s="47" t="n"/>
      <c r="E16" s="55">
        <f>IFERROR(VLOOKUP(D16,'資產台帳'!$B$5:$I$104,2,FALSE),"")</f>
      </c>
      <c r="F16" s="47" t="n"/>
      <c r="G16" s="46" t="n"/>
      <c r="H16" s="46" t="n"/>
      <c r="I16" s="56" t="n"/>
      <c r="J16" s="47" t="n"/>
      <c r="K16" s="49" t="n"/>
    </row>
    <row r="17" ht="22" customHeight="true">
      <c r="B17" s="45" t="n"/>
      <c r="C17" s="48" t="n"/>
      <c r="D17" s="47" t="n"/>
      <c r="E17" s="55">
        <f>IFERROR(VLOOKUP(D17,'資產台帳'!$B$5:$I$104,2,FALSE),"")</f>
      </c>
      <c r="F17" s="47" t="n"/>
      <c r="G17" s="46" t="n"/>
      <c r="H17" s="46" t="n"/>
      <c r="I17" s="56" t="n"/>
      <c r="J17" s="47" t="n"/>
      <c r="K17" s="49" t="n"/>
    </row>
    <row r="18" ht="22" customHeight="true">
      <c r="B18" s="45" t="n"/>
      <c r="C18" s="48" t="n"/>
      <c r="D18" s="47" t="n"/>
      <c r="E18" s="55">
        <f>IFERROR(VLOOKUP(D18,'資產台帳'!$B$5:$I$104,2,FALSE),"")</f>
      </c>
      <c r="F18" s="47" t="n"/>
      <c r="G18" s="46" t="n"/>
      <c r="H18" s="46" t="n"/>
      <c r="I18" s="56" t="n"/>
      <c r="J18" s="47" t="n"/>
      <c r="K18" s="49" t="n"/>
    </row>
    <row r="19" ht="22" customHeight="true">
      <c r="B19" s="45" t="n"/>
      <c r="C19" s="48" t="n"/>
      <c r="D19" s="47" t="n"/>
      <c r="E19" s="55">
        <f>IFERROR(VLOOKUP(D19,'資產台帳'!$B$5:$I$104,2,FALSE),"")</f>
      </c>
      <c r="F19" s="47" t="n"/>
      <c r="G19" s="46" t="n"/>
      <c r="H19" s="46" t="n"/>
      <c r="I19" s="56" t="n"/>
      <c r="J19" s="47" t="n"/>
      <c r="K19" s="49" t="n"/>
    </row>
    <row r="20" ht="22" customHeight="true">
      <c r="B20" s="45" t="n"/>
      <c r="C20" s="48" t="n"/>
      <c r="D20" s="47" t="n"/>
      <c r="E20" s="55">
        <f>IFERROR(VLOOKUP(D20,'資產台帳'!$B$5:$I$104,2,FALSE),"")</f>
      </c>
      <c r="F20" s="47" t="n"/>
      <c r="G20" s="46" t="n"/>
      <c r="H20" s="46" t="n"/>
      <c r="I20" s="56" t="n"/>
      <c r="J20" s="47" t="n"/>
      <c r="K20" s="49" t="n"/>
    </row>
    <row r="21" ht="22" customHeight="true">
      <c r="B21" s="45" t="n"/>
      <c r="C21" s="48" t="n"/>
      <c r="D21" s="47" t="n"/>
      <c r="E21" s="55">
        <f>IFERROR(VLOOKUP(D21,'資產台帳'!$B$5:$I$104,2,FALSE),"")</f>
      </c>
      <c r="F21" s="47" t="n"/>
      <c r="G21" s="46" t="n"/>
      <c r="H21" s="46" t="n"/>
      <c r="I21" s="56" t="n"/>
      <c r="J21" s="47" t="n"/>
      <c r="K21" s="49" t="n"/>
    </row>
    <row r="22" ht="22" customHeight="true">
      <c r="B22" s="45" t="n"/>
      <c r="C22" s="48" t="n"/>
      <c r="D22" s="47" t="n"/>
      <c r="E22" s="55">
        <f>IFERROR(VLOOKUP(D22,'資產台帳'!$B$5:$I$104,2,FALSE),"")</f>
      </c>
      <c r="F22" s="47" t="n"/>
      <c r="G22" s="46" t="n"/>
      <c r="H22" s="46" t="n"/>
      <c r="I22" s="56" t="n"/>
      <c r="J22" s="47" t="n"/>
      <c r="K22" s="49" t="n"/>
    </row>
    <row r="23" ht="22" customHeight="true">
      <c r="B23" s="45" t="n"/>
      <c r="C23" s="48" t="n"/>
      <c r="D23" s="47" t="n"/>
      <c r="E23" s="55">
        <f>IFERROR(VLOOKUP(D23,'資產台帳'!$B$5:$I$104,2,FALSE),"")</f>
      </c>
      <c r="F23" s="47" t="n"/>
      <c r="G23" s="46" t="n"/>
      <c r="H23" s="46" t="n"/>
      <c r="I23" s="56" t="n"/>
      <c r="J23" s="47" t="n"/>
      <c r="K23" s="49" t="n"/>
    </row>
    <row r="24" ht="22" customHeight="true">
      <c r="B24" s="45" t="n"/>
      <c r="C24" s="48" t="n"/>
      <c r="D24" s="47" t="n"/>
      <c r="E24" s="55">
        <f>IFERROR(VLOOKUP(D24,'資產台帳'!$B$5:$I$104,2,FALSE),"")</f>
      </c>
      <c r="F24" s="47" t="n"/>
      <c r="G24" s="46" t="n"/>
      <c r="H24" s="46" t="n"/>
      <c r="I24" s="56" t="n"/>
      <c r="J24" s="47" t="n"/>
      <c r="K24" s="49" t="n"/>
    </row>
    <row r="25" ht="22" customHeight="true">
      <c r="B25" s="45" t="n"/>
      <c r="C25" s="48" t="n"/>
      <c r="D25" s="47" t="n"/>
      <c r="E25" s="55">
        <f>IFERROR(VLOOKUP(D25,'資產台帳'!$B$5:$I$104,2,FALSE),"")</f>
      </c>
      <c r="F25" s="47" t="n"/>
      <c r="G25" s="46" t="n"/>
      <c r="H25" s="46" t="n"/>
      <c r="I25" s="56" t="n"/>
      <c r="J25" s="47" t="n"/>
      <c r="K25" s="49" t="n"/>
    </row>
    <row r="26" ht="22" customHeight="true">
      <c r="B26" s="45" t="n"/>
      <c r="C26" s="48" t="n"/>
      <c r="D26" s="47" t="n"/>
      <c r="E26" s="55">
        <f>IFERROR(VLOOKUP(D26,'資產台帳'!$B$5:$I$104,2,FALSE),"")</f>
      </c>
      <c r="F26" s="47" t="n"/>
      <c r="G26" s="46" t="n"/>
      <c r="H26" s="46" t="n"/>
      <c r="I26" s="56" t="n"/>
      <c r="J26" s="47" t="n"/>
      <c r="K26" s="49" t="n"/>
    </row>
    <row r="27" ht="22" customHeight="true">
      <c r="B27" s="45" t="n"/>
      <c r="C27" s="48" t="n"/>
      <c r="D27" s="47" t="n"/>
      <c r="E27" s="55">
        <f>IFERROR(VLOOKUP(D27,'資產台帳'!$B$5:$I$104,2,FALSE),"")</f>
      </c>
      <c r="F27" s="47" t="n"/>
      <c r="G27" s="46" t="n"/>
      <c r="H27" s="46" t="n"/>
      <c r="I27" s="56" t="n"/>
      <c r="J27" s="47" t="n"/>
      <c r="K27" s="49" t="n"/>
    </row>
    <row r="28" ht="22" customHeight="true">
      <c r="B28" s="45" t="n"/>
      <c r="C28" s="48" t="n"/>
      <c r="D28" s="47" t="n"/>
      <c r="E28" s="55">
        <f>IFERROR(VLOOKUP(D28,'資產台帳'!$B$5:$I$104,2,FALSE),"")</f>
      </c>
      <c r="F28" s="47" t="n"/>
      <c r="G28" s="46" t="n"/>
      <c r="H28" s="46" t="n"/>
      <c r="I28" s="56" t="n"/>
      <c r="J28" s="47" t="n"/>
      <c r="K28" s="49" t="n"/>
    </row>
    <row r="29" ht="22" customHeight="true">
      <c r="B29" s="45" t="n"/>
      <c r="C29" s="48" t="n"/>
      <c r="D29" s="47" t="n"/>
      <c r="E29" s="55">
        <f>IFERROR(VLOOKUP(D29,'資產台帳'!$B$5:$I$104,2,FALSE),"")</f>
      </c>
      <c r="F29" s="47" t="n"/>
      <c r="G29" s="46" t="n"/>
      <c r="H29" s="46" t="n"/>
      <c r="I29" s="56" t="n"/>
      <c r="J29" s="47" t="n"/>
      <c r="K29" s="49" t="n"/>
    </row>
    <row r="30" ht="22" customHeight="true">
      <c r="B30" s="45" t="n"/>
      <c r="C30" s="48" t="n"/>
      <c r="D30" s="47" t="n"/>
      <c r="E30" s="55">
        <f>IFERROR(VLOOKUP(D30,'資產台帳'!$B$5:$I$104,2,FALSE),"")</f>
      </c>
      <c r="F30" s="47" t="n"/>
      <c r="G30" s="46" t="n"/>
      <c r="H30" s="46" t="n"/>
      <c r="I30" s="56" t="n"/>
      <c r="J30" s="47" t="n"/>
      <c r="K30" s="49" t="n"/>
    </row>
    <row r="31" ht="22" customHeight="true">
      <c r="B31" s="45" t="n"/>
      <c r="C31" s="48" t="n"/>
      <c r="D31" s="47" t="n"/>
      <c r="E31" s="55">
        <f>IFERROR(VLOOKUP(D31,'資產台帳'!$B$5:$I$104,2,FALSE),"")</f>
      </c>
      <c r="F31" s="47" t="n"/>
      <c r="G31" s="46" t="n"/>
      <c r="H31" s="46" t="n"/>
      <c r="I31" s="56" t="n"/>
      <c r="J31" s="47" t="n"/>
      <c r="K31" s="49" t="n"/>
    </row>
    <row r="32" ht="22" customHeight="true">
      <c r="B32" s="45" t="n"/>
      <c r="C32" s="48" t="n"/>
      <c r="D32" s="47" t="n"/>
      <c r="E32" s="55">
        <f>IFERROR(VLOOKUP(D32,'資產台帳'!$B$5:$I$104,2,FALSE),"")</f>
      </c>
      <c r="F32" s="47" t="n"/>
      <c r="G32" s="46" t="n"/>
      <c r="H32" s="46" t="n"/>
      <c r="I32" s="56" t="n"/>
      <c r="J32" s="47" t="n"/>
      <c r="K32" s="49" t="n"/>
    </row>
    <row r="33" ht="22" customHeight="true">
      <c r="B33" s="45" t="n"/>
      <c r="C33" s="48" t="n"/>
      <c r="D33" s="47" t="n"/>
      <c r="E33" s="55">
        <f>IFERROR(VLOOKUP(D33,'資產台帳'!$B$5:$I$104,2,FALSE),"")</f>
      </c>
      <c r="F33" s="47" t="n"/>
      <c r="G33" s="46" t="n"/>
      <c r="H33" s="46" t="n"/>
      <c r="I33" s="56" t="n"/>
      <c r="J33" s="47" t="n"/>
      <c r="K33" s="49" t="n"/>
    </row>
    <row r="34" ht="22" customHeight="true">
      <c r="B34" s="45" t="n"/>
      <c r="C34" s="48" t="n"/>
      <c r="D34" s="47" t="n"/>
      <c r="E34" s="55">
        <f>IFERROR(VLOOKUP(D34,'資產台帳'!$B$5:$I$104,2,FALSE),"")</f>
      </c>
      <c r="F34" s="47" t="n"/>
      <c r="G34" s="46" t="n"/>
      <c r="H34" s="46" t="n"/>
      <c r="I34" s="56" t="n"/>
      <c r="J34" s="47" t="n"/>
      <c r="K34" s="49" t="n"/>
    </row>
    <row r="35" ht="22" customHeight="true">
      <c r="B35" s="45" t="n"/>
      <c r="C35" s="48" t="n"/>
      <c r="D35" s="47" t="n"/>
      <c r="E35" s="55">
        <f>IFERROR(VLOOKUP(D35,'資產台帳'!$B$5:$I$104,2,FALSE),"")</f>
      </c>
      <c r="F35" s="47" t="n"/>
      <c r="G35" s="46" t="n"/>
      <c r="H35" s="46" t="n"/>
      <c r="I35" s="56" t="n"/>
      <c r="J35" s="47" t="n"/>
      <c r="K35" s="49" t="n"/>
    </row>
    <row r="36" ht="22" customHeight="true">
      <c r="B36" s="45" t="n"/>
      <c r="C36" s="48" t="n"/>
      <c r="D36" s="47" t="n"/>
      <c r="E36" s="55">
        <f>IFERROR(VLOOKUP(D36,'資產台帳'!$B$5:$I$104,2,FALSE),"")</f>
      </c>
      <c r="F36" s="47" t="n"/>
      <c r="G36" s="46" t="n"/>
      <c r="H36" s="46" t="n"/>
      <c r="I36" s="56" t="n"/>
      <c r="J36" s="47" t="n"/>
      <c r="K36" s="49" t="n"/>
    </row>
    <row r="37" ht="22" customHeight="true">
      <c r="B37" s="45" t="n"/>
      <c r="C37" s="48" t="n"/>
      <c r="D37" s="47" t="n"/>
      <c r="E37" s="55">
        <f>IFERROR(VLOOKUP(D37,'資產台帳'!$B$5:$I$104,2,FALSE),"")</f>
      </c>
      <c r="F37" s="47" t="n"/>
      <c r="G37" s="46" t="n"/>
      <c r="H37" s="46" t="n"/>
      <c r="I37" s="56" t="n"/>
      <c r="J37" s="47" t="n"/>
      <c r="K37" s="49" t="n"/>
    </row>
    <row r="38" ht="22" customHeight="true">
      <c r="B38" s="45" t="n"/>
      <c r="C38" s="48" t="n"/>
      <c r="D38" s="47" t="n"/>
      <c r="E38" s="55">
        <f>IFERROR(VLOOKUP(D38,'資產台帳'!$B$5:$I$104,2,FALSE),"")</f>
      </c>
      <c r="F38" s="47" t="n"/>
      <c r="G38" s="46" t="n"/>
      <c r="H38" s="46" t="n"/>
      <c r="I38" s="56" t="n"/>
      <c r="J38" s="47" t="n"/>
      <c r="K38" s="49" t="n"/>
    </row>
    <row r="39" ht="22" customHeight="true">
      <c r="B39" s="45" t="n"/>
      <c r="C39" s="48" t="n"/>
      <c r="D39" s="47" t="n"/>
      <c r="E39" s="55">
        <f>IFERROR(VLOOKUP(D39,'資產台帳'!$B$5:$I$104,2,FALSE),"")</f>
      </c>
      <c r="F39" s="47" t="n"/>
      <c r="G39" s="46" t="n"/>
      <c r="H39" s="46" t="n"/>
      <c r="I39" s="56" t="n"/>
      <c r="J39" s="47" t="n"/>
      <c r="K39" s="49" t="n"/>
    </row>
    <row r="40" ht="22" customHeight="true">
      <c r="B40" s="45" t="n"/>
      <c r="C40" s="48" t="n"/>
      <c r="D40" s="47" t="n"/>
      <c r="E40" s="55">
        <f>IFERROR(VLOOKUP(D40,'資產台帳'!$B$5:$I$104,2,FALSE),"")</f>
      </c>
      <c r="F40" s="47" t="n"/>
      <c r="G40" s="46" t="n"/>
      <c r="H40" s="46" t="n"/>
      <c r="I40" s="56" t="n"/>
      <c r="J40" s="47" t="n"/>
      <c r="K40" s="49" t="n"/>
    </row>
    <row r="41" ht="22" customHeight="true">
      <c r="B41" s="45" t="n"/>
      <c r="C41" s="48" t="n"/>
      <c r="D41" s="47" t="n"/>
      <c r="E41" s="55">
        <f>IFERROR(VLOOKUP(D41,'資產台帳'!$B$5:$I$104,2,FALSE),"")</f>
      </c>
      <c r="F41" s="47" t="n"/>
      <c r="G41" s="46" t="n"/>
      <c r="H41" s="46" t="n"/>
      <c r="I41" s="56" t="n"/>
      <c r="J41" s="47" t="n"/>
      <c r="K41" s="49" t="n"/>
    </row>
    <row r="42" ht="22" customHeight="true">
      <c r="B42" s="45" t="n"/>
      <c r="C42" s="48" t="n"/>
      <c r="D42" s="47" t="n"/>
      <c r="E42" s="55">
        <f>IFERROR(VLOOKUP(D42,'資產台帳'!$B$5:$I$104,2,FALSE),"")</f>
      </c>
      <c r="F42" s="47" t="n"/>
      <c r="G42" s="46" t="n"/>
      <c r="H42" s="46" t="n"/>
      <c r="I42" s="56" t="n"/>
      <c r="J42" s="47" t="n"/>
      <c r="K42" s="49" t="n"/>
    </row>
    <row r="43" ht="22" customHeight="true">
      <c r="B43" s="45" t="n"/>
      <c r="C43" s="48" t="n"/>
      <c r="D43" s="47" t="n"/>
      <c r="E43" s="55">
        <f>IFERROR(VLOOKUP(D43,'資產台帳'!$B$5:$I$104,2,FALSE),"")</f>
      </c>
      <c r="F43" s="47" t="n"/>
      <c r="G43" s="46" t="n"/>
      <c r="H43" s="46" t="n"/>
      <c r="I43" s="56" t="n"/>
      <c r="J43" s="47" t="n"/>
      <c r="K43" s="49" t="n"/>
    </row>
    <row r="44" ht="22" customHeight="true">
      <c r="B44" s="45" t="n"/>
      <c r="C44" s="48" t="n"/>
      <c r="D44" s="47" t="n"/>
      <c r="E44" s="55">
        <f>IFERROR(VLOOKUP(D44,'資產台帳'!$B$5:$I$104,2,FALSE),"")</f>
      </c>
      <c r="F44" s="47" t="n"/>
      <c r="G44" s="46" t="n"/>
      <c r="H44" s="46" t="n"/>
      <c r="I44" s="56" t="n"/>
      <c r="J44" s="47" t="n"/>
      <c r="K44" s="49" t="n"/>
    </row>
    <row r="45" ht="22" customHeight="true">
      <c r="B45" s="45" t="n"/>
      <c r="C45" s="48" t="n"/>
      <c r="D45" s="47" t="n"/>
      <c r="E45" s="55">
        <f>IFERROR(VLOOKUP(D45,'資產台帳'!$B$5:$I$104,2,FALSE),"")</f>
      </c>
      <c r="F45" s="47" t="n"/>
      <c r="G45" s="46" t="n"/>
      <c r="H45" s="46" t="n"/>
      <c r="I45" s="56" t="n"/>
      <c r="J45" s="47" t="n"/>
      <c r="K45" s="49" t="n"/>
    </row>
    <row r="46" ht="22" customHeight="true">
      <c r="B46" s="45" t="n"/>
      <c r="C46" s="48" t="n"/>
      <c r="D46" s="47" t="n"/>
      <c r="E46" s="55">
        <f>IFERROR(VLOOKUP(D46,'資產台帳'!$B$5:$I$104,2,FALSE),"")</f>
      </c>
      <c r="F46" s="47" t="n"/>
      <c r="G46" s="46" t="n"/>
      <c r="H46" s="46" t="n"/>
      <c r="I46" s="56" t="n"/>
      <c r="J46" s="47" t="n"/>
      <c r="K46" s="49" t="n"/>
    </row>
    <row r="47" ht="22" customHeight="true">
      <c r="B47" s="45" t="n"/>
      <c r="C47" s="48" t="n"/>
      <c r="D47" s="47" t="n"/>
      <c r="E47" s="55">
        <f>IFERROR(VLOOKUP(D47,'資產台帳'!$B$5:$I$104,2,FALSE),"")</f>
      </c>
      <c r="F47" s="47" t="n"/>
      <c r="G47" s="46" t="n"/>
      <c r="H47" s="46" t="n"/>
      <c r="I47" s="56" t="n"/>
      <c r="J47" s="47" t="n"/>
      <c r="K47" s="49" t="n"/>
    </row>
    <row r="48" ht="22" customHeight="true">
      <c r="B48" s="45" t="n"/>
      <c r="C48" s="48" t="n"/>
      <c r="D48" s="47" t="n"/>
      <c r="E48" s="55">
        <f>IFERROR(VLOOKUP(D48,'資產台帳'!$B$5:$I$104,2,FALSE),"")</f>
      </c>
      <c r="F48" s="47" t="n"/>
      <c r="G48" s="46" t="n"/>
      <c r="H48" s="46" t="n"/>
      <c r="I48" s="56" t="n"/>
      <c r="J48" s="47" t="n"/>
      <c r="K48" s="49" t="n"/>
    </row>
    <row r="49" ht="22" customHeight="true">
      <c r="B49" s="45" t="n"/>
      <c r="C49" s="48" t="n"/>
      <c r="D49" s="47" t="n"/>
      <c r="E49" s="55">
        <f>IFERROR(VLOOKUP(D49,'資產台帳'!$B$5:$I$104,2,FALSE),"")</f>
      </c>
      <c r="F49" s="47" t="n"/>
      <c r="G49" s="46" t="n"/>
      <c r="H49" s="46" t="n"/>
      <c r="I49" s="56" t="n"/>
      <c r="J49" s="47" t="n"/>
      <c r="K49" s="49" t="n"/>
    </row>
    <row r="50" ht="22" customHeight="true">
      <c r="B50" s="45" t="n"/>
      <c r="C50" s="48" t="n"/>
      <c r="D50" s="47" t="n"/>
      <c r="E50" s="55">
        <f>IFERROR(VLOOKUP(D50,'資產台帳'!$B$5:$I$104,2,FALSE),"")</f>
      </c>
      <c r="F50" s="47" t="n"/>
      <c r="G50" s="46" t="n"/>
      <c r="H50" s="46" t="n"/>
      <c r="I50" s="56" t="n"/>
      <c r="J50" s="47" t="n"/>
      <c r="K50" s="49" t="n"/>
    </row>
    <row r="51" ht="22" customHeight="true">
      <c r="B51" s="45" t="n"/>
      <c r="C51" s="48" t="n"/>
      <c r="D51" s="47" t="n"/>
      <c r="E51" s="55">
        <f>IFERROR(VLOOKUP(D51,'資產台帳'!$B$5:$I$104,2,FALSE),"")</f>
      </c>
      <c r="F51" s="47" t="n"/>
      <c r="G51" s="46" t="n"/>
      <c r="H51" s="46" t="n"/>
      <c r="I51" s="56" t="n"/>
      <c r="J51" s="47" t="n"/>
      <c r="K51" s="49" t="n"/>
    </row>
    <row r="52" ht="22" customHeight="true">
      <c r="B52" s="45" t="n"/>
      <c r="C52" s="48" t="n"/>
      <c r="D52" s="47" t="n"/>
      <c r="E52" s="55">
        <f>IFERROR(VLOOKUP(D52,'資產台帳'!$B$5:$I$104,2,FALSE),"")</f>
      </c>
      <c r="F52" s="47" t="n"/>
      <c r="G52" s="46" t="n"/>
      <c r="H52" s="46" t="n"/>
      <c r="I52" s="56" t="n"/>
      <c r="J52" s="47" t="n"/>
      <c r="K52" s="49" t="n"/>
    </row>
    <row r="53" ht="22" customHeight="true">
      <c r="B53" s="45" t="n"/>
      <c r="C53" s="48" t="n"/>
      <c r="D53" s="47" t="n"/>
      <c r="E53" s="55">
        <f>IFERROR(VLOOKUP(D53,'資產台帳'!$B$5:$I$104,2,FALSE),"")</f>
      </c>
      <c r="F53" s="47" t="n"/>
      <c r="G53" s="46" t="n"/>
      <c r="H53" s="46" t="n"/>
      <c r="I53" s="56" t="n"/>
      <c r="J53" s="47" t="n"/>
      <c r="K53" s="49" t="n"/>
    </row>
    <row r="54" ht="22" customHeight="true">
      <c r="B54" s="45" t="n"/>
      <c r="C54" s="48" t="n"/>
      <c r="D54" s="47" t="n"/>
      <c r="E54" s="55">
        <f>IFERROR(VLOOKUP(D54,'資產台帳'!$B$5:$I$104,2,FALSE),"")</f>
      </c>
      <c r="F54" s="47" t="n"/>
      <c r="G54" s="46" t="n"/>
      <c r="H54" s="46" t="n"/>
      <c r="I54" s="56" t="n"/>
      <c r="J54" s="47" t="n"/>
      <c r="K54" s="49" t="n"/>
    </row>
    <row r="55" ht="22" customHeight="true">
      <c r="B55" s="45" t="n"/>
      <c r="C55" s="48" t="n"/>
      <c r="D55" s="47" t="n"/>
      <c r="E55" s="55">
        <f>IFERROR(VLOOKUP(D55,'資產台帳'!$B$5:$I$104,2,FALSE),"")</f>
      </c>
      <c r="F55" s="47" t="n"/>
      <c r="G55" s="46" t="n"/>
      <c r="H55" s="46" t="n"/>
      <c r="I55" s="56" t="n"/>
      <c r="J55" s="47" t="n"/>
      <c r="K55" s="49" t="n"/>
    </row>
    <row r="56" ht="22" customHeight="true">
      <c r="B56" s="45" t="n"/>
      <c r="C56" s="48" t="n"/>
      <c r="D56" s="47" t="n"/>
      <c r="E56" s="55">
        <f>IFERROR(VLOOKUP(D56,'資產台帳'!$B$5:$I$104,2,FALSE),"")</f>
      </c>
      <c r="F56" s="47" t="n"/>
      <c r="G56" s="46" t="n"/>
      <c r="H56" s="46" t="n"/>
      <c r="I56" s="56" t="n"/>
      <c r="J56" s="47" t="n"/>
      <c r="K56" s="49" t="n"/>
    </row>
    <row r="57" ht="22" customHeight="true">
      <c r="B57" s="45" t="n"/>
      <c r="C57" s="48" t="n"/>
      <c r="D57" s="47" t="n"/>
      <c r="E57" s="55">
        <f>IFERROR(VLOOKUP(D57,'資產台帳'!$B$5:$I$104,2,FALSE),"")</f>
      </c>
      <c r="F57" s="47" t="n"/>
      <c r="G57" s="46" t="n"/>
      <c r="H57" s="46" t="n"/>
      <c r="I57" s="56" t="n"/>
      <c r="J57" s="47" t="n"/>
      <c r="K57" s="49" t="n"/>
    </row>
    <row r="58" ht="22" customHeight="true">
      <c r="B58" s="45" t="n"/>
      <c r="C58" s="48" t="n"/>
      <c r="D58" s="47" t="n"/>
      <c r="E58" s="55">
        <f>IFERROR(VLOOKUP(D58,'資產台帳'!$B$5:$I$104,2,FALSE),"")</f>
      </c>
      <c r="F58" s="47" t="n"/>
      <c r="G58" s="46" t="n"/>
      <c r="H58" s="46" t="n"/>
      <c r="I58" s="56" t="n"/>
      <c r="J58" s="47" t="n"/>
      <c r="K58" s="49" t="n"/>
    </row>
    <row r="59" ht="22" customHeight="true">
      <c r="B59" s="45" t="n"/>
      <c r="C59" s="48" t="n"/>
      <c r="D59" s="47" t="n"/>
      <c r="E59" s="55">
        <f>IFERROR(VLOOKUP(D59,'資產台帳'!$B$5:$I$104,2,FALSE),"")</f>
      </c>
      <c r="F59" s="47" t="n"/>
      <c r="G59" s="46" t="n"/>
      <c r="H59" s="46" t="n"/>
      <c r="I59" s="56" t="n"/>
      <c r="J59" s="47" t="n"/>
      <c r="K59" s="49" t="n"/>
    </row>
    <row r="60" ht="22" customHeight="true">
      <c r="B60" s="45" t="n"/>
      <c r="C60" s="48" t="n"/>
      <c r="D60" s="47" t="n"/>
      <c r="E60" s="55">
        <f>IFERROR(VLOOKUP(D60,'資產台帳'!$B$5:$I$104,2,FALSE),"")</f>
      </c>
      <c r="F60" s="47" t="n"/>
      <c r="G60" s="46" t="n"/>
      <c r="H60" s="46" t="n"/>
      <c r="I60" s="56" t="n"/>
      <c r="J60" s="47" t="n"/>
      <c r="K60" s="49" t="n"/>
    </row>
    <row r="61" ht="22" customHeight="true">
      <c r="B61" s="45" t="n"/>
      <c r="C61" s="48" t="n"/>
      <c r="D61" s="47" t="n"/>
      <c r="E61" s="55">
        <f>IFERROR(VLOOKUP(D61,'資產台帳'!$B$5:$I$104,2,FALSE),"")</f>
      </c>
      <c r="F61" s="47" t="n"/>
      <c r="G61" s="46" t="n"/>
      <c r="H61" s="46" t="n"/>
      <c r="I61" s="56" t="n"/>
      <c r="J61" s="47" t="n"/>
      <c r="K61" s="49" t="n"/>
    </row>
    <row r="62" ht="22" customHeight="true">
      <c r="B62" s="45" t="n"/>
      <c r="C62" s="48" t="n"/>
      <c r="D62" s="47" t="n"/>
      <c r="E62" s="55">
        <f>IFERROR(VLOOKUP(D62,'資產台帳'!$B$5:$I$104,2,FALSE),"")</f>
      </c>
      <c r="F62" s="47" t="n"/>
      <c r="G62" s="46" t="n"/>
      <c r="H62" s="46" t="n"/>
      <c r="I62" s="56" t="n"/>
      <c r="J62" s="47" t="n"/>
      <c r="K62" s="49" t="n"/>
    </row>
    <row r="63" ht="22" customHeight="true">
      <c r="B63" s="45" t="n"/>
      <c r="C63" s="48" t="n"/>
      <c r="D63" s="47" t="n"/>
      <c r="E63" s="55">
        <f>IFERROR(VLOOKUP(D63,'資產台帳'!$B$5:$I$104,2,FALSE),"")</f>
      </c>
      <c r="F63" s="47" t="n"/>
      <c r="G63" s="46" t="n"/>
      <c r="H63" s="46" t="n"/>
      <c r="I63" s="56" t="n"/>
      <c r="J63" s="47" t="n"/>
      <c r="K63" s="49" t="n"/>
    </row>
    <row r="64" ht="22" customHeight="true">
      <c r="B64" s="45" t="n"/>
      <c r="C64" s="48" t="n"/>
      <c r="D64" s="47" t="n"/>
      <c r="E64" s="55">
        <f>IFERROR(VLOOKUP(D64,'資產台帳'!$B$5:$I$104,2,FALSE),"")</f>
      </c>
      <c r="F64" s="47" t="n"/>
      <c r="G64" s="46" t="n"/>
      <c r="H64" s="46" t="n"/>
      <c r="I64" s="56" t="n"/>
      <c r="J64" s="47" t="n"/>
      <c r="K64" s="49" t="n"/>
    </row>
    <row r="65" ht="22" customHeight="true">
      <c r="B65" s="45" t="n"/>
      <c r="C65" s="48" t="n"/>
      <c r="D65" s="47" t="n"/>
      <c r="E65" s="55">
        <f>IFERROR(VLOOKUP(D65,'資產台帳'!$B$5:$I$104,2,FALSE),"")</f>
      </c>
      <c r="F65" s="47" t="n"/>
      <c r="G65" s="46" t="n"/>
      <c r="H65" s="46" t="n"/>
      <c r="I65" s="56" t="n"/>
      <c r="J65" s="47" t="n"/>
      <c r="K65" s="49" t="n"/>
    </row>
    <row r="66" ht="22" customHeight="true">
      <c r="B66" s="45" t="n"/>
      <c r="C66" s="48" t="n"/>
      <c r="D66" s="47" t="n"/>
      <c r="E66" s="55">
        <f>IFERROR(VLOOKUP(D66,'資產台帳'!$B$5:$I$104,2,FALSE),"")</f>
      </c>
      <c r="F66" s="47" t="n"/>
      <c r="G66" s="46" t="n"/>
      <c r="H66" s="46" t="n"/>
      <c r="I66" s="56" t="n"/>
      <c r="J66" s="47" t="n"/>
      <c r="K66" s="49" t="n"/>
    </row>
    <row r="67" ht="22" customHeight="true">
      <c r="B67" s="45" t="n"/>
      <c r="C67" s="48" t="n"/>
      <c r="D67" s="47" t="n"/>
      <c r="E67" s="55">
        <f>IFERROR(VLOOKUP(D67,'資產台帳'!$B$5:$I$104,2,FALSE),"")</f>
      </c>
      <c r="F67" s="47" t="n"/>
      <c r="G67" s="46" t="n"/>
      <c r="H67" s="46" t="n"/>
      <c r="I67" s="56" t="n"/>
      <c r="J67" s="47" t="n"/>
      <c r="K67" s="49" t="n"/>
    </row>
    <row r="68" ht="22" customHeight="true">
      <c r="B68" s="45" t="n"/>
      <c r="C68" s="48" t="n"/>
      <c r="D68" s="47" t="n"/>
      <c r="E68" s="55">
        <f>IFERROR(VLOOKUP(D68,'資產台帳'!$B$5:$I$104,2,FALSE),"")</f>
      </c>
      <c r="F68" s="47" t="n"/>
      <c r="G68" s="46" t="n"/>
      <c r="H68" s="46" t="n"/>
      <c r="I68" s="56" t="n"/>
      <c r="J68" s="47" t="n"/>
      <c r="K68" s="49" t="n"/>
    </row>
    <row r="69" ht="22" customHeight="true">
      <c r="B69" s="45" t="n"/>
      <c r="C69" s="48" t="n"/>
      <c r="D69" s="47" t="n"/>
      <c r="E69" s="55">
        <f>IFERROR(VLOOKUP(D69,'資產台帳'!$B$5:$I$104,2,FALSE),"")</f>
      </c>
      <c r="F69" s="47" t="n"/>
      <c r="G69" s="46" t="n"/>
      <c r="H69" s="46" t="n"/>
      <c r="I69" s="56" t="n"/>
      <c r="J69" s="47" t="n"/>
      <c r="K69" s="49" t="n"/>
    </row>
    <row r="70" ht="22" customHeight="true">
      <c r="B70" s="45" t="n"/>
      <c r="C70" s="48" t="n"/>
      <c r="D70" s="47" t="n"/>
      <c r="E70" s="55">
        <f>IFERROR(VLOOKUP(D70,'資產台帳'!$B$5:$I$104,2,FALSE),"")</f>
      </c>
      <c r="F70" s="47" t="n"/>
      <c r="G70" s="46" t="n"/>
      <c r="H70" s="46" t="n"/>
      <c r="I70" s="56" t="n"/>
      <c r="J70" s="47" t="n"/>
      <c r="K70" s="49" t="n"/>
    </row>
    <row r="71" ht="22" customHeight="true">
      <c r="B71" s="45" t="n"/>
      <c r="C71" s="48" t="n"/>
      <c r="D71" s="47" t="n"/>
      <c r="E71" s="55">
        <f>IFERROR(VLOOKUP(D71,'資產台帳'!$B$5:$I$104,2,FALSE),"")</f>
      </c>
      <c r="F71" s="47" t="n"/>
      <c r="G71" s="46" t="n"/>
      <c r="H71" s="46" t="n"/>
      <c r="I71" s="56" t="n"/>
      <c r="J71" s="47" t="n"/>
      <c r="K71" s="49" t="n"/>
    </row>
    <row r="72" ht="22" customHeight="true">
      <c r="B72" s="45" t="n"/>
      <c r="C72" s="48" t="n"/>
      <c r="D72" s="47" t="n"/>
      <c r="E72" s="55">
        <f>IFERROR(VLOOKUP(D72,'資產台帳'!$B$5:$I$104,2,FALSE),"")</f>
      </c>
      <c r="F72" s="47" t="n"/>
      <c r="G72" s="46" t="n"/>
      <c r="H72" s="46" t="n"/>
      <c r="I72" s="56" t="n"/>
      <c r="J72" s="47" t="n"/>
      <c r="K72" s="49" t="n"/>
    </row>
    <row r="73" ht="22" customHeight="true">
      <c r="B73" s="45" t="n"/>
      <c r="C73" s="48" t="n"/>
      <c r="D73" s="47" t="n"/>
      <c r="E73" s="55">
        <f>IFERROR(VLOOKUP(D73,'資產台帳'!$B$5:$I$104,2,FALSE),"")</f>
      </c>
      <c r="F73" s="47" t="n"/>
      <c r="G73" s="46" t="n"/>
      <c r="H73" s="46" t="n"/>
      <c r="I73" s="56" t="n"/>
      <c r="J73" s="47" t="n"/>
      <c r="K73" s="49" t="n"/>
    </row>
    <row r="74" ht="22" customHeight="true">
      <c r="B74" s="45" t="n"/>
      <c r="C74" s="48" t="n"/>
      <c r="D74" s="47" t="n"/>
      <c r="E74" s="55">
        <f>IFERROR(VLOOKUP(D74,'資產台帳'!$B$5:$I$104,2,FALSE),"")</f>
      </c>
      <c r="F74" s="47" t="n"/>
      <c r="G74" s="46" t="n"/>
      <c r="H74" s="46" t="n"/>
      <c r="I74" s="56" t="n"/>
      <c r="J74" s="47" t="n"/>
      <c r="K74" s="49" t="n"/>
    </row>
    <row r="75" ht="22" customHeight="true">
      <c r="B75" s="45" t="n"/>
      <c r="C75" s="48" t="n"/>
      <c r="D75" s="47" t="n"/>
      <c r="E75" s="55">
        <f>IFERROR(VLOOKUP(D75,'資產台帳'!$B$5:$I$104,2,FALSE),"")</f>
      </c>
      <c r="F75" s="47" t="n"/>
      <c r="G75" s="46" t="n"/>
      <c r="H75" s="46" t="n"/>
      <c r="I75" s="56" t="n"/>
      <c r="J75" s="47" t="n"/>
      <c r="K75" s="49" t="n"/>
    </row>
    <row r="76" ht="22" customHeight="true">
      <c r="B76" s="45" t="n"/>
      <c r="C76" s="48" t="n"/>
      <c r="D76" s="47" t="n"/>
      <c r="E76" s="55">
        <f>IFERROR(VLOOKUP(D76,'資產台帳'!$B$5:$I$104,2,FALSE),"")</f>
      </c>
      <c r="F76" s="47" t="n"/>
      <c r="G76" s="46" t="n"/>
      <c r="H76" s="46" t="n"/>
      <c r="I76" s="56" t="n"/>
      <c r="J76" s="47" t="n"/>
      <c r="K76" s="49" t="n"/>
    </row>
    <row r="77" ht="22" customHeight="true">
      <c r="B77" s="45" t="n"/>
      <c r="C77" s="48" t="n"/>
      <c r="D77" s="47" t="n"/>
      <c r="E77" s="55">
        <f>IFERROR(VLOOKUP(D77,'資產台帳'!$B$5:$I$104,2,FALSE),"")</f>
      </c>
      <c r="F77" s="47" t="n"/>
      <c r="G77" s="46" t="n"/>
      <c r="H77" s="46" t="n"/>
      <c r="I77" s="56" t="n"/>
      <c r="J77" s="47" t="n"/>
      <c r="K77" s="49" t="n"/>
    </row>
    <row r="78" ht="22" customHeight="true">
      <c r="B78" s="45" t="n"/>
      <c r="C78" s="48" t="n"/>
      <c r="D78" s="47" t="n"/>
      <c r="E78" s="55">
        <f>IFERROR(VLOOKUP(D78,'資產台帳'!$B$5:$I$104,2,FALSE),"")</f>
      </c>
      <c r="F78" s="47" t="n"/>
      <c r="G78" s="46" t="n"/>
      <c r="H78" s="46" t="n"/>
      <c r="I78" s="56" t="n"/>
      <c r="J78" s="47" t="n"/>
      <c r="K78" s="49" t="n"/>
    </row>
    <row r="79" ht="22" customHeight="true">
      <c r="B79" s="45" t="n"/>
      <c r="C79" s="48" t="n"/>
      <c r="D79" s="47" t="n"/>
      <c r="E79" s="55">
        <f>IFERROR(VLOOKUP(D79,'資產台帳'!$B$5:$I$104,2,FALSE),"")</f>
      </c>
      <c r="F79" s="47" t="n"/>
      <c r="G79" s="46" t="n"/>
      <c r="H79" s="46" t="n"/>
      <c r="I79" s="56" t="n"/>
      <c r="J79" s="47" t="n"/>
      <c r="K79" s="49" t="n"/>
    </row>
    <row r="80" ht="22" customHeight="true">
      <c r="B80" s="45" t="n"/>
      <c r="C80" s="48" t="n"/>
      <c r="D80" s="47" t="n"/>
      <c r="E80" s="55">
        <f>IFERROR(VLOOKUP(D80,'資產台帳'!$B$5:$I$104,2,FALSE),"")</f>
      </c>
      <c r="F80" s="47" t="n"/>
      <c r="G80" s="46" t="n"/>
      <c r="H80" s="46" t="n"/>
      <c r="I80" s="56" t="n"/>
      <c r="J80" s="47" t="n"/>
      <c r="K80" s="49" t="n"/>
    </row>
    <row r="81" ht="22" customHeight="true">
      <c r="B81" s="45" t="n"/>
      <c r="C81" s="48" t="n"/>
      <c r="D81" s="47" t="n"/>
      <c r="E81" s="55">
        <f>IFERROR(VLOOKUP(D81,'資產台帳'!$B$5:$I$104,2,FALSE),"")</f>
      </c>
      <c r="F81" s="47" t="n"/>
      <c r="G81" s="46" t="n"/>
      <c r="H81" s="46" t="n"/>
      <c r="I81" s="56" t="n"/>
      <c r="J81" s="47" t="n"/>
      <c r="K81" s="49" t="n"/>
    </row>
    <row r="82" ht="22" customHeight="true">
      <c r="B82" s="45" t="n"/>
      <c r="C82" s="48" t="n"/>
      <c r="D82" s="47" t="n"/>
      <c r="E82" s="55">
        <f>IFERROR(VLOOKUP(D82,'資產台帳'!$B$5:$I$104,2,FALSE),"")</f>
      </c>
      <c r="F82" s="47" t="n"/>
      <c r="G82" s="46" t="n"/>
      <c r="H82" s="46" t="n"/>
      <c r="I82" s="56" t="n"/>
      <c r="J82" s="47" t="n"/>
      <c r="K82" s="49" t="n"/>
    </row>
    <row r="83" ht="22" customHeight="true">
      <c r="B83" s="45" t="n"/>
      <c r="C83" s="48" t="n"/>
      <c r="D83" s="47" t="n"/>
      <c r="E83" s="55">
        <f>IFERROR(VLOOKUP(D83,'資產台帳'!$B$5:$I$104,2,FALSE),"")</f>
      </c>
      <c r="F83" s="47" t="n"/>
      <c r="G83" s="46" t="n"/>
      <c r="H83" s="46" t="n"/>
      <c r="I83" s="56" t="n"/>
      <c r="J83" s="47" t="n"/>
      <c r="K83" s="49" t="n"/>
    </row>
    <row r="84" ht="22" customHeight="true">
      <c r="B84" s="45" t="n"/>
      <c r="C84" s="48" t="n"/>
      <c r="D84" s="47" t="n"/>
      <c r="E84" s="55">
        <f>IFERROR(VLOOKUP(D84,'資產台帳'!$B$5:$I$104,2,FALSE),"")</f>
      </c>
      <c r="F84" s="47" t="n"/>
      <c r="G84" s="46" t="n"/>
      <c r="H84" s="46" t="n"/>
      <c r="I84" s="56" t="n"/>
      <c r="J84" s="47" t="n"/>
      <c r="K84" s="49" t="n"/>
    </row>
    <row r="85" ht="22" customHeight="true">
      <c r="B85" s="45" t="n"/>
      <c r="C85" s="48" t="n"/>
      <c r="D85" s="47" t="n"/>
      <c r="E85" s="55">
        <f>IFERROR(VLOOKUP(D85,'資產台帳'!$B$5:$I$104,2,FALSE),"")</f>
      </c>
      <c r="F85" s="47" t="n"/>
      <c r="G85" s="46" t="n"/>
      <c r="H85" s="46" t="n"/>
      <c r="I85" s="56" t="n"/>
      <c r="J85" s="47" t="n"/>
      <c r="K85" s="49" t="n"/>
    </row>
    <row r="86" ht="22" customHeight="true">
      <c r="B86" s="45" t="n"/>
      <c r="C86" s="48" t="n"/>
      <c r="D86" s="47" t="n"/>
      <c r="E86" s="55">
        <f>IFERROR(VLOOKUP(D86,'資產台帳'!$B$5:$I$104,2,FALSE),"")</f>
      </c>
      <c r="F86" s="47" t="n"/>
      <c r="G86" s="46" t="n"/>
      <c r="H86" s="46" t="n"/>
      <c r="I86" s="56" t="n"/>
      <c r="J86" s="47" t="n"/>
      <c r="K86" s="49" t="n"/>
    </row>
    <row r="87" ht="22" customHeight="true">
      <c r="B87" s="45" t="n"/>
      <c r="C87" s="48" t="n"/>
      <c r="D87" s="47" t="n"/>
      <c r="E87" s="55">
        <f>IFERROR(VLOOKUP(D87,'資產台帳'!$B$5:$I$104,2,FALSE),"")</f>
      </c>
      <c r="F87" s="47" t="n"/>
      <c r="G87" s="46" t="n"/>
      <c r="H87" s="46" t="n"/>
      <c r="I87" s="56" t="n"/>
      <c r="J87" s="47" t="n"/>
      <c r="K87" s="49" t="n"/>
    </row>
    <row r="88" ht="22" customHeight="true">
      <c r="B88" s="45" t="n"/>
      <c r="C88" s="48" t="n"/>
      <c r="D88" s="47" t="n"/>
      <c r="E88" s="55">
        <f>IFERROR(VLOOKUP(D88,'資產台帳'!$B$5:$I$104,2,FALSE),"")</f>
      </c>
      <c r="F88" s="47" t="n"/>
      <c r="G88" s="46" t="n"/>
      <c r="H88" s="46" t="n"/>
      <c r="I88" s="56" t="n"/>
      <c r="J88" s="47" t="n"/>
      <c r="K88" s="49" t="n"/>
    </row>
    <row r="89" ht="22" customHeight="true">
      <c r="B89" s="45" t="n"/>
      <c r="C89" s="48" t="n"/>
      <c r="D89" s="47" t="n"/>
      <c r="E89" s="55">
        <f>IFERROR(VLOOKUP(D89,'資產台帳'!$B$5:$I$104,2,FALSE),"")</f>
      </c>
      <c r="F89" s="47" t="n"/>
      <c r="G89" s="46" t="n"/>
      <c r="H89" s="46" t="n"/>
      <c r="I89" s="56" t="n"/>
      <c r="J89" s="47" t="n"/>
      <c r="K89" s="49" t="n"/>
    </row>
    <row r="90" ht="22" customHeight="true">
      <c r="B90" s="45" t="n"/>
      <c r="C90" s="48" t="n"/>
      <c r="D90" s="47" t="n"/>
      <c r="E90" s="55">
        <f>IFERROR(VLOOKUP(D90,'資產台帳'!$B$5:$I$104,2,FALSE),"")</f>
      </c>
      <c r="F90" s="47" t="n"/>
      <c r="G90" s="46" t="n"/>
      <c r="H90" s="46" t="n"/>
      <c r="I90" s="56" t="n"/>
      <c r="J90" s="47" t="n"/>
      <c r="K90" s="49" t="n"/>
    </row>
    <row r="91" ht="22" customHeight="true">
      <c r="B91" s="45" t="n"/>
      <c r="C91" s="48" t="n"/>
      <c r="D91" s="47" t="n"/>
      <c r="E91" s="55">
        <f>IFERROR(VLOOKUP(D91,'資產台帳'!$B$5:$I$104,2,FALSE),"")</f>
      </c>
      <c r="F91" s="47" t="n"/>
      <c r="G91" s="46" t="n"/>
      <c r="H91" s="46" t="n"/>
      <c r="I91" s="56" t="n"/>
      <c r="J91" s="47" t="n"/>
      <c r="K91" s="49" t="n"/>
    </row>
    <row r="92" ht="22" customHeight="true">
      <c r="B92" s="45" t="n"/>
      <c r="C92" s="48" t="n"/>
      <c r="D92" s="47" t="n"/>
      <c r="E92" s="55">
        <f>IFERROR(VLOOKUP(D92,'資產台帳'!$B$5:$I$104,2,FALSE),"")</f>
      </c>
      <c r="F92" s="47" t="n"/>
      <c r="G92" s="46" t="n"/>
      <c r="H92" s="46" t="n"/>
      <c r="I92" s="56" t="n"/>
      <c r="J92" s="47" t="n"/>
      <c r="K92" s="49" t="n"/>
    </row>
    <row r="93" ht="22" customHeight="true">
      <c r="B93" s="45" t="n"/>
      <c r="C93" s="48" t="n"/>
      <c r="D93" s="47" t="n"/>
      <c r="E93" s="55">
        <f>IFERROR(VLOOKUP(D93,'資產台帳'!$B$5:$I$104,2,FALSE),"")</f>
      </c>
      <c r="F93" s="47" t="n"/>
      <c r="G93" s="46" t="n"/>
      <c r="H93" s="46" t="n"/>
      <c r="I93" s="56" t="n"/>
      <c r="J93" s="47" t="n"/>
      <c r="K93" s="49" t="n"/>
    </row>
    <row r="94" ht="22" customHeight="true">
      <c r="B94" s="45" t="n"/>
      <c r="C94" s="48" t="n"/>
      <c r="D94" s="47" t="n"/>
      <c r="E94" s="55">
        <f>IFERROR(VLOOKUP(D94,'資產台帳'!$B$5:$I$104,2,FALSE),"")</f>
      </c>
      <c r="F94" s="47" t="n"/>
      <c r="G94" s="46" t="n"/>
      <c r="H94" s="46" t="n"/>
      <c r="I94" s="56" t="n"/>
      <c r="J94" s="47" t="n"/>
      <c r="K94" s="49" t="n"/>
    </row>
    <row r="95" ht="22" customHeight="true">
      <c r="B95" s="45" t="n"/>
      <c r="C95" s="48" t="n"/>
      <c r="D95" s="47" t="n"/>
      <c r="E95" s="55">
        <f>IFERROR(VLOOKUP(D95,'資產台帳'!$B$5:$I$104,2,FALSE),"")</f>
      </c>
      <c r="F95" s="47" t="n"/>
      <c r="G95" s="46" t="n"/>
      <c r="H95" s="46" t="n"/>
      <c r="I95" s="56" t="n"/>
      <c r="J95" s="47" t="n"/>
      <c r="K95" s="49" t="n"/>
    </row>
    <row r="96" ht="22" customHeight="true">
      <c r="B96" s="45" t="n"/>
      <c r="C96" s="48" t="n"/>
      <c r="D96" s="47" t="n"/>
      <c r="E96" s="55">
        <f>IFERROR(VLOOKUP(D96,'資產台帳'!$B$5:$I$104,2,FALSE),"")</f>
      </c>
      <c r="F96" s="47" t="n"/>
      <c r="G96" s="46" t="n"/>
      <c r="H96" s="46" t="n"/>
      <c r="I96" s="56" t="n"/>
      <c r="J96" s="47" t="n"/>
      <c r="K96" s="49" t="n"/>
    </row>
    <row r="97" ht="22" customHeight="true">
      <c r="B97" s="45" t="n"/>
      <c r="C97" s="48" t="n"/>
      <c r="D97" s="47" t="n"/>
      <c r="E97" s="55">
        <f>IFERROR(VLOOKUP(D97,'資產台帳'!$B$5:$I$104,2,FALSE),"")</f>
      </c>
      <c r="F97" s="47" t="n"/>
      <c r="G97" s="46" t="n"/>
      <c r="H97" s="46" t="n"/>
      <c r="I97" s="56" t="n"/>
      <c r="J97" s="47" t="n"/>
      <c r="K97" s="49" t="n"/>
    </row>
    <row r="98" ht="22" customHeight="true">
      <c r="B98" s="45" t="n"/>
      <c r="C98" s="48" t="n"/>
      <c r="D98" s="47" t="n"/>
      <c r="E98" s="55">
        <f>IFERROR(VLOOKUP(D98,'資產台帳'!$B$5:$I$104,2,FALSE),"")</f>
      </c>
      <c r="F98" s="47" t="n"/>
      <c r="G98" s="46" t="n"/>
      <c r="H98" s="46" t="n"/>
      <c r="I98" s="56" t="n"/>
      <c r="J98" s="47" t="n"/>
      <c r="K98" s="49" t="n"/>
    </row>
    <row r="99" ht="22" customHeight="true">
      <c r="B99" s="45" t="n"/>
      <c r="C99" s="48" t="n"/>
      <c r="D99" s="47" t="n"/>
      <c r="E99" s="55">
        <f>IFERROR(VLOOKUP(D99,'資產台帳'!$B$5:$I$104,2,FALSE),"")</f>
      </c>
      <c r="F99" s="47" t="n"/>
      <c r="G99" s="46" t="n"/>
      <c r="H99" s="46" t="n"/>
      <c r="I99" s="56" t="n"/>
      <c r="J99" s="47" t="n"/>
      <c r="K99" s="49" t="n"/>
    </row>
    <row r="100" ht="22" customHeight="true">
      <c r="B100" s="45" t="n"/>
      <c r="C100" s="48" t="n"/>
      <c r="D100" s="47" t="n"/>
      <c r="E100" s="55">
        <f>IFERROR(VLOOKUP(D100,'資產台帳'!$B$5:$I$104,2,FALSE),"")</f>
      </c>
      <c r="F100" s="47" t="n"/>
      <c r="G100" s="46" t="n"/>
      <c r="H100" s="46" t="n"/>
      <c r="I100" s="56" t="n"/>
      <c r="J100" s="47" t="n"/>
      <c r="K100" s="49" t="n"/>
    </row>
    <row r="101" ht="22" customHeight="true">
      <c r="B101" s="45" t="n"/>
      <c r="C101" s="48" t="n"/>
      <c r="D101" s="47" t="n"/>
      <c r="E101" s="55">
        <f>IFERROR(VLOOKUP(D101,'資產台帳'!$B$5:$I$104,2,FALSE),"")</f>
      </c>
      <c r="F101" s="47" t="n"/>
      <c r="G101" s="46" t="n"/>
      <c r="H101" s="46" t="n"/>
      <c r="I101" s="56" t="n"/>
      <c r="J101" s="47" t="n"/>
      <c r="K101" s="49" t="n"/>
    </row>
    <row r="102" ht="22" customHeight="true">
      <c r="B102" s="45" t="n"/>
      <c r="C102" s="48" t="n"/>
      <c r="D102" s="47" t="n"/>
      <c r="E102" s="55">
        <f>IFERROR(VLOOKUP(D102,'資產台帳'!$B$5:$I$104,2,FALSE),"")</f>
      </c>
      <c r="F102" s="47" t="n"/>
      <c r="G102" s="46" t="n"/>
      <c r="H102" s="46" t="n"/>
      <c r="I102" s="56" t="n"/>
      <c r="J102" s="47" t="n"/>
      <c r="K102" s="49" t="n"/>
    </row>
    <row r="103" ht="22" customHeight="true">
      <c r="B103" s="45" t="n"/>
      <c r="C103" s="48" t="n"/>
      <c r="D103" s="47" t="n"/>
      <c r="E103" s="55">
        <f>IFERROR(VLOOKUP(D103,'資產台帳'!$B$5:$I$104,2,FALSE),"")</f>
      </c>
      <c r="F103" s="47" t="n"/>
      <c r="G103" s="46" t="n"/>
      <c r="H103" s="46" t="n"/>
      <c r="I103" s="56" t="n"/>
      <c r="J103" s="47" t="n"/>
      <c r="K103" s="49" t="n"/>
    </row>
    <row r="104" ht="22" customHeight="true">
      <c r="B104" s="50" t="n"/>
      <c r="C104" s="53" t="n"/>
      <c r="D104" s="52" t="n"/>
      <c r="E104" s="57">
        <f>IFERROR(VLOOKUP(D104,'資產台帳'!$B$5:$I$104,2,FALSE),"")</f>
      </c>
      <c r="F104" s="52" t="n"/>
      <c r="G104" s="51" t="n"/>
      <c r="H104" s="51" t="n"/>
      <c r="I104" s="58" t="n"/>
      <c r="J104" s="52" t="n"/>
      <c r="K104" s="54" t="n"/>
    </row>
  </sheetData>
  <sheetProtection password="F372" sheet="tru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true"/>
  <mergeCells count="2">
    <mergeCell ref="B3:K3"/>
    <mergeCell ref="B2:K2"/>
  </mergeCells>
  <conditionalFormatting sqref="B5:K104">
    <cfRule type="expression" dxfId="0" priority="1">
      <formula>=AND($C5&lt;&gt;"",$J5&lt;&gt;"完了",$J5&lt;&gt;"スキップ",$C5+$I5&lt;TODAY())</formula>
    </cfRule>
    <cfRule type="expression" dxfId="3" priority="2">
      <formula>$J5="作業中"</formula>
    </cfRule>
    <cfRule type="expression" dxfId="1" priority="3">
      <formula>$J5="完了"</formula>
    </cfRule>
    <cfRule type="expression" dxfId="4" priority="4">
      <formula>$J5="スキップ"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内の値を選択してください。" errorTitle="入力エラー" prompt="資產台帳の資産番号から選択してください。" promptTitle="入力候補" sqref="D5:D104" type="list">
      <formula1>'資產台帳'!$B$5:$B$104</formula1>
    </dataValidation>
    <dataValidation allowBlank="true" error="リスト内の値を選択してください。" errorTitle="入力エラー" prompt="選擇肢から選んでください。" promptTitle="入力候補" sqref="F5:F104" type="list">
      <formula1>'選擇肢'!$E$5:$E$11</formula1>
    </dataValidation>
    <dataValidation allowBlank="true" error="リスト内の値を選択してください。" errorTitle="入力エラー" prompt="選擇肢から選んでください。" promptTitle="入力候補" sqref="J5:J104" type="list">
      <formula1>'選擇肢'!$F$5:$F$8</formula1>
    </dataValidation>
  </dataValidations>
  <pageMargins left="0.35" right="0.35" top="0.5" bottom="0.5" header="0.2" footer="0.2"/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K104"/>
  <sheetViews>
    <sheetView showGridLines="true" zoomScale="85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4"/>
    <col customWidth="true" max="5" min="3" width="11"/>
    <col customWidth="true" max="6" min="6" width="34"/>
    <col customWidth="true" max="7" min="7" width="28"/>
    <col customWidth="true" max="9" min="8" width="11"/>
    <col customWidth="true" max="10" min="10" width="32"/>
    <col customWidth="true" max="11" min="11" width="11"/>
  </cols>
  <sheetData>
    <row r="1"/>
    <row r="2" ht="28" customHeight="true">
      <c r="B2" s="1" t="s">
        <v>4</v>
      </c>
    </row>
    <row r="3" ht="22" customHeight="true">
      <c r="B3" s="14" t="s">
        <v>79</v>
      </c>
    </row>
    <row r="4" ht="26" customHeight="true">
      <c r="B4" s="42" t="s">
        <v>80</v>
      </c>
      <c r="C4" s="43" t="s">
        <v>165</v>
      </c>
      <c r="D4" s="43" t="s">
        <v>75</v>
      </c>
      <c r="E4" s="43" t="s">
        <v>81</v>
      </c>
      <c r="F4" s="43" t="s">
        <v>82</v>
      </c>
      <c r="G4" s="43" t="s">
        <v>83</v>
      </c>
      <c r="H4" s="43" t="s">
        <v>84</v>
      </c>
      <c r="I4" s="43" t="s">
        <v>85</v>
      </c>
      <c r="J4" s="43" t="s">
        <v>86</v>
      </c>
      <c r="K4" s="44" t="s">
        <v>87</v>
      </c>
    </row>
    <row r="5" ht="22" customHeight="true">
      <c r="B5" s="45" t="n"/>
      <c r="C5" s="48" t="n"/>
      <c r="D5" s="47" t="n"/>
      <c r="E5" s="46" t="n"/>
      <c r="F5" s="46" t="n"/>
      <c r="G5" s="46" t="n"/>
      <c r="H5" s="59" t="n"/>
      <c r="I5" s="47" t="n"/>
      <c r="J5" s="46" t="n"/>
      <c r="K5" s="49" t="n"/>
    </row>
    <row r="6" ht="22" customHeight="true">
      <c r="B6" s="45" t="n"/>
      <c r="C6" s="48" t="n"/>
      <c r="D6" s="47" t="n"/>
      <c r="E6" s="46" t="n"/>
      <c r="F6" s="46" t="n"/>
      <c r="G6" s="46" t="n"/>
      <c r="H6" s="59" t="n"/>
      <c r="I6" s="47" t="n"/>
      <c r="J6" s="46" t="n"/>
      <c r="K6" s="49" t="n"/>
    </row>
    <row r="7" ht="22" customHeight="true">
      <c r="B7" s="45" t="n"/>
      <c r="C7" s="48" t="n"/>
      <c r="D7" s="47" t="n"/>
      <c r="E7" s="46" t="n"/>
      <c r="F7" s="46" t="n"/>
      <c r="G7" s="46" t="n"/>
      <c r="H7" s="59" t="n"/>
      <c r="I7" s="47" t="n"/>
      <c r="J7" s="46" t="n"/>
      <c r="K7" s="49" t="n"/>
    </row>
    <row r="8" ht="22" customHeight="true">
      <c r="B8" s="45" t="n"/>
      <c r="C8" s="48" t="n"/>
      <c r="D8" s="47" t="n"/>
      <c r="E8" s="46" t="n"/>
      <c r="F8" s="46" t="n"/>
      <c r="G8" s="46" t="n"/>
      <c r="H8" s="59" t="n"/>
      <c r="I8" s="47" t="n"/>
      <c r="J8" s="46" t="n"/>
      <c r="K8" s="49" t="n"/>
    </row>
    <row r="9" ht="22" customHeight="true">
      <c r="B9" s="45" t="n"/>
      <c r="C9" s="48" t="n"/>
      <c r="D9" s="47" t="n"/>
      <c r="E9" s="46" t="n"/>
      <c r="F9" s="46" t="n"/>
      <c r="G9" s="46" t="n"/>
      <c r="H9" s="59" t="n"/>
      <c r="I9" s="47" t="n"/>
      <c r="J9" s="46" t="n"/>
      <c r="K9" s="49" t="n"/>
    </row>
    <row r="10" ht="22" customHeight="true">
      <c r="B10" s="45" t="n"/>
      <c r="C10" s="48" t="n"/>
      <c r="D10" s="47" t="n"/>
      <c r="E10" s="46" t="n"/>
      <c r="F10" s="46" t="n"/>
      <c r="G10" s="46" t="n"/>
      <c r="H10" s="59" t="n"/>
      <c r="I10" s="47" t="n"/>
      <c r="J10" s="46" t="n"/>
      <c r="K10" s="49" t="n"/>
    </row>
    <row r="11" ht="22" customHeight="true">
      <c r="B11" s="45" t="n"/>
      <c r="C11" s="48" t="n"/>
      <c r="D11" s="47" t="n"/>
      <c r="E11" s="46" t="n"/>
      <c r="F11" s="46" t="n"/>
      <c r="G11" s="46" t="n"/>
      <c r="H11" s="59" t="n"/>
      <c r="I11" s="47" t="n"/>
      <c r="J11" s="46" t="n"/>
      <c r="K11" s="49" t="n"/>
    </row>
    <row r="12" ht="22" customHeight="true">
      <c r="B12" s="45" t="n"/>
      <c r="C12" s="48" t="n"/>
      <c r="D12" s="47" t="n"/>
      <c r="E12" s="46" t="n"/>
      <c r="F12" s="46" t="n"/>
      <c r="G12" s="46" t="n"/>
      <c r="H12" s="59" t="n"/>
      <c r="I12" s="47" t="n"/>
      <c r="J12" s="46" t="n"/>
      <c r="K12" s="49" t="n"/>
    </row>
    <row r="13" ht="22" customHeight="true">
      <c r="B13" s="45" t="n"/>
      <c r="C13" s="48" t="n"/>
      <c r="D13" s="47" t="n"/>
      <c r="E13" s="46" t="n"/>
      <c r="F13" s="46" t="n"/>
      <c r="G13" s="46" t="n"/>
      <c r="H13" s="59" t="n"/>
      <c r="I13" s="47" t="n"/>
      <c r="J13" s="46" t="n"/>
      <c r="K13" s="49" t="n"/>
    </row>
    <row r="14" ht="22" customHeight="true">
      <c r="B14" s="45" t="n"/>
      <c r="C14" s="48" t="n"/>
      <c r="D14" s="47" t="n"/>
      <c r="E14" s="46" t="n"/>
      <c r="F14" s="46" t="n"/>
      <c r="G14" s="46" t="n"/>
      <c r="H14" s="59" t="n"/>
      <c r="I14" s="47" t="n"/>
      <c r="J14" s="46" t="n"/>
      <c r="K14" s="49" t="n"/>
    </row>
    <row r="15" ht="22" customHeight="true">
      <c r="B15" s="45" t="n"/>
      <c r="C15" s="48" t="n"/>
      <c r="D15" s="47" t="n"/>
      <c r="E15" s="46" t="n"/>
      <c r="F15" s="46" t="n"/>
      <c r="G15" s="46" t="n"/>
      <c r="H15" s="59" t="n"/>
      <c r="I15" s="47" t="n"/>
      <c r="J15" s="46" t="n"/>
      <c r="K15" s="49" t="n"/>
    </row>
    <row r="16" ht="22" customHeight="true">
      <c r="B16" s="45" t="n"/>
      <c r="C16" s="48" t="n"/>
      <c r="D16" s="47" t="n"/>
      <c r="E16" s="46" t="n"/>
      <c r="F16" s="46" t="n"/>
      <c r="G16" s="46" t="n"/>
      <c r="H16" s="59" t="n"/>
      <c r="I16" s="47" t="n"/>
      <c r="J16" s="46" t="n"/>
      <c r="K16" s="49" t="n"/>
    </row>
    <row r="17" ht="22" customHeight="true">
      <c r="B17" s="45" t="n"/>
      <c r="C17" s="48" t="n"/>
      <c r="D17" s="47" t="n"/>
      <c r="E17" s="46" t="n"/>
      <c r="F17" s="46" t="n"/>
      <c r="G17" s="46" t="n"/>
      <c r="H17" s="59" t="n"/>
      <c r="I17" s="47" t="n"/>
      <c r="J17" s="46" t="n"/>
      <c r="K17" s="49" t="n"/>
    </row>
    <row r="18" ht="22" customHeight="true">
      <c r="B18" s="45" t="n"/>
      <c r="C18" s="48" t="n"/>
      <c r="D18" s="47" t="n"/>
      <c r="E18" s="46" t="n"/>
      <c r="F18" s="46" t="n"/>
      <c r="G18" s="46" t="n"/>
      <c r="H18" s="59" t="n"/>
      <c r="I18" s="47" t="n"/>
      <c r="J18" s="46" t="n"/>
      <c r="K18" s="49" t="n"/>
    </row>
    <row r="19" ht="22" customHeight="true">
      <c r="B19" s="45" t="n"/>
      <c r="C19" s="48" t="n"/>
      <c r="D19" s="47" t="n"/>
      <c r="E19" s="46" t="n"/>
      <c r="F19" s="46" t="n"/>
      <c r="G19" s="46" t="n"/>
      <c r="H19" s="59" t="n"/>
      <c r="I19" s="47" t="n"/>
      <c r="J19" s="46" t="n"/>
      <c r="K19" s="49" t="n"/>
    </row>
    <row r="20" ht="22" customHeight="true">
      <c r="B20" s="45" t="n"/>
      <c r="C20" s="48" t="n"/>
      <c r="D20" s="47" t="n"/>
      <c r="E20" s="46" t="n"/>
      <c r="F20" s="46" t="n"/>
      <c r="G20" s="46" t="n"/>
      <c r="H20" s="59" t="n"/>
      <c r="I20" s="47" t="n"/>
      <c r="J20" s="46" t="n"/>
      <c r="K20" s="49" t="n"/>
    </row>
    <row r="21" ht="22" customHeight="true">
      <c r="B21" s="45" t="n"/>
      <c r="C21" s="48" t="n"/>
      <c r="D21" s="47" t="n"/>
      <c r="E21" s="46" t="n"/>
      <c r="F21" s="46" t="n"/>
      <c r="G21" s="46" t="n"/>
      <c r="H21" s="59" t="n"/>
      <c r="I21" s="47" t="n"/>
      <c r="J21" s="46" t="n"/>
      <c r="K21" s="49" t="n"/>
    </row>
    <row r="22" ht="22" customHeight="true">
      <c r="B22" s="45" t="n"/>
      <c r="C22" s="48" t="n"/>
      <c r="D22" s="47" t="n"/>
      <c r="E22" s="46" t="n"/>
      <c r="F22" s="46" t="n"/>
      <c r="G22" s="46" t="n"/>
      <c r="H22" s="59" t="n"/>
      <c r="I22" s="47" t="n"/>
      <c r="J22" s="46" t="n"/>
      <c r="K22" s="49" t="n"/>
    </row>
    <row r="23" ht="22" customHeight="true">
      <c r="B23" s="45" t="n"/>
      <c r="C23" s="48" t="n"/>
      <c r="D23" s="47" t="n"/>
      <c r="E23" s="46" t="n"/>
      <c r="F23" s="46" t="n"/>
      <c r="G23" s="46" t="n"/>
      <c r="H23" s="59" t="n"/>
      <c r="I23" s="47" t="n"/>
      <c r="J23" s="46" t="n"/>
      <c r="K23" s="49" t="n"/>
    </row>
    <row r="24" ht="22" customHeight="true">
      <c r="B24" s="45" t="n"/>
      <c r="C24" s="48" t="n"/>
      <c r="D24" s="47" t="n"/>
      <c r="E24" s="46" t="n"/>
      <c r="F24" s="46" t="n"/>
      <c r="G24" s="46" t="n"/>
      <c r="H24" s="59" t="n"/>
      <c r="I24" s="47" t="n"/>
      <c r="J24" s="46" t="n"/>
      <c r="K24" s="49" t="n"/>
    </row>
    <row r="25" ht="22" customHeight="true">
      <c r="B25" s="45" t="n"/>
      <c r="C25" s="48" t="n"/>
      <c r="D25" s="47" t="n"/>
      <c r="E25" s="46" t="n"/>
      <c r="F25" s="46" t="n"/>
      <c r="G25" s="46" t="n"/>
      <c r="H25" s="59" t="n"/>
      <c r="I25" s="47" t="n"/>
      <c r="J25" s="46" t="n"/>
      <c r="K25" s="49" t="n"/>
    </row>
    <row r="26" ht="22" customHeight="true">
      <c r="B26" s="45" t="n"/>
      <c r="C26" s="48" t="n"/>
      <c r="D26" s="47" t="n"/>
      <c r="E26" s="46" t="n"/>
      <c r="F26" s="46" t="n"/>
      <c r="G26" s="46" t="n"/>
      <c r="H26" s="59" t="n"/>
      <c r="I26" s="47" t="n"/>
      <c r="J26" s="46" t="n"/>
      <c r="K26" s="49" t="n"/>
    </row>
    <row r="27" ht="22" customHeight="true">
      <c r="B27" s="45" t="n"/>
      <c r="C27" s="48" t="n"/>
      <c r="D27" s="47" t="n"/>
      <c r="E27" s="46" t="n"/>
      <c r="F27" s="46" t="n"/>
      <c r="G27" s="46" t="n"/>
      <c r="H27" s="59" t="n"/>
      <c r="I27" s="47" t="n"/>
      <c r="J27" s="46" t="n"/>
      <c r="K27" s="49" t="n"/>
    </row>
    <row r="28" ht="22" customHeight="true">
      <c r="B28" s="45" t="n"/>
      <c r="C28" s="48" t="n"/>
      <c r="D28" s="47" t="n"/>
      <c r="E28" s="46" t="n"/>
      <c r="F28" s="46" t="n"/>
      <c r="G28" s="46" t="n"/>
      <c r="H28" s="59" t="n"/>
      <c r="I28" s="47" t="n"/>
      <c r="J28" s="46" t="n"/>
      <c r="K28" s="49" t="n"/>
    </row>
    <row r="29" ht="22" customHeight="true">
      <c r="B29" s="45" t="n"/>
      <c r="C29" s="48" t="n"/>
      <c r="D29" s="47" t="n"/>
      <c r="E29" s="46" t="n"/>
      <c r="F29" s="46" t="n"/>
      <c r="G29" s="46" t="n"/>
      <c r="H29" s="59" t="n"/>
      <c r="I29" s="47" t="n"/>
      <c r="J29" s="46" t="n"/>
      <c r="K29" s="49" t="n"/>
    </row>
    <row r="30" ht="22" customHeight="true">
      <c r="B30" s="45" t="n"/>
      <c r="C30" s="48" t="n"/>
      <c r="D30" s="47" t="n"/>
      <c r="E30" s="46" t="n"/>
      <c r="F30" s="46" t="n"/>
      <c r="G30" s="46" t="n"/>
      <c r="H30" s="59" t="n"/>
      <c r="I30" s="47" t="n"/>
      <c r="J30" s="46" t="n"/>
      <c r="K30" s="49" t="n"/>
    </row>
    <row r="31" ht="22" customHeight="true">
      <c r="B31" s="45" t="n"/>
      <c r="C31" s="48" t="n"/>
      <c r="D31" s="47" t="n"/>
      <c r="E31" s="46" t="n"/>
      <c r="F31" s="46" t="n"/>
      <c r="G31" s="46" t="n"/>
      <c r="H31" s="59" t="n"/>
      <c r="I31" s="47" t="n"/>
      <c r="J31" s="46" t="n"/>
      <c r="K31" s="49" t="n"/>
    </row>
    <row r="32" ht="22" customHeight="true">
      <c r="B32" s="45" t="n"/>
      <c r="C32" s="48" t="n"/>
      <c r="D32" s="47" t="n"/>
      <c r="E32" s="46" t="n"/>
      <c r="F32" s="46" t="n"/>
      <c r="G32" s="46" t="n"/>
      <c r="H32" s="59" t="n"/>
      <c r="I32" s="47" t="n"/>
      <c r="J32" s="46" t="n"/>
      <c r="K32" s="49" t="n"/>
    </row>
    <row r="33" ht="22" customHeight="true">
      <c r="B33" s="45" t="n"/>
      <c r="C33" s="48" t="n"/>
      <c r="D33" s="47" t="n"/>
      <c r="E33" s="46" t="n"/>
      <c r="F33" s="46" t="n"/>
      <c r="G33" s="46" t="n"/>
      <c r="H33" s="59" t="n"/>
      <c r="I33" s="47" t="n"/>
      <c r="J33" s="46" t="n"/>
      <c r="K33" s="49" t="n"/>
    </row>
    <row r="34" ht="22" customHeight="true">
      <c r="B34" s="45" t="n"/>
      <c r="C34" s="48" t="n"/>
      <c r="D34" s="47" t="n"/>
      <c r="E34" s="46" t="n"/>
      <c r="F34" s="46" t="n"/>
      <c r="G34" s="46" t="n"/>
      <c r="H34" s="59" t="n"/>
      <c r="I34" s="47" t="n"/>
      <c r="J34" s="46" t="n"/>
      <c r="K34" s="49" t="n"/>
    </row>
    <row r="35" ht="22" customHeight="true">
      <c r="B35" s="45" t="n"/>
      <c r="C35" s="48" t="n"/>
      <c r="D35" s="47" t="n"/>
      <c r="E35" s="46" t="n"/>
      <c r="F35" s="46" t="n"/>
      <c r="G35" s="46" t="n"/>
      <c r="H35" s="59" t="n"/>
      <c r="I35" s="47" t="n"/>
      <c r="J35" s="46" t="n"/>
      <c r="K35" s="49" t="n"/>
    </row>
    <row r="36" ht="22" customHeight="true">
      <c r="B36" s="45" t="n"/>
      <c r="C36" s="48" t="n"/>
      <c r="D36" s="47" t="n"/>
      <c r="E36" s="46" t="n"/>
      <c r="F36" s="46" t="n"/>
      <c r="G36" s="46" t="n"/>
      <c r="H36" s="59" t="n"/>
      <c r="I36" s="47" t="n"/>
      <c r="J36" s="46" t="n"/>
      <c r="K36" s="49" t="n"/>
    </row>
    <row r="37" ht="22" customHeight="true">
      <c r="B37" s="45" t="n"/>
      <c r="C37" s="48" t="n"/>
      <c r="D37" s="47" t="n"/>
      <c r="E37" s="46" t="n"/>
      <c r="F37" s="46" t="n"/>
      <c r="G37" s="46" t="n"/>
      <c r="H37" s="59" t="n"/>
      <c r="I37" s="47" t="n"/>
      <c r="J37" s="46" t="n"/>
      <c r="K37" s="49" t="n"/>
    </row>
    <row r="38" ht="22" customHeight="true">
      <c r="B38" s="45" t="n"/>
      <c r="C38" s="48" t="n"/>
      <c r="D38" s="47" t="n"/>
      <c r="E38" s="46" t="n"/>
      <c r="F38" s="46" t="n"/>
      <c r="G38" s="46" t="n"/>
      <c r="H38" s="59" t="n"/>
      <c r="I38" s="47" t="n"/>
      <c r="J38" s="46" t="n"/>
      <c r="K38" s="49" t="n"/>
    </row>
    <row r="39" ht="22" customHeight="true">
      <c r="B39" s="45" t="n"/>
      <c r="C39" s="48" t="n"/>
      <c r="D39" s="47" t="n"/>
      <c r="E39" s="46" t="n"/>
      <c r="F39" s="46" t="n"/>
      <c r="G39" s="46" t="n"/>
      <c r="H39" s="59" t="n"/>
      <c r="I39" s="47" t="n"/>
      <c r="J39" s="46" t="n"/>
      <c r="K39" s="49" t="n"/>
    </row>
    <row r="40" ht="22" customHeight="true">
      <c r="B40" s="45" t="n"/>
      <c r="C40" s="48" t="n"/>
      <c r="D40" s="47" t="n"/>
      <c r="E40" s="46" t="n"/>
      <c r="F40" s="46" t="n"/>
      <c r="G40" s="46" t="n"/>
      <c r="H40" s="59" t="n"/>
      <c r="I40" s="47" t="n"/>
      <c r="J40" s="46" t="n"/>
      <c r="K40" s="49" t="n"/>
    </row>
    <row r="41" ht="22" customHeight="true">
      <c r="B41" s="45" t="n"/>
      <c r="C41" s="48" t="n"/>
      <c r="D41" s="47" t="n"/>
      <c r="E41" s="46" t="n"/>
      <c r="F41" s="46" t="n"/>
      <c r="G41" s="46" t="n"/>
      <c r="H41" s="59" t="n"/>
      <c r="I41" s="47" t="n"/>
      <c r="J41" s="46" t="n"/>
      <c r="K41" s="49" t="n"/>
    </row>
    <row r="42" ht="22" customHeight="true">
      <c r="B42" s="45" t="n"/>
      <c r="C42" s="48" t="n"/>
      <c r="D42" s="47" t="n"/>
      <c r="E42" s="46" t="n"/>
      <c r="F42" s="46" t="n"/>
      <c r="G42" s="46" t="n"/>
      <c r="H42" s="59" t="n"/>
      <c r="I42" s="47" t="n"/>
      <c r="J42" s="46" t="n"/>
      <c r="K42" s="49" t="n"/>
    </row>
    <row r="43" ht="22" customHeight="true">
      <c r="B43" s="45" t="n"/>
      <c r="C43" s="48" t="n"/>
      <c r="D43" s="47" t="n"/>
      <c r="E43" s="46" t="n"/>
      <c r="F43" s="46" t="n"/>
      <c r="G43" s="46" t="n"/>
      <c r="H43" s="59" t="n"/>
      <c r="I43" s="47" t="n"/>
      <c r="J43" s="46" t="n"/>
      <c r="K43" s="49" t="n"/>
    </row>
    <row r="44" ht="22" customHeight="true">
      <c r="B44" s="45" t="n"/>
      <c r="C44" s="48" t="n"/>
      <c r="D44" s="47" t="n"/>
      <c r="E44" s="46" t="n"/>
      <c r="F44" s="46" t="n"/>
      <c r="G44" s="46" t="n"/>
      <c r="H44" s="59" t="n"/>
      <c r="I44" s="47" t="n"/>
      <c r="J44" s="46" t="n"/>
      <c r="K44" s="49" t="n"/>
    </row>
    <row r="45" ht="22" customHeight="true">
      <c r="B45" s="45" t="n"/>
      <c r="C45" s="48" t="n"/>
      <c r="D45" s="47" t="n"/>
      <c r="E45" s="46" t="n"/>
      <c r="F45" s="46" t="n"/>
      <c r="G45" s="46" t="n"/>
      <c r="H45" s="59" t="n"/>
      <c r="I45" s="47" t="n"/>
      <c r="J45" s="46" t="n"/>
      <c r="K45" s="49" t="n"/>
    </row>
    <row r="46" ht="22" customHeight="true">
      <c r="B46" s="45" t="n"/>
      <c r="C46" s="48" t="n"/>
      <c r="D46" s="47" t="n"/>
      <c r="E46" s="46" t="n"/>
      <c r="F46" s="46" t="n"/>
      <c r="G46" s="46" t="n"/>
      <c r="H46" s="59" t="n"/>
      <c r="I46" s="47" t="n"/>
      <c r="J46" s="46" t="n"/>
      <c r="K46" s="49" t="n"/>
    </row>
    <row r="47" ht="22" customHeight="true">
      <c r="B47" s="45" t="n"/>
      <c r="C47" s="48" t="n"/>
      <c r="D47" s="47" t="n"/>
      <c r="E47" s="46" t="n"/>
      <c r="F47" s="46" t="n"/>
      <c r="G47" s="46" t="n"/>
      <c r="H47" s="59" t="n"/>
      <c r="I47" s="47" t="n"/>
      <c r="J47" s="46" t="n"/>
      <c r="K47" s="49" t="n"/>
    </row>
    <row r="48" ht="22" customHeight="true">
      <c r="B48" s="45" t="n"/>
      <c r="C48" s="48" t="n"/>
      <c r="D48" s="47" t="n"/>
      <c r="E48" s="46" t="n"/>
      <c r="F48" s="46" t="n"/>
      <c r="G48" s="46" t="n"/>
      <c r="H48" s="59" t="n"/>
      <c r="I48" s="47" t="n"/>
      <c r="J48" s="46" t="n"/>
      <c r="K48" s="49" t="n"/>
    </row>
    <row r="49" ht="22" customHeight="true">
      <c r="B49" s="45" t="n"/>
      <c r="C49" s="48" t="n"/>
      <c r="D49" s="47" t="n"/>
      <c r="E49" s="46" t="n"/>
      <c r="F49" s="46" t="n"/>
      <c r="G49" s="46" t="n"/>
      <c r="H49" s="59" t="n"/>
      <c r="I49" s="47" t="n"/>
      <c r="J49" s="46" t="n"/>
      <c r="K49" s="49" t="n"/>
    </row>
    <row r="50" ht="22" customHeight="true">
      <c r="B50" s="45" t="n"/>
      <c r="C50" s="48" t="n"/>
      <c r="D50" s="47" t="n"/>
      <c r="E50" s="46" t="n"/>
      <c r="F50" s="46" t="n"/>
      <c r="G50" s="46" t="n"/>
      <c r="H50" s="59" t="n"/>
      <c r="I50" s="47" t="n"/>
      <c r="J50" s="46" t="n"/>
      <c r="K50" s="49" t="n"/>
    </row>
    <row r="51" ht="22" customHeight="true">
      <c r="B51" s="45" t="n"/>
      <c r="C51" s="48" t="n"/>
      <c r="D51" s="47" t="n"/>
      <c r="E51" s="46" t="n"/>
      <c r="F51" s="46" t="n"/>
      <c r="G51" s="46" t="n"/>
      <c r="H51" s="59" t="n"/>
      <c r="I51" s="47" t="n"/>
      <c r="J51" s="46" t="n"/>
      <c r="K51" s="49" t="n"/>
    </row>
    <row r="52" ht="22" customHeight="true">
      <c r="B52" s="45" t="n"/>
      <c r="C52" s="48" t="n"/>
      <c r="D52" s="47" t="n"/>
      <c r="E52" s="46" t="n"/>
      <c r="F52" s="46" t="n"/>
      <c r="G52" s="46" t="n"/>
      <c r="H52" s="59" t="n"/>
      <c r="I52" s="47" t="n"/>
      <c r="J52" s="46" t="n"/>
      <c r="K52" s="49" t="n"/>
    </row>
    <row r="53" ht="22" customHeight="true">
      <c r="B53" s="45" t="n"/>
      <c r="C53" s="48" t="n"/>
      <c r="D53" s="47" t="n"/>
      <c r="E53" s="46" t="n"/>
      <c r="F53" s="46" t="n"/>
      <c r="G53" s="46" t="n"/>
      <c r="H53" s="59" t="n"/>
      <c r="I53" s="47" t="n"/>
      <c r="J53" s="46" t="n"/>
      <c r="K53" s="49" t="n"/>
    </row>
    <row r="54" ht="22" customHeight="true">
      <c r="B54" s="45" t="n"/>
      <c r="C54" s="48" t="n"/>
      <c r="D54" s="47" t="n"/>
      <c r="E54" s="46" t="n"/>
      <c r="F54" s="46" t="n"/>
      <c r="G54" s="46" t="n"/>
      <c r="H54" s="59" t="n"/>
      <c r="I54" s="47" t="n"/>
      <c r="J54" s="46" t="n"/>
      <c r="K54" s="49" t="n"/>
    </row>
    <row r="55" ht="22" customHeight="true">
      <c r="B55" s="45" t="n"/>
      <c r="C55" s="48" t="n"/>
      <c r="D55" s="47" t="n"/>
      <c r="E55" s="46" t="n"/>
      <c r="F55" s="46" t="n"/>
      <c r="G55" s="46" t="n"/>
      <c r="H55" s="59" t="n"/>
      <c r="I55" s="47" t="n"/>
      <c r="J55" s="46" t="n"/>
      <c r="K55" s="49" t="n"/>
    </row>
    <row r="56" ht="22" customHeight="true">
      <c r="B56" s="45" t="n"/>
      <c r="C56" s="48" t="n"/>
      <c r="D56" s="47" t="n"/>
      <c r="E56" s="46" t="n"/>
      <c r="F56" s="46" t="n"/>
      <c r="G56" s="46" t="n"/>
      <c r="H56" s="59" t="n"/>
      <c r="I56" s="47" t="n"/>
      <c r="J56" s="46" t="n"/>
      <c r="K56" s="49" t="n"/>
    </row>
    <row r="57" ht="22" customHeight="true">
      <c r="B57" s="45" t="n"/>
      <c r="C57" s="48" t="n"/>
      <c r="D57" s="47" t="n"/>
      <c r="E57" s="46" t="n"/>
      <c r="F57" s="46" t="n"/>
      <c r="G57" s="46" t="n"/>
      <c r="H57" s="59" t="n"/>
      <c r="I57" s="47" t="n"/>
      <c r="J57" s="46" t="n"/>
      <c r="K57" s="49" t="n"/>
    </row>
    <row r="58" ht="22" customHeight="true">
      <c r="B58" s="45" t="n"/>
      <c r="C58" s="48" t="n"/>
      <c r="D58" s="47" t="n"/>
      <c r="E58" s="46" t="n"/>
      <c r="F58" s="46" t="n"/>
      <c r="G58" s="46" t="n"/>
      <c r="H58" s="59" t="n"/>
      <c r="I58" s="47" t="n"/>
      <c r="J58" s="46" t="n"/>
      <c r="K58" s="49" t="n"/>
    </row>
    <row r="59" ht="22" customHeight="true">
      <c r="B59" s="45" t="n"/>
      <c r="C59" s="48" t="n"/>
      <c r="D59" s="47" t="n"/>
      <c r="E59" s="46" t="n"/>
      <c r="F59" s="46" t="n"/>
      <c r="G59" s="46" t="n"/>
      <c r="H59" s="59" t="n"/>
      <c r="I59" s="47" t="n"/>
      <c r="J59" s="46" t="n"/>
      <c r="K59" s="49" t="n"/>
    </row>
    <row r="60" ht="22" customHeight="true">
      <c r="B60" s="45" t="n"/>
      <c r="C60" s="48" t="n"/>
      <c r="D60" s="47" t="n"/>
      <c r="E60" s="46" t="n"/>
      <c r="F60" s="46" t="n"/>
      <c r="G60" s="46" t="n"/>
      <c r="H60" s="59" t="n"/>
      <c r="I60" s="47" t="n"/>
      <c r="J60" s="46" t="n"/>
      <c r="K60" s="49" t="n"/>
    </row>
    <row r="61" ht="22" customHeight="true">
      <c r="B61" s="45" t="n"/>
      <c r="C61" s="48" t="n"/>
      <c r="D61" s="47" t="n"/>
      <c r="E61" s="46" t="n"/>
      <c r="F61" s="46" t="n"/>
      <c r="G61" s="46" t="n"/>
      <c r="H61" s="59" t="n"/>
      <c r="I61" s="47" t="n"/>
      <c r="J61" s="46" t="n"/>
      <c r="K61" s="49" t="n"/>
    </row>
    <row r="62" ht="22" customHeight="true">
      <c r="B62" s="45" t="n"/>
      <c r="C62" s="48" t="n"/>
      <c r="D62" s="47" t="n"/>
      <c r="E62" s="46" t="n"/>
      <c r="F62" s="46" t="n"/>
      <c r="G62" s="46" t="n"/>
      <c r="H62" s="59" t="n"/>
      <c r="I62" s="47" t="n"/>
      <c r="J62" s="46" t="n"/>
      <c r="K62" s="49" t="n"/>
    </row>
    <row r="63" ht="22" customHeight="true">
      <c r="B63" s="45" t="n"/>
      <c r="C63" s="48" t="n"/>
      <c r="D63" s="47" t="n"/>
      <c r="E63" s="46" t="n"/>
      <c r="F63" s="46" t="n"/>
      <c r="G63" s="46" t="n"/>
      <c r="H63" s="59" t="n"/>
      <c r="I63" s="47" t="n"/>
      <c r="J63" s="46" t="n"/>
      <c r="K63" s="49" t="n"/>
    </row>
    <row r="64" ht="22" customHeight="true">
      <c r="B64" s="45" t="n"/>
      <c r="C64" s="48" t="n"/>
      <c r="D64" s="47" t="n"/>
      <c r="E64" s="46" t="n"/>
      <c r="F64" s="46" t="n"/>
      <c r="G64" s="46" t="n"/>
      <c r="H64" s="59" t="n"/>
      <c r="I64" s="47" t="n"/>
      <c r="J64" s="46" t="n"/>
      <c r="K64" s="49" t="n"/>
    </row>
    <row r="65" ht="22" customHeight="true">
      <c r="B65" s="45" t="n"/>
      <c r="C65" s="48" t="n"/>
      <c r="D65" s="47" t="n"/>
      <c r="E65" s="46" t="n"/>
      <c r="F65" s="46" t="n"/>
      <c r="G65" s="46" t="n"/>
      <c r="H65" s="59" t="n"/>
      <c r="I65" s="47" t="n"/>
      <c r="J65" s="46" t="n"/>
      <c r="K65" s="49" t="n"/>
    </row>
    <row r="66" ht="22" customHeight="true">
      <c r="B66" s="45" t="n"/>
      <c r="C66" s="48" t="n"/>
      <c r="D66" s="47" t="n"/>
      <c r="E66" s="46" t="n"/>
      <c r="F66" s="46" t="n"/>
      <c r="G66" s="46" t="n"/>
      <c r="H66" s="59" t="n"/>
      <c r="I66" s="47" t="n"/>
      <c r="J66" s="46" t="n"/>
      <c r="K66" s="49" t="n"/>
    </row>
    <row r="67" ht="22" customHeight="true">
      <c r="B67" s="45" t="n"/>
      <c r="C67" s="48" t="n"/>
      <c r="D67" s="47" t="n"/>
      <c r="E67" s="46" t="n"/>
      <c r="F67" s="46" t="n"/>
      <c r="G67" s="46" t="n"/>
      <c r="H67" s="59" t="n"/>
      <c r="I67" s="47" t="n"/>
      <c r="J67" s="46" t="n"/>
      <c r="K67" s="49" t="n"/>
    </row>
    <row r="68" ht="22" customHeight="true">
      <c r="B68" s="45" t="n"/>
      <c r="C68" s="48" t="n"/>
      <c r="D68" s="47" t="n"/>
      <c r="E68" s="46" t="n"/>
      <c r="F68" s="46" t="n"/>
      <c r="G68" s="46" t="n"/>
      <c r="H68" s="59" t="n"/>
      <c r="I68" s="47" t="n"/>
      <c r="J68" s="46" t="n"/>
      <c r="K68" s="49" t="n"/>
    </row>
    <row r="69" ht="22" customHeight="true">
      <c r="B69" s="45" t="n"/>
      <c r="C69" s="48" t="n"/>
      <c r="D69" s="47" t="n"/>
      <c r="E69" s="46" t="n"/>
      <c r="F69" s="46" t="n"/>
      <c r="G69" s="46" t="n"/>
      <c r="H69" s="59" t="n"/>
      <c r="I69" s="47" t="n"/>
      <c r="J69" s="46" t="n"/>
      <c r="K69" s="49" t="n"/>
    </row>
    <row r="70" ht="22" customHeight="true">
      <c r="B70" s="45" t="n"/>
      <c r="C70" s="48" t="n"/>
      <c r="D70" s="47" t="n"/>
      <c r="E70" s="46" t="n"/>
      <c r="F70" s="46" t="n"/>
      <c r="G70" s="46" t="n"/>
      <c r="H70" s="59" t="n"/>
      <c r="I70" s="47" t="n"/>
      <c r="J70" s="46" t="n"/>
      <c r="K70" s="49" t="n"/>
    </row>
    <row r="71" ht="22" customHeight="true">
      <c r="B71" s="45" t="n"/>
      <c r="C71" s="48" t="n"/>
      <c r="D71" s="47" t="n"/>
      <c r="E71" s="46" t="n"/>
      <c r="F71" s="46" t="n"/>
      <c r="G71" s="46" t="n"/>
      <c r="H71" s="59" t="n"/>
      <c r="I71" s="47" t="n"/>
      <c r="J71" s="46" t="n"/>
      <c r="K71" s="49" t="n"/>
    </row>
    <row r="72" ht="22" customHeight="true">
      <c r="B72" s="45" t="n"/>
      <c r="C72" s="48" t="n"/>
      <c r="D72" s="47" t="n"/>
      <c r="E72" s="46" t="n"/>
      <c r="F72" s="46" t="n"/>
      <c r="G72" s="46" t="n"/>
      <c r="H72" s="59" t="n"/>
      <c r="I72" s="47" t="n"/>
      <c r="J72" s="46" t="n"/>
      <c r="K72" s="49" t="n"/>
    </row>
    <row r="73" ht="22" customHeight="true">
      <c r="B73" s="45" t="n"/>
      <c r="C73" s="48" t="n"/>
      <c r="D73" s="47" t="n"/>
      <c r="E73" s="46" t="n"/>
      <c r="F73" s="46" t="n"/>
      <c r="G73" s="46" t="n"/>
      <c r="H73" s="59" t="n"/>
      <c r="I73" s="47" t="n"/>
      <c r="J73" s="46" t="n"/>
      <c r="K73" s="49" t="n"/>
    </row>
    <row r="74" ht="22" customHeight="true">
      <c r="B74" s="45" t="n"/>
      <c r="C74" s="48" t="n"/>
      <c r="D74" s="47" t="n"/>
      <c r="E74" s="46" t="n"/>
      <c r="F74" s="46" t="n"/>
      <c r="G74" s="46" t="n"/>
      <c r="H74" s="59" t="n"/>
      <c r="I74" s="47" t="n"/>
      <c r="J74" s="46" t="n"/>
      <c r="K74" s="49" t="n"/>
    </row>
    <row r="75" ht="22" customHeight="true">
      <c r="B75" s="45" t="n"/>
      <c r="C75" s="48" t="n"/>
      <c r="D75" s="47" t="n"/>
      <c r="E75" s="46" t="n"/>
      <c r="F75" s="46" t="n"/>
      <c r="G75" s="46" t="n"/>
      <c r="H75" s="59" t="n"/>
      <c r="I75" s="47" t="n"/>
      <c r="J75" s="46" t="n"/>
      <c r="K75" s="49" t="n"/>
    </row>
    <row r="76" ht="22" customHeight="true">
      <c r="B76" s="45" t="n"/>
      <c r="C76" s="48" t="n"/>
      <c r="D76" s="47" t="n"/>
      <c r="E76" s="46" t="n"/>
      <c r="F76" s="46" t="n"/>
      <c r="G76" s="46" t="n"/>
      <c r="H76" s="59" t="n"/>
      <c r="I76" s="47" t="n"/>
      <c r="J76" s="46" t="n"/>
      <c r="K76" s="49" t="n"/>
    </row>
    <row r="77" ht="22" customHeight="true">
      <c r="B77" s="45" t="n"/>
      <c r="C77" s="48" t="n"/>
      <c r="D77" s="47" t="n"/>
      <c r="E77" s="46" t="n"/>
      <c r="F77" s="46" t="n"/>
      <c r="G77" s="46" t="n"/>
      <c r="H77" s="59" t="n"/>
      <c r="I77" s="47" t="n"/>
      <c r="J77" s="46" t="n"/>
      <c r="K77" s="49" t="n"/>
    </row>
    <row r="78" ht="22" customHeight="true">
      <c r="B78" s="45" t="n"/>
      <c r="C78" s="48" t="n"/>
      <c r="D78" s="47" t="n"/>
      <c r="E78" s="46" t="n"/>
      <c r="F78" s="46" t="n"/>
      <c r="G78" s="46" t="n"/>
      <c r="H78" s="59" t="n"/>
      <c r="I78" s="47" t="n"/>
      <c r="J78" s="46" t="n"/>
      <c r="K78" s="49" t="n"/>
    </row>
    <row r="79" ht="22" customHeight="true">
      <c r="B79" s="45" t="n"/>
      <c r="C79" s="48" t="n"/>
      <c r="D79" s="47" t="n"/>
      <c r="E79" s="46" t="n"/>
      <c r="F79" s="46" t="n"/>
      <c r="G79" s="46" t="n"/>
      <c r="H79" s="59" t="n"/>
      <c r="I79" s="47" t="n"/>
      <c r="J79" s="46" t="n"/>
      <c r="K79" s="49" t="n"/>
    </row>
    <row r="80" ht="22" customHeight="true">
      <c r="B80" s="45" t="n"/>
      <c r="C80" s="48" t="n"/>
      <c r="D80" s="47" t="n"/>
      <c r="E80" s="46" t="n"/>
      <c r="F80" s="46" t="n"/>
      <c r="G80" s="46" t="n"/>
      <c r="H80" s="59" t="n"/>
      <c r="I80" s="47" t="n"/>
      <c r="J80" s="46" t="n"/>
      <c r="K80" s="49" t="n"/>
    </row>
    <row r="81" ht="22" customHeight="true">
      <c r="B81" s="45" t="n"/>
      <c r="C81" s="48" t="n"/>
      <c r="D81" s="47" t="n"/>
      <c r="E81" s="46" t="n"/>
      <c r="F81" s="46" t="n"/>
      <c r="G81" s="46" t="n"/>
      <c r="H81" s="59" t="n"/>
      <c r="I81" s="47" t="n"/>
      <c r="J81" s="46" t="n"/>
      <c r="K81" s="49" t="n"/>
    </row>
    <row r="82" ht="22" customHeight="true">
      <c r="B82" s="45" t="n"/>
      <c r="C82" s="48" t="n"/>
      <c r="D82" s="47" t="n"/>
      <c r="E82" s="46" t="n"/>
      <c r="F82" s="46" t="n"/>
      <c r="G82" s="46" t="n"/>
      <c r="H82" s="59" t="n"/>
      <c r="I82" s="47" t="n"/>
      <c r="J82" s="46" t="n"/>
      <c r="K82" s="49" t="n"/>
    </row>
    <row r="83" ht="22" customHeight="true">
      <c r="B83" s="45" t="n"/>
      <c r="C83" s="48" t="n"/>
      <c r="D83" s="47" t="n"/>
      <c r="E83" s="46" t="n"/>
      <c r="F83" s="46" t="n"/>
      <c r="G83" s="46" t="n"/>
      <c r="H83" s="59" t="n"/>
      <c r="I83" s="47" t="n"/>
      <c r="J83" s="46" t="n"/>
      <c r="K83" s="49" t="n"/>
    </row>
    <row r="84" ht="22" customHeight="true">
      <c r="B84" s="45" t="n"/>
      <c r="C84" s="48" t="n"/>
      <c r="D84" s="47" t="n"/>
      <c r="E84" s="46" t="n"/>
      <c r="F84" s="46" t="n"/>
      <c r="G84" s="46" t="n"/>
      <c r="H84" s="59" t="n"/>
      <c r="I84" s="47" t="n"/>
      <c r="J84" s="46" t="n"/>
      <c r="K84" s="49" t="n"/>
    </row>
    <row r="85" ht="22" customHeight="true">
      <c r="B85" s="45" t="n"/>
      <c r="C85" s="48" t="n"/>
      <c r="D85" s="47" t="n"/>
      <c r="E85" s="46" t="n"/>
      <c r="F85" s="46" t="n"/>
      <c r="G85" s="46" t="n"/>
      <c r="H85" s="59" t="n"/>
      <c r="I85" s="47" t="n"/>
      <c r="J85" s="46" t="n"/>
      <c r="K85" s="49" t="n"/>
    </row>
    <row r="86" ht="22" customHeight="true">
      <c r="B86" s="45" t="n"/>
      <c r="C86" s="48" t="n"/>
      <c r="D86" s="47" t="n"/>
      <c r="E86" s="46" t="n"/>
      <c r="F86" s="46" t="n"/>
      <c r="G86" s="46" t="n"/>
      <c r="H86" s="59" t="n"/>
      <c r="I86" s="47" t="n"/>
      <c r="J86" s="46" t="n"/>
      <c r="K86" s="49" t="n"/>
    </row>
    <row r="87" ht="22" customHeight="true">
      <c r="B87" s="45" t="n"/>
      <c r="C87" s="48" t="n"/>
      <c r="D87" s="47" t="n"/>
      <c r="E87" s="46" t="n"/>
      <c r="F87" s="46" t="n"/>
      <c r="G87" s="46" t="n"/>
      <c r="H87" s="59" t="n"/>
      <c r="I87" s="47" t="n"/>
      <c r="J87" s="46" t="n"/>
      <c r="K87" s="49" t="n"/>
    </row>
    <row r="88" ht="22" customHeight="true">
      <c r="B88" s="45" t="n"/>
      <c r="C88" s="48" t="n"/>
      <c r="D88" s="47" t="n"/>
      <c r="E88" s="46" t="n"/>
      <c r="F88" s="46" t="n"/>
      <c r="G88" s="46" t="n"/>
      <c r="H88" s="59" t="n"/>
      <c r="I88" s="47" t="n"/>
      <c r="J88" s="46" t="n"/>
      <c r="K88" s="49" t="n"/>
    </row>
    <row r="89" ht="22" customHeight="true">
      <c r="B89" s="45" t="n"/>
      <c r="C89" s="48" t="n"/>
      <c r="D89" s="47" t="n"/>
      <c r="E89" s="46" t="n"/>
      <c r="F89" s="46" t="n"/>
      <c r="G89" s="46" t="n"/>
      <c r="H89" s="59" t="n"/>
      <c r="I89" s="47" t="n"/>
      <c r="J89" s="46" t="n"/>
      <c r="K89" s="49" t="n"/>
    </row>
    <row r="90" ht="22" customHeight="true">
      <c r="B90" s="45" t="n"/>
      <c r="C90" s="48" t="n"/>
      <c r="D90" s="47" t="n"/>
      <c r="E90" s="46" t="n"/>
      <c r="F90" s="46" t="n"/>
      <c r="G90" s="46" t="n"/>
      <c r="H90" s="59" t="n"/>
      <c r="I90" s="47" t="n"/>
      <c r="J90" s="46" t="n"/>
      <c r="K90" s="49" t="n"/>
    </row>
    <row r="91" ht="22" customHeight="true">
      <c r="B91" s="45" t="n"/>
      <c r="C91" s="48" t="n"/>
      <c r="D91" s="47" t="n"/>
      <c r="E91" s="46" t="n"/>
      <c r="F91" s="46" t="n"/>
      <c r="G91" s="46" t="n"/>
      <c r="H91" s="59" t="n"/>
      <c r="I91" s="47" t="n"/>
      <c r="J91" s="46" t="n"/>
      <c r="K91" s="49" t="n"/>
    </row>
    <row r="92" ht="22" customHeight="true">
      <c r="B92" s="45" t="n"/>
      <c r="C92" s="48" t="n"/>
      <c r="D92" s="47" t="n"/>
      <c r="E92" s="46" t="n"/>
      <c r="F92" s="46" t="n"/>
      <c r="G92" s="46" t="n"/>
      <c r="H92" s="59" t="n"/>
      <c r="I92" s="47" t="n"/>
      <c r="J92" s="46" t="n"/>
      <c r="K92" s="49" t="n"/>
    </row>
    <row r="93" ht="22" customHeight="true">
      <c r="B93" s="45" t="n"/>
      <c r="C93" s="48" t="n"/>
      <c r="D93" s="47" t="n"/>
      <c r="E93" s="46" t="n"/>
      <c r="F93" s="46" t="n"/>
      <c r="G93" s="46" t="n"/>
      <c r="H93" s="59" t="n"/>
      <c r="I93" s="47" t="n"/>
      <c r="J93" s="46" t="n"/>
      <c r="K93" s="49" t="n"/>
    </row>
    <row r="94" ht="22" customHeight="true">
      <c r="B94" s="45" t="n"/>
      <c r="C94" s="48" t="n"/>
      <c r="D94" s="47" t="n"/>
      <c r="E94" s="46" t="n"/>
      <c r="F94" s="46" t="n"/>
      <c r="G94" s="46" t="n"/>
      <c r="H94" s="59" t="n"/>
      <c r="I94" s="47" t="n"/>
      <c r="J94" s="46" t="n"/>
      <c r="K94" s="49" t="n"/>
    </row>
    <row r="95" ht="22" customHeight="true">
      <c r="B95" s="45" t="n"/>
      <c r="C95" s="48" t="n"/>
      <c r="D95" s="47" t="n"/>
      <c r="E95" s="46" t="n"/>
      <c r="F95" s="46" t="n"/>
      <c r="G95" s="46" t="n"/>
      <c r="H95" s="59" t="n"/>
      <c r="I95" s="47" t="n"/>
      <c r="J95" s="46" t="n"/>
      <c r="K95" s="49" t="n"/>
    </row>
    <row r="96" ht="22" customHeight="true">
      <c r="B96" s="45" t="n"/>
      <c r="C96" s="48" t="n"/>
      <c r="D96" s="47" t="n"/>
      <c r="E96" s="46" t="n"/>
      <c r="F96" s="46" t="n"/>
      <c r="G96" s="46" t="n"/>
      <c r="H96" s="59" t="n"/>
      <c r="I96" s="47" t="n"/>
      <c r="J96" s="46" t="n"/>
      <c r="K96" s="49" t="n"/>
    </row>
    <row r="97" ht="22" customHeight="true">
      <c r="B97" s="45" t="n"/>
      <c r="C97" s="48" t="n"/>
      <c r="D97" s="47" t="n"/>
      <c r="E97" s="46" t="n"/>
      <c r="F97" s="46" t="n"/>
      <c r="G97" s="46" t="n"/>
      <c r="H97" s="59" t="n"/>
      <c r="I97" s="47" t="n"/>
      <c r="J97" s="46" t="n"/>
      <c r="K97" s="49" t="n"/>
    </row>
    <row r="98" ht="22" customHeight="true">
      <c r="B98" s="45" t="n"/>
      <c r="C98" s="48" t="n"/>
      <c r="D98" s="47" t="n"/>
      <c r="E98" s="46" t="n"/>
      <c r="F98" s="46" t="n"/>
      <c r="G98" s="46" t="n"/>
      <c r="H98" s="59" t="n"/>
      <c r="I98" s="47" t="n"/>
      <c r="J98" s="46" t="n"/>
      <c r="K98" s="49" t="n"/>
    </row>
    <row r="99" ht="22" customHeight="true">
      <c r="B99" s="45" t="n"/>
      <c r="C99" s="48" t="n"/>
      <c r="D99" s="47" t="n"/>
      <c r="E99" s="46" t="n"/>
      <c r="F99" s="46" t="n"/>
      <c r="G99" s="46" t="n"/>
      <c r="H99" s="59" t="n"/>
      <c r="I99" s="47" t="n"/>
      <c r="J99" s="46" t="n"/>
      <c r="K99" s="49" t="n"/>
    </row>
    <row r="100" ht="22" customHeight="true">
      <c r="B100" s="45" t="n"/>
      <c r="C100" s="48" t="n"/>
      <c r="D100" s="47" t="n"/>
      <c r="E100" s="46" t="n"/>
      <c r="F100" s="46" t="n"/>
      <c r="G100" s="46" t="n"/>
      <c r="H100" s="59" t="n"/>
      <c r="I100" s="47" t="n"/>
      <c r="J100" s="46" t="n"/>
      <c r="K100" s="49" t="n"/>
    </row>
    <row r="101" ht="22" customHeight="true">
      <c r="B101" s="45" t="n"/>
      <c r="C101" s="48" t="n"/>
      <c r="D101" s="47" t="n"/>
      <c r="E101" s="46" t="n"/>
      <c r="F101" s="46" t="n"/>
      <c r="G101" s="46" t="n"/>
      <c r="H101" s="59" t="n"/>
      <c r="I101" s="47" t="n"/>
      <c r="J101" s="46" t="n"/>
      <c r="K101" s="49" t="n"/>
    </row>
    <row r="102" ht="22" customHeight="true">
      <c r="B102" s="45" t="n"/>
      <c r="C102" s="48" t="n"/>
      <c r="D102" s="47" t="n"/>
      <c r="E102" s="46" t="n"/>
      <c r="F102" s="46" t="n"/>
      <c r="G102" s="46" t="n"/>
      <c r="H102" s="59" t="n"/>
      <c r="I102" s="47" t="n"/>
      <c r="J102" s="46" t="n"/>
      <c r="K102" s="49" t="n"/>
    </row>
    <row r="103" ht="22" customHeight="true">
      <c r="B103" s="45" t="n"/>
      <c r="C103" s="48" t="n"/>
      <c r="D103" s="47" t="n"/>
      <c r="E103" s="46" t="n"/>
      <c r="F103" s="46" t="n"/>
      <c r="G103" s="46" t="n"/>
      <c r="H103" s="59" t="n"/>
      <c r="I103" s="47" t="n"/>
      <c r="J103" s="46" t="n"/>
      <c r="K103" s="49" t="n"/>
    </row>
    <row r="104" ht="22" customHeight="true">
      <c r="B104" s="50" t="n"/>
      <c r="C104" s="53" t="n"/>
      <c r="D104" s="52" t="n"/>
      <c r="E104" s="51" t="n"/>
      <c r="F104" s="51" t="n"/>
      <c r="G104" s="51" t="n"/>
      <c r="H104" s="60" t="n"/>
      <c r="I104" s="52" t="n"/>
      <c r="J104" s="51" t="n"/>
      <c r="K104" s="54" t="n"/>
    </row>
  </sheetData>
  <sheetProtection password="F372" sheet="tru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true"/>
  <mergeCells count="2">
    <mergeCell ref="B3:K3"/>
    <mergeCell ref="B2:K2"/>
  </mergeCells>
  <conditionalFormatting sqref="B5:K104">
    <cfRule type="expression" dxfId="0" priority="1">
      <formula>$I5="異常あり"</formula>
    </cfRule>
    <cfRule type="expression" dxfId="5" priority="2">
      <formula>$I5="異常なし"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error="リスト内の値を選択してください。" errorTitle="入力エラー" prompt="資產台帳の資産番号から選択してください。" promptTitle="入力候補" sqref="D5:D104" type="list">
      <formula1>'資產台帳'!$B$5:$B$104</formula1>
    </dataValidation>
    <dataValidation allowBlank="true" error="リスト内の値を選択してください。" errorTitle="入力エラー" prompt="選擇肢から選んでください。" promptTitle="入力候補" sqref="I5:I104" type="list">
      <formula1>'選擇肢'!$G$5:$G$6</formula1>
    </dataValidation>
  </dataValidations>
  <pageMargins left="0.35" right="0.35" top="0.5" bottom="0.5" header="0.2" footer="0.2"/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D9534F"/>
    <outlinePr summaryBelow="true" summaryRight="true"/>
    <pageSetUpPr fitToPage="true"/>
  </sheetPr>
  <dimension ref="A1:L104"/>
  <sheetViews>
    <sheetView showGridLines="true" zoomScale="85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4"/>
    <col customWidth="true" max="4" min="3" width="11"/>
    <col customWidth="true" max="5" min="5" width="32"/>
    <col customWidth="true" max="6" min="6" width="28"/>
    <col customWidth="true" max="7" min="7" width="30"/>
    <col customWidth="true" max="10" min="8" width="11"/>
    <col customWidth="true" max="11" min="11" width="34"/>
    <col customWidth="true" max="12" min="12" width="28"/>
  </cols>
  <sheetData>
    <row r="1"/>
    <row r="2" ht="28" customHeight="true">
      <c r="B2" s="1" t="s">
        <v>5</v>
      </c>
    </row>
    <row r="3" ht="22" customHeight="true">
      <c r="B3" s="14" t="s">
        <v>166</v>
      </c>
    </row>
    <row r="4" ht="26" customHeight="true">
      <c r="B4" s="42" t="s">
        <v>88</v>
      </c>
      <c r="C4" s="43" t="s">
        <v>167</v>
      </c>
      <c r="D4" s="43" t="s">
        <v>75</v>
      </c>
      <c r="E4" s="43" t="s">
        <v>89</v>
      </c>
      <c r="F4" s="43" t="s">
        <v>168</v>
      </c>
      <c r="G4" s="43" t="s">
        <v>90</v>
      </c>
      <c r="H4" s="43" t="s">
        <v>91</v>
      </c>
      <c r="I4" s="43" t="s">
        <v>92</v>
      </c>
      <c r="J4" s="43" t="s">
        <v>169</v>
      </c>
      <c r="K4" s="43" t="s">
        <v>93</v>
      </c>
      <c r="L4" s="44" t="s">
        <v>72</v>
      </c>
    </row>
    <row r="5" ht="22" customHeight="true">
      <c r="B5" s="45" t="n"/>
      <c r="C5" s="48" t="n"/>
      <c r="D5" s="47" t="n"/>
      <c r="E5" s="46" t="n"/>
      <c r="F5" s="46" t="n"/>
      <c r="G5" s="46" t="n"/>
      <c r="H5" s="61" t="n"/>
      <c r="I5" s="47" t="n"/>
      <c r="J5" s="48" t="n"/>
      <c r="K5" s="46" t="n"/>
      <c r="L5" s="49" t="n"/>
    </row>
    <row r="6" ht="22" customHeight="true">
      <c r="B6" s="45" t="n"/>
      <c r="C6" s="48" t="n"/>
      <c r="D6" s="47" t="n"/>
      <c r="E6" s="46" t="n"/>
      <c r="F6" s="46" t="n"/>
      <c r="G6" s="46" t="n"/>
      <c r="H6" s="61" t="n"/>
      <c r="I6" s="47" t="n"/>
      <c r="J6" s="48" t="n"/>
      <c r="K6" s="46" t="n"/>
      <c r="L6" s="49" t="n"/>
    </row>
    <row r="7" ht="22" customHeight="true">
      <c r="B7" s="45" t="n"/>
      <c r="C7" s="48" t="n"/>
      <c r="D7" s="47" t="n"/>
      <c r="E7" s="46" t="n"/>
      <c r="F7" s="46" t="n"/>
      <c r="G7" s="46" t="n"/>
      <c r="H7" s="61" t="n"/>
      <c r="I7" s="47" t="n"/>
      <c r="J7" s="48" t="n"/>
      <c r="K7" s="46" t="n"/>
      <c r="L7" s="49" t="n"/>
    </row>
    <row r="8" ht="22" customHeight="true">
      <c r="B8" s="45" t="n"/>
      <c r="C8" s="48" t="n"/>
      <c r="D8" s="47" t="n"/>
      <c r="E8" s="46" t="n"/>
      <c r="F8" s="46" t="n"/>
      <c r="G8" s="46" t="n"/>
      <c r="H8" s="61" t="n"/>
      <c r="I8" s="47" t="n"/>
      <c r="J8" s="48" t="n"/>
      <c r="K8" s="46" t="n"/>
      <c r="L8" s="49" t="n"/>
    </row>
    <row r="9" ht="22" customHeight="true">
      <c r="B9" s="45" t="n"/>
      <c r="C9" s="48" t="n"/>
      <c r="D9" s="47" t="n"/>
      <c r="E9" s="46" t="n"/>
      <c r="F9" s="46" t="n"/>
      <c r="G9" s="46" t="n"/>
      <c r="H9" s="61" t="n"/>
      <c r="I9" s="47" t="n"/>
      <c r="J9" s="48" t="n"/>
      <c r="K9" s="46" t="n"/>
      <c r="L9" s="49" t="n"/>
    </row>
    <row r="10" ht="22" customHeight="true">
      <c r="B10" s="45" t="n"/>
      <c r="C10" s="48" t="n"/>
      <c r="D10" s="47" t="n"/>
      <c r="E10" s="46" t="n"/>
      <c r="F10" s="46" t="n"/>
      <c r="G10" s="46" t="n"/>
      <c r="H10" s="61" t="n"/>
      <c r="I10" s="47" t="n"/>
      <c r="J10" s="48" t="n"/>
      <c r="K10" s="46" t="n"/>
      <c r="L10" s="49" t="n"/>
    </row>
    <row r="11" ht="22" customHeight="true">
      <c r="B11" s="45" t="n"/>
      <c r="C11" s="48" t="n"/>
      <c r="D11" s="47" t="n"/>
      <c r="E11" s="46" t="n"/>
      <c r="F11" s="46" t="n"/>
      <c r="G11" s="46" t="n"/>
      <c r="H11" s="61" t="n"/>
      <c r="I11" s="47" t="n"/>
      <c r="J11" s="48" t="n"/>
      <c r="K11" s="46" t="n"/>
      <c r="L11" s="49" t="n"/>
    </row>
    <row r="12" ht="22" customHeight="true">
      <c r="B12" s="45" t="n"/>
      <c r="C12" s="48" t="n"/>
      <c r="D12" s="47" t="n"/>
      <c r="E12" s="46" t="n"/>
      <c r="F12" s="46" t="n"/>
      <c r="G12" s="46" t="n"/>
      <c r="H12" s="61" t="n"/>
      <c r="I12" s="47" t="n"/>
      <c r="J12" s="48" t="n"/>
      <c r="K12" s="46" t="n"/>
      <c r="L12" s="49" t="n"/>
    </row>
    <row r="13" ht="22" customHeight="true">
      <c r="B13" s="45" t="n"/>
      <c r="C13" s="48" t="n"/>
      <c r="D13" s="47" t="n"/>
      <c r="E13" s="46" t="n"/>
      <c r="F13" s="46" t="n"/>
      <c r="G13" s="46" t="n"/>
      <c r="H13" s="61" t="n"/>
      <c r="I13" s="47" t="n"/>
      <c r="J13" s="48" t="n"/>
      <c r="K13" s="46" t="n"/>
      <c r="L13" s="49" t="n"/>
    </row>
    <row r="14" ht="22" customHeight="true">
      <c r="B14" s="45" t="n"/>
      <c r="C14" s="48" t="n"/>
      <c r="D14" s="47" t="n"/>
      <c r="E14" s="46" t="n"/>
      <c r="F14" s="46" t="n"/>
      <c r="G14" s="46" t="n"/>
      <c r="H14" s="61" t="n"/>
      <c r="I14" s="47" t="n"/>
      <c r="J14" s="48" t="n"/>
      <c r="K14" s="46" t="n"/>
      <c r="L14" s="49" t="n"/>
    </row>
    <row r="15" ht="22" customHeight="true">
      <c r="B15" s="45" t="n"/>
      <c r="C15" s="48" t="n"/>
      <c r="D15" s="47" t="n"/>
      <c r="E15" s="46" t="n"/>
      <c r="F15" s="46" t="n"/>
      <c r="G15" s="46" t="n"/>
      <c r="H15" s="61" t="n"/>
      <c r="I15" s="47" t="n"/>
      <c r="J15" s="48" t="n"/>
      <c r="K15" s="46" t="n"/>
      <c r="L15" s="49" t="n"/>
    </row>
    <row r="16" ht="22" customHeight="true">
      <c r="B16" s="45" t="n"/>
      <c r="C16" s="48" t="n"/>
      <c r="D16" s="47" t="n"/>
      <c r="E16" s="46" t="n"/>
      <c r="F16" s="46" t="n"/>
      <c r="G16" s="46" t="n"/>
      <c r="H16" s="61" t="n"/>
      <c r="I16" s="47" t="n"/>
      <c r="J16" s="48" t="n"/>
      <c r="K16" s="46" t="n"/>
      <c r="L16" s="49" t="n"/>
    </row>
    <row r="17" ht="22" customHeight="true">
      <c r="B17" s="45" t="n"/>
      <c r="C17" s="48" t="n"/>
      <c r="D17" s="47" t="n"/>
      <c r="E17" s="46" t="n"/>
      <c r="F17" s="46" t="n"/>
      <c r="G17" s="46" t="n"/>
      <c r="H17" s="61" t="n"/>
      <c r="I17" s="47" t="n"/>
      <c r="J17" s="48" t="n"/>
      <c r="K17" s="46" t="n"/>
      <c r="L17" s="49" t="n"/>
    </row>
    <row r="18" ht="22" customHeight="true">
      <c r="B18" s="45" t="n"/>
      <c r="C18" s="48" t="n"/>
      <c r="D18" s="47" t="n"/>
      <c r="E18" s="46" t="n"/>
      <c r="F18" s="46" t="n"/>
      <c r="G18" s="46" t="n"/>
      <c r="H18" s="61" t="n"/>
      <c r="I18" s="47" t="n"/>
      <c r="J18" s="48" t="n"/>
      <c r="K18" s="46" t="n"/>
      <c r="L18" s="49" t="n"/>
    </row>
    <row r="19" ht="22" customHeight="true">
      <c r="B19" s="45" t="n"/>
      <c r="C19" s="48" t="n"/>
      <c r="D19" s="47" t="n"/>
      <c r="E19" s="46" t="n"/>
      <c r="F19" s="46" t="n"/>
      <c r="G19" s="46" t="n"/>
      <c r="H19" s="61" t="n"/>
      <c r="I19" s="47" t="n"/>
      <c r="J19" s="48" t="n"/>
      <c r="K19" s="46" t="n"/>
      <c r="L19" s="49" t="n"/>
    </row>
    <row r="20" ht="22" customHeight="true">
      <c r="B20" s="45" t="n"/>
      <c r="C20" s="48" t="n"/>
      <c r="D20" s="47" t="n"/>
      <c r="E20" s="46" t="n"/>
      <c r="F20" s="46" t="n"/>
      <c r="G20" s="46" t="n"/>
      <c r="H20" s="61" t="n"/>
      <c r="I20" s="47" t="n"/>
      <c r="J20" s="48" t="n"/>
      <c r="K20" s="46" t="n"/>
      <c r="L20" s="49" t="n"/>
    </row>
    <row r="21" ht="22" customHeight="true">
      <c r="B21" s="45" t="n"/>
      <c r="C21" s="48" t="n"/>
      <c r="D21" s="47" t="n"/>
      <c r="E21" s="46" t="n"/>
      <c r="F21" s="46" t="n"/>
      <c r="G21" s="46" t="n"/>
      <c r="H21" s="61" t="n"/>
      <c r="I21" s="47" t="n"/>
      <c r="J21" s="48" t="n"/>
      <c r="K21" s="46" t="n"/>
      <c r="L21" s="49" t="n"/>
    </row>
    <row r="22" ht="22" customHeight="true">
      <c r="B22" s="45" t="n"/>
      <c r="C22" s="48" t="n"/>
      <c r="D22" s="47" t="n"/>
      <c r="E22" s="46" t="n"/>
      <c r="F22" s="46" t="n"/>
      <c r="G22" s="46" t="n"/>
      <c r="H22" s="61" t="n"/>
      <c r="I22" s="47" t="n"/>
      <c r="J22" s="48" t="n"/>
      <c r="K22" s="46" t="n"/>
      <c r="L22" s="49" t="n"/>
    </row>
    <row r="23" ht="22" customHeight="true">
      <c r="B23" s="45" t="n"/>
      <c r="C23" s="48" t="n"/>
      <c r="D23" s="47" t="n"/>
      <c r="E23" s="46" t="n"/>
      <c r="F23" s="46" t="n"/>
      <c r="G23" s="46" t="n"/>
      <c r="H23" s="61" t="n"/>
      <c r="I23" s="47" t="n"/>
      <c r="J23" s="48" t="n"/>
      <c r="K23" s="46" t="n"/>
      <c r="L23" s="49" t="n"/>
    </row>
    <row r="24" ht="22" customHeight="true">
      <c r="B24" s="45" t="n"/>
      <c r="C24" s="48" t="n"/>
      <c r="D24" s="47" t="n"/>
      <c r="E24" s="46" t="n"/>
      <c r="F24" s="46" t="n"/>
      <c r="G24" s="46" t="n"/>
      <c r="H24" s="61" t="n"/>
      <c r="I24" s="47" t="n"/>
      <c r="J24" s="48" t="n"/>
      <c r="K24" s="46" t="n"/>
      <c r="L24" s="49" t="n"/>
    </row>
    <row r="25" ht="22" customHeight="true">
      <c r="B25" s="45" t="n"/>
      <c r="C25" s="48" t="n"/>
      <c r="D25" s="47" t="n"/>
      <c r="E25" s="46" t="n"/>
      <c r="F25" s="46" t="n"/>
      <c r="G25" s="46" t="n"/>
      <c r="H25" s="61" t="n"/>
      <c r="I25" s="47" t="n"/>
      <c r="J25" s="48" t="n"/>
      <c r="K25" s="46" t="n"/>
      <c r="L25" s="49" t="n"/>
    </row>
    <row r="26" ht="22" customHeight="true">
      <c r="B26" s="45" t="n"/>
      <c r="C26" s="48" t="n"/>
      <c r="D26" s="47" t="n"/>
      <c r="E26" s="46" t="n"/>
      <c r="F26" s="46" t="n"/>
      <c r="G26" s="46" t="n"/>
      <c r="H26" s="61" t="n"/>
      <c r="I26" s="47" t="n"/>
      <c r="J26" s="48" t="n"/>
      <c r="K26" s="46" t="n"/>
      <c r="L26" s="49" t="n"/>
    </row>
    <row r="27" ht="22" customHeight="true">
      <c r="B27" s="45" t="n"/>
      <c r="C27" s="48" t="n"/>
      <c r="D27" s="47" t="n"/>
      <c r="E27" s="46" t="n"/>
      <c r="F27" s="46" t="n"/>
      <c r="G27" s="46" t="n"/>
      <c r="H27" s="61" t="n"/>
      <c r="I27" s="47" t="n"/>
      <c r="J27" s="48" t="n"/>
      <c r="K27" s="46" t="n"/>
      <c r="L27" s="49" t="n"/>
    </row>
    <row r="28" ht="22" customHeight="true">
      <c r="B28" s="45" t="n"/>
      <c r="C28" s="48" t="n"/>
      <c r="D28" s="47" t="n"/>
      <c r="E28" s="46" t="n"/>
      <c r="F28" s="46" t="n"/>
      <c r="G28" s="46" t="n"/>
      <c r="H28" s="61" t="n"/>
      <c r="I28" s="47" t="n"/>
      <c r="J28" s="48" t="n"/>
      <c r="K28" s="46" t="n"/>
      <c r="L28" s="49" t="n"/>
    </row>
    <row r="29" ht="22" customHeight="true">
      <c r="B29" s="45" t="n"/>
      <c r="C29" s="48" t="n"/>
      <c r="D29" s="47" t="n"/>
      <c r="E29" s="46" t="n"/>
      <c r="F29" s="46" t="n"/>
      <c r="G29" s="46" t="n"/>
      <c r="H29" s="61" t="n"/>
      <c r="I29" s="47" t="n"/>
      <c r="J29" s="48" t="n"/>
      <c r="K29" s="46" t="n"/>
      <c r="L29" s="49" t="n"/>
    </row>
    <row r="30" ht="22" customHeight="true">
      <c r="B30" s="45" t="n"/>
      <c r="C30" s="48" t="n"/>
      <c r="D30" s="47" t="n"/>
      <c r="E30" s="46" t="n"/>
      <c r="F30" s="46" t="n"/>
      <c r="G30" s="46" t="n"/>
      <c r="H30" s="61" t="n"/>
      <c r="I30" s="47" t="n"/>
      <c r="J30" s="48" t="n"/>
      <c r="K30" s="46" t="n"/>
      <c r="L30" s="49" t="n"/>
    </row>
    <row r="31" ht="22" customHeight="true">
      <c r="B31" s="45" t="n"/>
      <c r="C31" s="48" t="n"/>
      <c r="D31" s="47" t="n"/>
      <c r="E31" s="46" t="n"/>
      <c r="F31" s="46" t="n"/>
      <c r="G31" s="46" t="n"/>
      <c r="H31" s="61" t="n"/>
      <c r="I31" s="47" t="n"/>
      <c r="J31" s="48" t="n"/>
      <c r="K31" s="46" t="n"/>
      <c r="L31" s="49" t="n"/>
    </row>
    <row r="32" ht="22" customHeight="true">
      <c r="B32" s="45" t="n"/>
      <c r="C32" s="48" t="n"/>
      <c r="D32" s="47" t="n"/>
      <c r="E32" s="46" t="n"/>
      <c r="F32" s="46" t="n"/>
      <c r="G32" s="46" t="n"/>
      <c r="H32" s="61" t="n"/>
      <c r="I32" s="47" t="n"/>
      <c r="J32" s="48" t="n"/>
      <c r="K32" s="46" t="n"/>
      <c r="L32" s="49" t="n"/>
    </row>
    <row r="33" ht="22" customHeight="true">
      <c r="B33" s="45" t="n"/>
      <c r="C33" s="48" t="n"/>
      <c r="D33" s="47" t="n"/>
      <c r="E33" s="46" t="n"/>
      <c r="F33" s="46" t="n"/>
      <c r="G33" s="46" t="n"/>
      <c r="H33" s="61" t="n"/>
      <c r="I33" s="47" t="n"/>
      <c r="J33" s="48" t="n"/>
      <c r="K33" s="46" t="n"/>
      <c r="L33" s="49" t="n"/>
    </row>
    <row r="34" ht="22" customHeight="true">
      <c r="B34" s="45" t="n"/>
      <c r="C34" s="48" t="n"/>
      <c r="D34" s="47" t="n"/>
      <c r="E34" s="46" t="n"/>
      <c r="F34" s="46" t="n"/>
      <c r="G34" s="46" t="n"/>
      <c r="H34" s="61" t="n"/>
      <c r="I34" s="47" t="n"/>
      <c r="J34" s="48" t="n"/>
      <c r="K34" s="46" t="n"/>
      <c r="L34" s="49" t="n"/>
    </row>
    <row r="35" ht="22" customHeight="true">
      <c r="B35" s="45" t="n"/>
      <c r="C35" s="48" t="n"/>
      <c r="D35" s="47" t="n"/>
      <c r="E35" s="46" t="n"/>
      <c r="F35" s="46" t="n"/>
      <c r="G35" s="46" t="n"/>
      <c r="H35" s="61" t="n"/>
      <c r="I35" s="47" t="n"/>
      <c r="J35" s="48" t="n"/>
      <c r="K35" s="46" t="n"/>
      <c r="L35" s="49" t="n"/>
    </row>
    <row r="36" ht="22" customHeight="true">
      <c r="B36" s="45" t="n"/>
      <c r="C36" s="48" t="n"/>
      <c r="D36" s="47" t="n"/>
      <c r="E36" s="46" t="n"/>
      <c r="F36" s="46" t="n"/>
      <c r="G36" s="46" t="n"/>
      <c r="H36" s="61" t="n"/>
      <c r="I36" s="47" t="n"/>
      <c r="J36" s="48" t="n"/>
      <c r="K36" s="46" t="n"/>
      <c r="L36" s="49" t="n"/>
    </row>
    <row r="37" ht="22" customHeight="true">
      <c r="B37" s="45" t="n"/>
      <c r="C37" s="48" t="n"/>
      <c r="D37" s="47" t="n"/>
      <c r="E37" s="46" t="n"/>
      <c r="F37" s="46" t="n"/>
      <c r="G37" s="46" t="n"/>
      <c r="H37" s="61" t="n"/>
      <c r="I37" s="47" t="n"/>
      <c r="J37" s="48" t="n"/>
      <c r="K37" s="46" t="n"/>
      <c r="L37" s="49" t="n"/>
    </row>
    <row r="38" ht="22" customHeight="true">
      <c r="B38" s="45" t="n"/>
      <c r="C38" s="48" t="n"/>
      <c r="D38" s="47" t="n"/>
      <c r="E38" s="46" t="n"/>
      <c r="F38" s="46" t="n"/>
      <c r="G38" s="46" t="n"/>
      <c r="H38" s="61" t="n"/>
      <c r="I38" s="47" t="n"/>
      <c r="J38" s="48" t="n"/>
      <c r="K38" s="46" t="n"/>
      <c r="L38" s="49" t="n"/>
    </row>
    <row r="39" ht="22" customHeight="true">
      <c r="B39" s="45" t="n"/>
      <c r="C39" s="48" t="n"/>
      <c r="D39" s="47" t="n"/>
      <c r="E39" s="46" t="n"/>
      <c r="F39" s="46" t="n"/>
      <c r="G39" s="46" t="n"/>
      <c r="H39" s="61" t="n"/>
      <c r="I39" s="47" t="n"/>
      <c r="J39" s="48" t="n"/>
      <c r="K39" s="46" t="n"/>
      <c r="L39" s="49" t="n"/>
    </row>
    <row r="40" ht="22" customHeight="true">
      <c r="B40" s="45" t="n"/>
      <c r="C40" s="48" t="n"/>
      <c r="D40" s="47" t="n"/>
      <c r="E40" s="46" t="n"/>
      <c r="F40" s="46" t="n"/>
      <c r="G40" s="46" t="n"/>
      <c r="H40" s="61" t="n"/>
      <c r="I40" s="47" t="n"/>
      <c r="J40" s="48" t="n"/>
      <c r="K40" s="46" t="n"/>
      <c r="L40" s="49" t="n"/>
    </row>
    <row r="41" ht="22" customHeight="true">
      <c r="B41" s="45" t="n"/>
      <c r="C41" s="48" t="n"/>
      <c r="D41" s="47" t="n"/>
      <c r="E41" s="46" t="n"/>
      <c r="F41" s="46" t="n"/>
      <c r="G41" s="46" t="n"/>
      <c r="H41" s="61" t="n"/>
      <c r="I41" s="47" t="n"/>
      <c r="J41" s="48" t="n"/>
      <c r="K41" s="46" t="n"/>
      <c r="L41" s="49" t="n"/>
    </row>
    <row r="42" ht="22" customHeight="true">
      <c r="B42" s="45" t="n"/>
      <c r="C42" s="48" t="n"/>
      <c r="D42" s="47" t="n"/>
      <c r="E42" s="46" t="n"/>
      <c r="F42" s="46" t="n"/>
      <c r="G42" s="46" t="n"/>
      <c r="H42" s="61" t="n"/>
      <c r="I42" s="47" t="n"/>
      <c r="J42" s="48" t="n"/>
      <c r="K42" s="46" t="n"/>
      <c r="L42" s="49" t="n"/>
    </row>
    <row r="43" ht="22" customHeight="true">
      <c r="B43" s="45" t="n"/>
      <c r="C43" s="48" t="n"/>
      <c r="D43" s="47" t="n"/>
      <c r="E43" s="46" t="n"/>
      <c r="F43" s="46" t="n"/>
      <c r="G43" s="46" t="n"/>
      <c r="H43" s="61" t="n"/>
      <c r="I43" s="47" t="n"/>
      <c r="J43" s="48" t="n"/>
      <c r="K43" s="46" t="n"/>
      <c r="L43" s="49" t="n"/>
    </row>
    <row r="44" ht="22" customHeight="true">
      <c r="B44" s="45" t="n"/>
      <c r="C44" s="48" t="n"/>
      <c r="D44" s="47" t="n"/>
      <c r="E44" s="46" t="n"/>
      <c r="F44" s="46" t="n"/>
      <c r="G44" s="46" t="n"/>
      <c r="H44" s="61" t="n"/>
      <c r="I44" s="47" t="n"/>
      <c r="J44" s="48" t="n"/>
      <c r="K44" s="46" t="n"/>
      <c r="L44" s="49" t="n"/>
    </row>
    <row r="45" ht="22" customHeight="true">
      <c r="B45" s="45" t="n"/>
      <c r="C45" s="48" t="n"/>
      <c r="D45" s="47" t="n"/>
      <c r="E45" s="46" t="n"/>
      <c r="F45" s="46" t="n"/>
      <c r="G45" s="46" t="n"/>
      <c r="H45" s="61" t="n"/>
      <c r="I45" s="47" t="n"/>
      <c r="J45" s="48" t="n"/>
      <c r="K45" s="46" t="n"/>
      <c r="L45" s="49" t="n"/>
    </row>
    <row r="46" ht="22" customHeight="true">
      <c r="B46" s="45" t="n"/>
      <c r="C46" s="48" t="n"/>
      <c r="D46" s="47" t="n"/>
      <c r="E46" s="46" t="n"/>
      <c r="F46" s="46" t="n"/>
      <c r="G46" s="46" t="n"/>
      <c r="H46" s="61" t="n"/>
      <c r="I46" s="47" t="n"/>
      <c r="J46" s="48" t="n"/>
      <c r="K46" s="46" t="n"/>
      <c r="L46" s="49" t="n"/>
    </row>
    <row r="47" ht="22" customHeight="true">
      <c r="B47" s="45" t="n"/>
      <c r="C47" s="48" t="n"/>
      <c r="D47" s="47" t="n"/>
      <c r="E47" s="46" t="n"/>
      <c r="F47" s="46" t="n"/>
      <c r="G47" s="46" t="n"/>
      <c r="H47" s="61" t="n"/>
      <c r="I47" s="47" t="n"/>
      <c r="J47" s="48" t="n"/>
      <c r="K47" s="46" t="n"/>
      <c r="L47" s="49" t="n"/>
    </row>
    <row r="48" ht="22" customHeight="true">
      <c r="B48" s="45" t="n"/>
      <c r="C48" s="48" t="n"/>
      <c r="D48" s="47" t="n"/>
      <c r="E48" s="46" t="n"/>
      <c r="F48" s="46" t="n"/>
      <c r="G48" s="46" t="n"/>
      <c r="H48" s="61" t="n"/>
      <c r="I48" s="47" t="n"/>
      <c r="J48" s="48" t="n"/>
      <c r="K48" s="46" t="n"/>
      <c r="L48" s="49" t="n"/>
    </row>
    <row r="49" ht="22" customHeight="true">
      <c r="B49" s="45" t="n"/>
      <c r="C49" s="48" t="n"/>
      <c r="D49" s="47" t="n"/>
      <c r="E49" s="46" t="n"/>
      <c r="F49" s="46" t="n"/>
      <c r="G49" s="46" t="n"/>
      <c r="H49" s="61" t="n"/>
      <c r="I49" s="47" t="n"/>
      <c r="J49" s="48" t="n"/>
      <c r="K49" s="46" t="n"/>
      <c r="L49" s="49" t="n"/>
    </row>
    <row r="50" ht="22" customHeight="true">
      <c r="B50" s="45" t="n"/>
      <c r="C50" s="48" t="n"/>
      <c r="D50" s="47" t="n"/>
      <c r="E50" s="46" t="n"/>
      <c r="F50" s="46" t="n"/>
      <c r="G50" s="46" t="n"/>
      <c r="H50" s="61" t="n"/>
      <c r="I50" s="47" t="n"/>
      <c r="J50" s="48" t="n"/>
      <c r="K50" s="46" t="n"/>
      <c r="L50" s="49" t="n"/>
    </row>
    <row r="51" ht="22" customHeight="true">
      <c r="B51" s="45" t="n"/>
      <c r="C51" s="48" t="n"/>
      <c r="D51" s="47" t="n"/>
      <c r="E51" s="46" t="n"/>
      <c r="F51" s="46" t="n"/>
      <c r="G51" s="46" t="n"/>
      <c r="H51" s="61" t="n"/>
      <c r="I51" s="47" t="n"/>
      <c r="J51" s="48" t="n"/>
      <c r="K51" s="46" t="n"/>
      <c r="L51" s="49" t="n"/>
    </row>
    <row r="52" ht="22" customHeight="true">
      <c r="B52" s="45" t="n"/>
      <c r="C52" s="48" t="n"/>
      <c r="D52" s="47" t="n"/>
      <c r="E52" s="46" t="n"/>
      <c r="F52" s="46" t="n"/>
      <c r="G52" s="46" t="n"/>
      <c r="H52" s="61" t="n"/>
      <c r="I52" s="47" t="n"/>
      <c r="J52" s="48" t="n"/>
      <c r="K52" s="46" t="n"/>
      <c r="L52" s="49" t="n"/>
    </row>
    <row r="53" ht="22" customHeight="true">
      <c r="B53" s="45" t="n"/>
      <c r="C53" s="48" t="n"/>
      <c r="D53" s="47" t="n"/>
      <c r="E53" s="46" t="n"/>
      <c r="F53" s="46" t="n"/>
      <c r="G53" s="46" t="n"/>
      <c r="H53" s="61" t="n"/>
      <c r="I53" s="47" t="n"/>
      <c r="J53" s="48" t="n"/>
      <c r="K53" s="46" t="n"/>
      <c r="L53" s="49" t="n"/>
    </row>
    <row r="54" ht="22" customHeight="true">
      <c r="B54" s="45" t="n"/>
      <c r="C54" s="48" t="n"/>
      <c r="D54" s="47" t="n"/>
      <c r="E54" s="46" t="n"/>
      <c r="F54" s="46" t="n"/>
      <c r="G54" s="46" t="n"/>
      <c r="H54" s="61" t="n"/>
      <c r="I54" s="47" t="n"/>
      <c r="J54" s="48" t="n"/>
      <c r="K54" s="46" t="n"/>
      <c r="L54" s="49" t="n"/>
    </row>
    <row r="55" ht="22" customHeight="true">
      <c r="B55" s="45" t="n"/>
      <c r="C55" s="48" t="n"/>
      <c r="D55" s="47" t="n"/>
      <c r="E55" s="46" t="n"/>
      <c r="F55" s="46" t="n"/>
      <c r="G55" s="46" t="n"/>
      <c r="H55" s="61" t="n"/>
      <c r="I55" s="47" t="n"/>
      <c r="J55" s="48" t="n"/>
      <c r="K55" s="46" t="n"/>
      <c r="L55" s="49" t="n"/>
    </row>
    <row r="56" ht="22" customHeight="true">
      <c r="B56" s="45" t="n"/>
      <c r="C56" s="48" t="n"/>
      <c r="D56" s="47" t="n"/>
      <c r="E56" s="46" t="n"/>
      <c r="F56" s="46" t="n"/>
      <c r="G56" s="46" t="n"/>
      <c r="H56" s="61" t="n"/>
      <c r="I56" s="47" t="n"/>
      <c r="J56" s="48" t="n"/>
      <c r="K56" s="46" t="n"/>
      <c r="L56" s="49" t="n"/>
    </row>
    <row r="57" ht="22" customHeight="true">
      <c r="B57" s="45" t="n"/>
      <c r="C57" s="48" t="n"/>
      <c r="D57" s="47" t="n"/>
      <c r="E57" s="46" t="n"/>
      <c r="F57" s="46" t="n"/>
      <c r="G57" s="46" t="n"/>
      <c r="H57" s="61" t="n"/>
      <c r="I57" s="47" t="n"/>
      <c r="J57" s="48" t="n"/>
      <c r="K57" s="46" t="n"/>
      <c r="L57" s="49" t="n"/>
    </row>
    <row r="58" ht="22" customHeight="true">
      <c r="B58" s="45" t="n"/>
      <c r="C58" s="48" t="n"/>
      <c r="D58" s="47" t="n"/>
      <c r="E58" s="46" t="n"/>
      <c r="F58" s="46" t="n"/>
      <c r="G58" s="46" t="n"/>
      <c r="H58" s="61" t="n"/>
      <c r="I58" s="47" t="n"/>
      <c r="J58" s="48" t="n"/>
      <c r="K58" s="46" t="n"/>
      <c r="L58" s="49" t="n"/>
    </row>
    <row r="59" ht="22" customHeight="true">
      <c r="B59" s="45" t="n"/>
      <c r="C59" s="48" t="n"/>
      <c r="D59" s="47" t="n"/>
      <c r="E59" s="46" t="n"/>
      <c r="F59" s="46" t="n"/>
      <c r="G59" s="46" t="n"/>
      <c r="H59" s="61" t="n"/>
      <c r="I59" s="47" t="n"/>
      <c r="J59" s="48" t="n"/>
      <c r="K59" s="46" t="n"/>
      <c r="L59" s="49" t="n"/>
    </row>
    <row r="60" ht="22" customHeight="true">
      <c r="B60" s="45" t="n"/>
      <c r="C60" s="48" t="n"/>
      <c r="D60" s="47" t="n"/>
      <c r="E60" s="46" t="n"/>
      <c r="F60" s="46" t="n"/>
      <c r="G60" s="46" t="n"/>
      <c r="H60" s="61" t="n"/>
      <c r="I60" s="47" t="n"/>
      <c r="J60" s="48" t="n"/>
      <c r="K60" s="46" t="n"/>
      <c r="L60" s="49" t="n"/>
    </row>
    <row r="61" ht="22" customHeight="true">
      <c r="B61" s="45" t="n"/>
      <c r="C61" s="48" t="n"/>
      <c r="D61" s="47" t="n"/>
      <c r="E61" s="46" t="n"/>
      <c r="F61" s="46" t="n"/>
      <c r="G61" s="46" t="n"/>
      <c r="H61" s="61" t="n"/>
      <c r="I61" s="47" t="n"/>
      <c r="J61" s="48" t="n"/>
      <c r="K61" s="46" t="n"/>
      <c r="L61" s="49" t="n"/>
    </row>
    <row r="62" ht="22" customHeight="true">
      <c r="B62" s="45" t="n"/>
      <c r="C62" s="48" t="n"/>
      <c r="D62" s="47" t="n"/>
      <c r="E62" s="46" t="n"/>
      <c r="F62" s="46" t="n"/>
      <c r="G62" s="46" t="n"/>
      <c r="H62" s="61" t="n"/>
      <c r="I62" s="47" t="n"/>
      <c r="J62" s="48" t="n"/>
      <c r="K62" s="46" t="n"/>
      <c r="L62" s="49" t="n"/>
    </row>
    <row r="63" ht="22" customHeight="true">
      <c r="B63" s="45" t="n"/>
      <c r="C63" s="48" t="n"/>
      <c r="D63" s="47" t="n"/>
      <c r="E63" s="46" t="n"/>
      <c r="F63" s="46" t="n"/>
      <c r="G63" s="46" t="n"/>
      <c r="H63" s="61" t="n"/>
      <c r="I63" s="47" t="n"/>
      <c r="J63" s="48" t="n"/>
      <c r="K63" s="46" t="n"/>
      <c r="L63" s="49" t="n"/>
    </row>
    <row r="64" ht="22" customHeight="true">
      <c r="B64" s="45" t="n"/>
      <c r="C64" s="48" t="n"/>
      <c r="D64" s="47" t="n"/>
      <c r="E64" s="46" t="n"/>
      <c r="F64" s="46" t="n"/>
      <c r="G64" s="46" t="n"/>
      <c r="H64" s="61" t="n"/>
      <c r="I64" s="47" t="n"/>
      <c r="J64" s="48" t="n"/>
      <c r="K64" s="46" t="n"/>
      <c r="L64" s="49" t="n"/>
    </row>
    <row r="65" ht="22" customHeight="true">
      <c r="B65" s="45" t="n"/>
      <c r="C65" s="48" t="n"/>
      <c r="D65" s="47" t="n"/>
      <c r="E65" s="46" t="n"/>
      <c r="F65" s="46" t="n"/>
      <c r="G65" s="46" t="n"/>
      <c r="H65" s="61" t="n"/>
      <c r="I65" s="47" t="n"/>
      <c r="J65" s="48" t="n"/>
      <c r="K65" s="46" t="n"/>
      <c r="L65" s="49" t="n"/>
    </row>
    <row r="66" ht="22" customHeight="true">
      <c r="B66" s="45" t="n"/>
      <c r="C66" s="48" t="n"/>
      <c r="D66" s="47" t="n"/>
      <c r="E66" s="46" t="n"/>
      <c r="F66" s="46" t="n"/>
      <c r="G66" s="46" t="n"/>
      <c r="H66" s="61" t="n"/>
      <c r="I66" s="47" t="n"/>
      <c r="J66" s="48" t="n"/>
      <c r="K66" s="46" t="n"/>
      <c r="L66" s="49" t="n"/>
    </row>
    <row r="67" ht="22" customHeight="true">
      <c r="B67" s="45" t="n"/>
      <c r="C67" s="48" t="n"/>
      <c r="D67" s="47" t="n"/>
      <c r="E67" s="46" t="n"/>
      <c r="F67" s="46" t="n"/>
      <c r="G67" s="46" t="n"/>
      <c r="H67" s="61" t="n"/>
      <c r="I67" s="47" t="n"/>
      <c r="J67" s="48" t="n"/>
      <c r="K67" s="46" t="n"/>
      <c r="L67" s="49" t="n"/>
    </row>
    <row r="68" ht="22" customHeight="true">
      <c r="B68" s="45" t="n"/>
      <c r="C68" s="48" t="n"/>
      <c r="D68" s="47" t="n"/>
      <c r="E68" s="46" t="n"/>
      <c r="F68" s="46" t="n"/>
      <c r="G68" s="46" t="n"/>
      <c r="H68" s="61" t="n"/>
      <c r="I68" s="47" t="n"/>
      <c r="J68" s="48" t="n"/>
      <c r="K68" s="46" t="n"/>
      <c r="L68" s="49" t="n"/>
    </row>
    <row r="69" ht="22" customHeight="true">
      <c r="B69" s="45" t="n"/>
      <c r="C69" s="48" t="n"/>
      <c r="D69" s="47" t="n"/>
      <c r="E69" s="46" t="n"/>
      <c r="F69" s="46" t="n"/>
      <c r="G69" s="46" t="n"/>
      <c r="H69" s="61" t="n"/>
      <c r="I69" s="47" t="n"/>
      <c r="J69" s="48" t="n"/>
      <c r="K69" s="46" t="n"/>
      <c r="L69" s="49" t="n"/>
    </row>
    <row r="70" ht="22" customHeight="true">
      <c r="B70" s="45" t="n"/>
      <c r="C70" s="48" t="n"/>
      <c r="D70" s="47" t="n"/>
      <c r="E70" s="46" t="n"/>
      <c r="F70" s="46" t="n"/>
      <c r="G70" s="46" t="n"/>
      <c r="H70" s="61" t="n"/>
      <c r="I70" s="47" t="n"/>
      <c r="J70" s="48" t="n"/>
      <c r="K70" s="46" t="n"/>
      <c r="L70" s="49" t="n"/>
    </row>
    <row r="71" ht="22" customHeight="true">
      <c r="B71" s="45" t="n"/>
      <c r="C71" s="48" t="n"/>
      <c r="D71" s="47" t="n"/>
      <c r="E71" s="46" t="n"/>
      <c r="F71" s="46" t="n"/>
      <c r="G71" s="46" t="n"/>
      <c r="H71" s="61" t="n"/>
      <c r="I71" s="47" t="n"/>
      <c r="J71" s="48" t="n"/>
      <c r="K71" s="46" t="n"/>
      <c r="L71" s="49" t="n"/>
    </row>
    <row r="72" ht="22" customHeight="true">
      <c r="B72" s="45" t="n"/>
      <c r="C72" s="48" t="n"/>
      <c r="D72" s="47" t="n"/>
      <c r="E72" s="46" t="n"/>
      <c r="F72" s="46" t="n"/>
      <c r="G72" s="46" t="n"/>
      <c r="H72" s="61" t="n"/>
      <c r="I72" s="47" t="n"/>
      <c r="J72" s="48" t="n"/>
      <c r="K72" s="46" t="n"/>
      <c r="L72" s="49" t="n"/>
    </row>
    <row r="73" ht="22" customHeight="true">
      <c r="B73" s="45" t="n"/>
      <c r="C73" s="48" t="n"/>
      <c r="D73" s="47" t="n"/>
      <c r="E73" s="46" t="n"/>
      <c r="F73" s="46" t="n"/>
      <c r="G73" s="46" t="n"/>
      <c r="H73" s="61" t="n"/>
      <c r="I73" s="47" t="n"/>
      <c r="J73" s="48" t="n"/>
      <c r="K73" s="46" t="n"/>
      <c r="L73" s="49" t="n"/>
    </row>
    <row r="74" ht="22" customHeight="true">
      <c r="B74" s="45" t="n"/>
      <c r="C74" s="48" t="n"/>
      <c r="D74" s="47" t="n"/>
      <c r="E74" s="46" t="n"/>
      <c r="F74" s="46" t="n"/>
      <c r="G74" s="46" t="n"/>
      <c r="H74" s="61" t="n"/>
      <c r="I74" s="47" t="n"/>
      <c r="J74" s="48" t="n"/>
      <c r="K74" s="46" t="n"/>
      <c r="L74" s="49" t="n"/>
    </row>
    <row r="75" ht="22" customHeight="true">
      <c r="B75" s="45" t="n"/>
      <c r="C75" s="48" t="n"/>
      <c r="D75" s="47" t="n"/>
      <c r="E75" s="46" t="n"/>
      <c r="F75" s="46" t="n"/>
      <c r="G75" s="46" t="n"/>
      <c r="H75" s="61" t="n"/>
      <c r="I75" s="47" t="n"/>
      <c r="J75" s="48" t="n"/>
      <c r="K75" s="46" t="n"/>
      <c r="L75" s="49" t="n"/>
    </row>
    <row r="76" ht="22" customHeight="true">
      <c r="B76" s="45" t="n"/>
      <c r="C76" s="48" t="n"/>
      <c r="D76" s="47" t="n"/>
      <c r="E76" s="46" t="n"/>
      <c r="F76" s="46" t="n"/>
      <c r="G76" s="46" t="n"/>
      <c r="H76" s="61" t="n"/>
      <c r="I76" s="47" t="n"/>
      <c r="J76" s="48" t="n"/>
      <c r="K76" s="46" t="n"/>
      <c r="L76" s="49" t="n"/>
    </row>
    <row r="77" ht="22" customHeight="true">
      <c r="B77" s="45" t="n"/>
      <c r="C77" s="48" t="n"/>
      <c r="D77" s="47" t="n"/>
      <c r="E77" s="46" t="n"/>
      <c r="F77" s="46" t="n"/>
      <c r="G77" s="46" t="n"/>
      <c r="H77" s="61" t="n"/>
      <c r="I77" s="47" t="n"/>
      <c r="J77" s="48" t="n"/>
      <c r="K77" s="46" t="n"/>
      <c r="L77" s="49" t="n"/>
    </row>
    <row r="78" ht="22" customHeight="true">
      <c r="B78" s="45" t="n"/>
      <c r="C78" s="48" t="n"/>
      <c r="D78" s="47" t="n"/>
      <c r="E78" s="46" t="n"/>
      <c r="F78" s="46" t="n"/>
      <c r="G78" s="46" t="n"/>
      <c r="H78" s="61" t="n"/>
      <c r="I78" s="47" t="n"/>
      <c r="J78" s="48" t="n"/>
      <c r="K78" s="46" t="n"/>
      <c r="L78" s="49" t="n"/>
    </row>
    <row r="79" ht="22" customHeight="true">
      <c r="B79" s="45" t="n"/>
      <c r="C79" s="48" t="n"/>
      <c r="D79" s="47" t="n"/>
      <c r="E79" s="46" t="n"/>
      <c r="F79" s="46" t="n"/>
      <c r="G79" s="46" t="n"/>
      <c r="H79" s="61" t="n"/>
      <c r="I79" s="47" t="n"/>
      <c r="J79" s="48" t="n"/>
      <c r="K79" s="46" t="n"/>
      <c r="L79" s="49" t="n"/>
    </row>
    <row r="80" ht="22" customHeight="true">
      <c r="B80" s="45" t="n"/>
      <c r="C80" s="48" t="n"/>
      <c r="D80" s="47" t="n"/>
      <c r="E80" s="46" t="n"/>
      <c r="F80" s="46" t="n"/>
      <c r="G80" s="46" t="n"/>
      <c r="H80" s="61" t="n"/>
      <c r="I80" s="47" t="n"/>
      <c r="J80" s="48" t="n"/>
      <c r="K80" s="46" t="n"/>
      <c r="L80" s="49" t="n"/>
    </row>
    <row r="81" ht="22" customHeight="true">
      <c r="B81" s="45" t="n"/>
      <c r="C81" s="48" t="n"/>
      <c r="D81" s="47" t="n"/>
      <c r="E81" s="46" t="n"/>
      <c r="F81" s="46" t="n"/>
      <c r="G81" s="46" t="n"/>
      <c r="H81" s="61" t="n"/>
      <c r="I81" s="47" t="n"/>
      <c r="J81" s="48" t="n"/>
      <c r="K81" s="46" t="n"/>
      <c r="L81" s="49" t="n"/>
    </row>
    <row r="82" ht="22" customHeight="true">
      <c r="B82" s="45" t="n"/>
      <c r="C82" s="48" t="n"/>
      <c r="D82" s="47" t="n"/>
      <c r="E82" s="46" t="n"/>
      <c r="F82" s="46" t="n"/>
      <c r="G82" s="46" t="n"/>
      <c r="H82" s="61" t="n"/>
      <c r="I82" s="47" t="n"/>
      <c r="J82" s="48" t="n"/>
      <c r="K82" s="46" t="n"/>
      <c r="L82" s="49" t="n"/>
    </row>
    <row r="83" ht="22" customHeight="true">
      <c r="B83" s="45" t="n"/>
      <c r="C83" s="48" t="n"/>
      <c r="D83" s="47" t="n"/>
      <c r="E83" s="46" t="n"/>
      <c r="F83" s="46" t="n"/>
      <c r="G83" s="46" t="n"/>
      <c r="H83" s="61" t="n"/>
      <c r="I83" s="47" t="n"/>
      <c r="J83" s="48" t="n"/>
      <c r="K83" s="46" t="n"/>
      <c r="L83" s="49" t="n"/>
    </row>
    <row r="84" ht="22" customHeight="true">
      <c r="B84" s="45" t="n"/>
      <c r="C84" s="48" t="n"/>
      <c r="D84" s="47" t="n"/>
      <c r="E84" s="46" t="n"/>
      <c r="F84" s="46" t="n"/>
      <c r="G84" s="46" t="n"/>
      <c r="H84" s="61" t="n"/>
      <c r="I84" s="47" t="n"/>
      <c r="J84" s="48" t="n"/>
      <c r="K84" s="46" t="n"/>
      <c r="L84" s="49" t="n"/>
    </row>
    <row r="85" ht="22" customHeight="true">
      <c r="B85" s="45" t="n"/>
      <c r="C85" s="48" t="n"/>
      <c r="D85" s="47" t="n"/>
      <c r="E85" s="46" t="n"/>
      <c r="F85" s="46" t="n"/>
      <c r="G85" s="46" t="n"/>
      <c r="H85" s="61" t="n"/>
      <c r="I85" s="47" t="n"/>
      <c r="J85" s="48" t="n"/>
      <c r="K85" s="46" t="n"/>
      <c r="L85" s="49" t="n"/>
    </row>
    <row r="86" ht="22" customHeight="true">
      <c r="B86" s="45" t="n"/>
      <c r="C86" s="48" t="n"/>
      <c r="D86" s="47" t="n"/>
      <c r="E86" s="46" t="n"/>
      <c r="F86" s="46" t="n"/>
      <c r="G86" s="46" t="n"/>
      <c r="H86" s="61" t="n"/>
      <c r="I86" s="47" t="n"/>
      <c r="J86" s="48" t="n"/>
      <c r="K86" s="46" t="n"/>
      <c r="L86" s="49" t="n"/>
    </row>
    <row r="87" ht="22" customHeight="true">
      <c r="B87" s="45" t="n"/>
      <c r="C87" s="48" t="n"/>
      <c r="D87" s="47" t="n"/>
      <c r="E87" s="46" t="n"/>
      <c r="F87" s="46" t="n"/>
      <c r="G87" s="46" t="n"/>
      <c r="H87" s="61" t="n"/>
      <c r="I87" s="47" t="n"/>
      <c r="J87" s="48" t="n"/>
      <c r="K87" s="46" t="n"/>
      <c r="L87" s="49" t="n"/>
    </row>
    <row r="88" ht="22" customHeight="true">
      <c r="B88" s="45" t="n"/>
      <c r="C88" s="48" t="n"/>
      <c r="D88" s="47" t="n"/>
      <c r="E88" s="46" t="n"/>
      <c r="F88" s="46" t="n"/>
      <c r="G88" s="46" t="n"/>
      <c r="H88" s="61" t="n"/>
      <c r="I88" s="47" t="n"/>
      <c r="J88" s="48" t="n"/>
      <c r="K88" s="46" t="n"/>
      <c r="L88" s="49" t="n"/>
    </row>
    <row r="89" ht="22" customHeight="true">
      <c r="B89" s="45" t="n"/>
      <c r="C89" s="48" t="n"/>
      <c r="D89" s="47" t="n"/>
      <c r="E89" s="46" t="n"/>
      <c r="F89" s="46" t="n"/>
      <c r="G89" s="46" t="n"/>
      <c r="H89" s="61" t="n"/>
      <c r="I89" s="47" t="n"/>
      <c r="J89" s="48" t="n"/>
      <c r="K89" s="46" t="n"/>
      <c r="L89" s="49" t="n"/>
    </row>
    <row r="90" ht="22" customHeight="true">
      <c r="B90" s="45" t="n"/>
      <c r="C90" s="48" t="n"/>
      <c r="D90" s="47" t="n"/>
      <c r="E90" s="46" t="n"/>
      <c r="F90" s="46" t="n"/>
      <c r="G90" s="46" t="n"/>
      <c r="H90" s="61" t="n"/>
      <c r="I90" s="47" t="n"/>
      <c r="J90" s="48" t="n"/>
      <c r="K90" s="46" t="n"/>
      <c r="L90" s="49" t="n"/>
    </row>
    <row r="91" ht="22" customHeight="true">
      <c r="B91" s="45" t="n"/>
      <c r="C91" s="48" t="n"/>
      <c r="D91" s="47" t="n"/>
      <c r="E91" s="46" t="n"/>
      <c r="F91" s="46" t="n"/>
      <c r="G91" s="46" t="n"/>
      <c r="H91" s="61" t="n"/>
      <c r="I91" s="47" t="n"/>
      <c r="J91" s="48" t="n"/>
      <c r="K91" s="46" t="n"/>
      <c r="L91" s="49" t="n"/>
    </row>
    <row r="92" ht="22" customHeight="true">
      <c r="B92" s="45" t="n"/>
      <c r="C92" s="48" t="n"/>
      <c r="D92" s="47" t="n"/>
      <c r="E92" s="46" t="n"/>
      <c r="F92" s="46" t="n"/>
      <c r="G92" s="46" t="n"/>
      <c r="H92" s="61" t="n"/>
      <c r="I92" s="47" t="n"/>
      <c r="J92" s="48" t="n"/>
      <c r="K92" s="46" t="n"/>
      <c r="L92" s="49" t="n"/>
    </row>
    <row r="93" ht="22" customHeight="true">
      <c r="B93" s="45" t="n"/>
      <c r="C93" s="48" t="n"/>
      <c r="D93" s="47" t="n"/>
      <c r="E93" s="46" t="n"/>
      <c r="F93" s="46" t="n"/>
      <c r="G93" s="46" t="n"/>
      <c r="H93" s="61" t="n"/>
      <c r="I93" s="47" t="n"/>
      <c r="J93" s="48" t="n"/>
      <c r="K93" s="46" t="n"/>
      <c r="L93" s="49" t="n"/>
    </row>
    <row r="94" ht="22" customHeight="true">
      <c r="B94" s="45" t="n"/>
      <c r="C94" s="48" t="n"/>
      <c r="D94" s="47" t="n"/>
      <c r="E94" s="46" t="n"/>
      <c r="F94" s="46" t="n"/>
      <c r="G94" s="46" t="n"/>
      <c r="H94" s="61" t="n"/>
      <c r="I94" s="47" t="n"/>
      <c r="J94" s="48" t="n"/>
      <c r="K94" s="46" t="n"/>
      <c r="L94" s="49" t="n"/>
    </row>
    <row r="95" ht="22" customHeight="true">
      <c r="B95" s="45" t="n"/>
      <c r="C95" s="48" t="n"/>
      <c r="D95" s="47" t="n"/>
      <c r="E95" s="46" t="n"/>
      <c r="F95" s="46" t="n"/>
      <c r="G95" s="46" t="n"/>
      <c r="H95" s="61" t="n"/>
      <c r="I95" s="47" t="n"/>
      <c r="J95" s="48" t="n"/>
      <c r="K95" s="46" t="n"/>
      <c r="L95" s="49" t="n"/>
    </row>
    <row r="96" ht="22" customHeight="true">
      <c r="B96" s="45" t="n"/>
      <c r="C96" s="48" t="n"/>
      <c r="D96" s="47" t="n"/>
      <c r="E96" s="46" t="n"/>
      <c r="F96" s="46" t="n"/>
      <c r="G96" s="46" t="n"/>
      <c r="H96" s="61" t="n"/>
      <c r="I96" s="47" t="n"/>
      <c r="J96" s="48" t="n"/>
      <c r="K96" s="46" t="n"/>
      <c r="L96" s="49" t="n"/>
    </row>
    <row r="97" ht="22" customHeight="true">
      <c r="B97" s="45" t="n"/>
      <c r="C97" s="48" t="n"/>
      <c r="D97" s="47" t="n"/>
      <c r="E97" s="46" t="n"/>
      <c r="F97" s="46" t="n"/>
      <c r="G97" s="46" t="n"/>
      <c r="H97" s="61" t="n"/>
      <c r="I97" s="47" t="n"/>
      <c r="J97" s="48" t="n"/>
      <c r="K97" s="46" t="n"/>
      <c r="L97" s="49" t="n"/>
    </row>
    <row r="98" ht="22" customHeight="true">
      <c r="B98" s="45" t="n"/>
      <c r="C98" s="48" t="n"/>
      <c r="D98" s="47" t="n"/>
      <c r="E98" s="46" t="n"/>
      <c r="F98" s="46" t="n"/>
      <c r="G98" s="46" t="n"/>
      <c r="H98" s="61" t="n"/>
      <c r="I98" s="47" t="n"/>
      <c r="J98" s="48" t="n"/>
      <c r="K98" s="46" t="n"/>
      <c r="L98" s="49" t="n"/>
    </row>
    <row r="99" ht="22" customHeight="true">
      <c r="B99" s="45" t="n"/>
      <c r="C99" s="48" t="n"/>
      <c r="D99" s="47" t="n"/>
      <c r="E99" s="46" t="n"/>
      <c r="F99" s="46" t="n"/>
      <c r="G99" s="46" t="n"/>
      <c r="H99" s="61" t="n"/>
      <c r="I99" s="47" t="n"/>
      <c r="J99" s="48" t="n"/>
      <c r="K99" s="46" t="n"/>
      <c r="L99" s="49" t="n"/>
    </row>
    <row r="100" ht="22" customHeight="true">
      <c r="B100" s="45" t="n"/>
      <c r="C100" s="48" t="n"/>
      <c r="D100" s="47" t="n"/>
      <c r="E100" s="46" t="n"/>
      <c r="F100" s="46" t="n"/>
      <c r="G100" s="46" t="n"/>
      <c r="H100" s="61" t="n"/>
      <c r="I100" s="47" t="n"/>
      <c r="J100" s="48" t="n"/>
      <c r="K100" s="46" t="n"/>
      <c r="L100" s="49" t="n"/>
    </row>
    <row r="101" ht="22" customHeight="true">
      <c r="B101" s="45" t="n"/>
      <c r="C101" s="48" t="n"/>
      <c r="D101" s="47" t="n"/>
      <c r="E101" s="46" t="n"/>
      <c r="F101" s="46" t="n"/>
      <c r="G101" s="46" t="n"/>
      <c r="H101" s="61" t="n"/>
      <c r="I101" s="47" t="n"/>
      <c r="J101" s="48" t="n"/>
      <c r="K101" s="46" t="n"/>
      <c r="L101" s="49" t="n"/>
    </row>
    <row r="102" ht="22" customHeight="true">
      <c r="B102" s="45" t="n"/>
      <c r="C102" s="48" t="n"/>
      <c r="D102" s="47" t="n"/>
      <c r="E102" s="46" t="n"/>
      <c r="F102" s="46" t="n"/>
      <c r="G102" s="46" t="n"/>
      <c r="H102" s="61" t="n"/>
      <c r="I102" s="47" t="n"/>
      <c r="J102" s="48" t="n"/>
      <c r="K102" s="46" t="n"/>
      <c r="L102" s="49" t="n"/>
    </row>
    <row r="103" ht="22" customHeight="true">
      <c r="B103" s="45" t="n"/>
      <c r="C103" s="48" t="n"/>
      <c r="D103" s="47" t="n"/>
      <c r="E103" s="46" t="n"/>
      <c r="F103" s="46" t="n"/>
      <c r="G103" s="46" t="n"/>
      <c r="H103" s="61" t="n"/>
      <c r="I103" s="47" t="n"/>
      <c r="J103" s="48" t="n"/>
      <c r="K103" s="46" t="n"/>
      <c r="L103" s="49" t="n"/>
    </row>
    <row r="104" ht="22" customHeight="true">
      <c r="B104" s="50" t="n"/>
      <c r="C104" s="53" t="n"/>
      <c r="D104" s="52" t="n"/>
      <c r="E104" s="51" t="n"/>
      <c r="F104" s="51" t="n"/>
      <c r="G104" s="51" t="n"/>
      <c r="H104" s="62" t="n"/>
      <c r="I104" s="52" t="n"/>
      <c r="J104" s="53" t="n"/>
      <c r="K104" s="51" t="n"/>
      <c r="L104" s="54" t="n"/>
    </row>
  </sheetData>
  <sheetProtection password="F372" sheet="tru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true"/>
  <mergeCells count="2">
    <mergeCell ref="B2:L2"/>
    <mergeCell ref="B3:L3"/>
  </mergeCells>
  <conditionalFormatting sqref="B5:L104">
    <cfRule type="expression" dxfId="0" priority="1">
      <formula>$I5="未対応"</formula>
    </cfRule>
    <cfRule type="expression" dxfId="3" priority="2">
      <formula>$I5="対応中"</formula>
    </cfRule>
    <cfRule type="expression" dxfId="1" priority="3">
      <formula>$I5="完了"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error="リスト内の値を選択してください。" errorTitle="入力エラー" prompt="資產台帳の資産番号から選択してください。" promptTitle="入力候補" sqref="D5:D104" type="list">
      <formula1>'資產台帳'!$B$5:$B$104</formula1>
    </dataValidation>
    <dataValidation allowBlank="true" error="リスト内の値を選択してください。" errorTitle="入力エラー" prompt="選擇肢から選んでください。" promptTitle="入力候補" sqref="I5:I104" type="list">
      <formula1>'選擇肢'!$H$5:$H$7</formula1>
    </dataValidation>
  </dataValidations>
  <pageMargins left="0.35" right="0.35" top="0.5" bottom="0.5" header="0.2" footer="0.2"/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2F855A"/>
    <outlinePr summaryBelow="true" summaryRight="true"/>
    <pageSetUpPr fitToPage="true"/>
  </sheetPr>
  <dimension ref="A1:I104"/>
  <sheetViews>
    <sheetView showGridLines="true" zoomScale="85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4"/>
    <col customWidth="true" max="3" min="3" width="26"/>
    <col customWidth="true" max="8" min="4" width="11"/>
    <col customWidth="true" max="9" min="9" width="30"/>
  </cols>
  <sheetData>
    <row r="1"/>
    <row r="2" ht="28" customHeight="true">
      <c r="B2" s="1" t="s">
        <v>6</v>
      </c>
    </row>
    <row r="3" ht="22" customHeight="true">
      <c r="B3" s="14" t="s">
        <v>94</v>
      </c>
    </row>
    <row r="4" ht="26" customHeight="true">
      <c r="B4" s="42" t="s">
        <v>95</v>
      </c>
      <c r="C4" s="43" t="s">
        <v>96</v>
      </c>
      <c r="D4" s="43" t="s">
        <v>97</v>
      </c>
      <c r="E4" s="43" t="s">
        <v>98</v>
      </c>
      <c r="F4" s="43" t="s">
        <v>99</v>
      </c>
      <c r="G4" s="43" t="s">
        <v>100</v>
      </c>
      <c r="H4" s="43" t="s">
        <v>101</v>
      </c>
      <c r="I4" s="44" t="s">
        <v>72</v>
      </c>
    </row>
    <row r="5" ht="22" customHeight="true">
      <c r="B5" s="45" t="n"/>
      <c r="C5" s="46" t="n"/>
      <c r="D5" s="56" t="n"/>
      <c r="E5" s="56" t="n"/>
      <c r="F5" s="47" t="n"/>
      <c r="G5" s="63">
        <f>IF(OR(D5="",E5=""),"",IF(D5&lt;E5,"要補充","適正"))</f>
      </c>
      <c r="H5" s="48" t="n"/>
      <c r="I5" s="49" t="n"/>
    </row>
    <row r="6" ht="22" customHeight="true">
      <c r="B6" s="45" t="n"/>
      <c r="C6" s="46" t="n"/>
      <c r="D6" s="56" t="n"/>
      <c r="E6" s="56" t="n"/>
      <c r="F6" s="47" t="n"/>
      <c r="G6" s="63">
        <f>IF(OR(D6="",E6=""),"",IF(D6&lt;E6,"要補充","適正"))</f>
      </c>
      <c r="H6" s="48" t="n"/>
      <c r="I6" s="49" t="n"/>
    </row>
    <row r="7" ht="22" customHeight="true">
      <c r="B7" s="45" t="n"/>
      <c r="C7" s="46" t="n"/>
      <c r="D7" s="56" t="n"/>
      <c r="E7" s="56" t="n"/>
      <c r="F7" s="47" t="n"/>
      <c r="G7" s="63">
        <f>IF(OR(D7="",E7=""),"",IF(D7&lt;E7,"要補充","適正"))</f>
      </c>
      <c r="H7" s="48" t="n"/>
      <c r="I7" s="49" t="n"/>
    </row>
    <row r="8" ht="22" customHeight="true">
      <c r="B8" s="45" t="n"/>
      <c r="C8" s="46" t="n"/>
      <c r="D8" s="56" t="n"/>
      <c r="E8" s="56" t="n"/>
      <c r="F8" s="47" t="n"/>
      <c r="G8" s="63">
        <f>IF(OR(D8="",E8=""),"",IF(D8&lt;E8,"要補充","適正"))</f>
      </c>
      <c r="H8" s="48" t="n"/>
      <c r="I8" s="49" t="n"/>
    </row>
    <row r="9" ht="22" customHeight="true">
      <c r="B9" s="45" t="n"/>
      <c r="C9" s="46" t="n"/>
      <c r="D9" s="56" t="n"/>
      <c r="E9" s="56" t="n"/>
      <c r="F9" s="47" t="n"/>
      <c r="G9" s="63">
        <f>IF(OR(D9="",E9=""),"",IF(D9&lt;E9,"要補充","適正"))</f>
      </c>
      <c r="H9" s="48" t="n"/>
      <c r="I9" s="49" t="n"/>
    </row>
    <row r="10" ht="22" customHeight="true">
      <c r="B10" s="45" t="n"/>
      <c r="C10" s="46" t="n"/>
      <c r="D10" s="56" t="n"/>
      <c r="E10" s="56" t="n"/>
      <c r="F10" s="47" t="n"/>
      <c r="G10" s="63">
        <f>IF(OR(D10="",E10=""),"",IF(D10&lt;E10,"要補充","適正"))</f>
      </c>
      <c r="H10" s="48" t="n"/>
      <c r="I10" s="49" t="n"/>
    </row>
    <row r="11" ht="22" customHeight="true">
      <c r="B11" s="45" t="n"/>
      <c r="C11" s="46" t="n"/>
      <c r="D11" s="56" t="n"/>
      <c r="E11" s="56" t="n"/>
      <c r="F11" s="47" t="n"/>
      <c r="G11" s="63">
        <f>IF(OR(D11="",E11=""),"",IF(D11&lt;E11,"要補充","適正"))</f>
      </c>
      <c r="H11" s="48" t="n"/>
      <c r="I11" s="49" t="n"/>
    </row>
    <row r="12" ht="22" customHeight="true">
      <c r="B12" s="45" t="n"/>
      <c r="C12" s="46" t="n"/>
      <c r="D12" s="56" t="n"/>
      <c r="E12" s="56" t="n"/>
      <c r="F12" s="47" t="n"/>
      <c r="G12" s="63">
        <f>IF(OR(D12="",E12=""),"",IF(D12&lt;E12,"要補充","適正"))</f>
      </c>
      <c r="H12" s="48" t="n"/>
      <c r="I12" s="49" t="n"/>
    </row>
    <row r="13" ht="22" customHeight="true">
      <c r="B13" s="45" t="n"/>
      <c r="C13" s="46" t="n"/>
      <c r="D13" s="56" t="n"/>
      <c r="E13" s="56" t="n"/>
      <c r="F13" s="47" t="n"/>
      <c r="G13" s="63">
        <f>IF(OR(D13="",E13=""),"",IF(D13&lt;E13,"要補充","適正"))</f>
      </c>
      <c r="H13" s="48" t="n"/>
      <c r="I13" s="49" t="n"/>
    </row>
    <row r="14" ht="22" customHeight="true">
      <c r="B14" s="45" t="n"/>
      <c r="C14" s="46" t="n"/>
      <c r="D14" s="56" t="n"/>
      <c r="E14" s="56" t="n"/>
      <c r="F14" s="47" t="n"/>
      <c r="G14" s="63">
        <f>IF(OR(D14="",E14=""),"",IF(D14&lt;E14,"要補充","適正"))</f>
      </c>
      <c r="H14" s="48" t="n"/>
      <c r="I14" s="49" t="n"/>
    </row>
    <row r="15" ht="22" customHeight="true">
      <c r="B15" s="45" t="n"/>
      <c r="C15" s="46" t="n"/>
      <c r="D15" s="56" t="n"/>
      <c r="E15" s="56" t="n"/>
      <c r="F15" s="47" t="n"/>
      <c r="G15" s="63">
        <f>IF(OR(D15="",E15=""),"",IF(D15&lt;E15,"要補充","適正"))</f>
      </c>
      <c r="H15" s="48" t="n"/>
      <c r="I15" s="49" t="n"/>
    </row>
    <row r="16" ht="22" customHeight="true">
      <c r="B16" s="45" t="n"/>
      <c r="C16" s="46" t="n"/>
      <c r="D16" s="56" t="n"/>
      <c r="E16" s="56" t="n"/>
      <c r="F16" s="47" t="n"/>
      <c r="G16" s="63">
        <f>IF(OR(D16="",E16=""),"",IF(D16&lt;E16,"要補充","適正"))</f>
      </c>
      <c r="H16" s="48" t="n"/>
      <c r="I16" s="49" t="n"/>
    </row>
    <row r="17" ht="22" customHeight="true">
      <c r="B17" s="45" t="n"/>
      <c r="C17" s="46" t="n"/>
      <c r="D17" s="56" t="n"/>
      <c r="E17" s="56" t="n"/>
      <c r="F17" s="47" t="n"/>
      <c r="G17" s="63">
        <f>IF(OR(D17="",E17=""),"",IF(D17&lt;E17,"要補充","適正"))</f>
      </c>
      <c r="H17" s="48" t="n"/>
      <c r="I17" s="49" t="n"/>
    </row>
    <row r="18" ht="22" customHeight="true">
      <c r="B18" s="45" t="n"/>
      <c r="C18" s="46" t="n"/>
      <c r="D18" s="56" t="n"/>
      <c r="E18" s="56" t="n"/>
      <c r="F18" s="47" t="n"/>
      <c r="G18" s="63">
        <f>IF(OR(D18="",E18=""),"",IF(D18&lt;E18,"要補充","適正"))</f>
      </c>
      <c r="H18" s="48" t="n"/>
      <c r="I18" s="49" t="n"/>
    </row>
    <row r="19" ht="22" customHeight="true">
      <c r="B19" s="45" t="n"/>
      <c r="C19" s="46" t="n"/>
      <c r="D19" s="56" t="n"/>
      <c r="E19" s="56" t="n"/>
      <c r="F19" s="47" t="n"/>
      <c r="G19" s="63">
        <f>IF(OR(D19="",E19=""),"",IF(D19&lt;E19,"要補充","適正"))</f>
      </c>
      <c r="H19" s="48" t="n"/>
      <c r="I19" s="49" t="n"/>
    </row>
    <row r="20" ht="22" customHeight="true">
      <c r="B20" s="45" t="n"/>
      <c r="C20" s="46" t="n"/>
      <c r="D20" s="56" t="n"/>
      <c r="E20" s="56" t="n"/>
      <c r="F20" s="47" t="n"/>
      <c r="G20" s="63">
        <f>IF(OR(D20="",E20=""),"",IF(D20&lt;E20,"要補充","適正"))</f>
      </c>
      <c r="H20" s="48" t="n"/>
      <c r="I20" s="49" t="n"/>
    </row>
    <row r="21" ht="22" customHeight="true">
      <c r="B21" s="45" t="n"/>
      <c r="C21" s="46" t="n"/>
      <c r="D21" s="56" t="n"/>
      <c r="E21" s="56" t="n"/>
      <c r="F21" s="47" t="n"/>
      <c r="G21" s="63">
        <f>IF(OR(D21="",E21=""),"",IF(D21&lt;E21,"要補充","適正"))</f>
      </c>
      <c r="H21" s="48" t="n"/>
      <c r="I21" s="49" t="n"/>
    </row>
    <row r="22" ht="22" customHeight="true">
      <c r="B22" s="45" t="n"/>
      <c r="C22" s="46" t="n"/>
      <c r="D22" s="56" t="n"/>
      <c r="E22" s="56" t="n"/>
      <c r="F22" s="47" t="n"/>
      <c r="G22" s="63">
        <f>IF(OR(D22="",E22=""),"",IF(D22&lt;E22,"要補充","適正"))</f>
      </c>
      <c r="H22" s="48" t="n"/>
      <c r="I22" s="49" t="n"/>
    </row>
    <row r="23" ht="22" customHeight="true">
      <c r="B23" s="45" t="n"/>
      <c r="C23" s="46" t="n"/>
      <c r="D23" s="56" t="n"/>
      <c r="E23" s="56" t="n"/>
      <c r="F23" s="47" t="n"/>
      <c r="G23" s="63">
        <f>IF(OR(D23="",E23=""),"",IF(D23&lt;E23,"要補充","適正"))</f>
      </c>
      <c r="H23" s="48" t="n"/>
      <c r="I23" s="49" t="n"/>
    </row>
    <row r="24" ht="22" customHeight="true">
      <c r="B24" s="45" t="n"/>
      <c r="C24" s="46" t="n"/>
      <c r="D24" s="56" t="n"/>
      <c r="E24" s="56" t="n"/>
      <c r="F24" s="47" t="n"/>
      <c r="G24" s="63">
        <f>IF(OR(D24="",E24=""),"",IF(D24&lt;E24,"要補充","適正"))</f>
      </c>
      <c r="H24" s="48" t="n"/>
      <c r="I24" s="49" t="n"/>
    </row>
    <row r="25" ht="22" customHeight="true">
      <c r="B25" s="45" t="n"/>
      <c r="C25" s="46" t="n"/>
      <c r="D25" s="56" t="n"/>
      <c r="E25" s="56" t="n"/>
      <c r="F25" s="47" t="n"/>
      <c r="G25" s="63">
        <f>IF(OR(D25="",E25=""),"",IF(D25&lt;E25,"要補充","適正"))</f>
      </c>
      <c r="H25" s="48" t="n"/>
      <c r="I25" s="49" t="n"/>
    </row>
    <row r="26" ht="22" customHeight="true">
      <c r="B26" s="45" t="n"/>
      <c r="C26" s="46" t="n"/>
      <c r="D26" s="56" t="n"/>
      <c r="E26" s="56" t="n"/>
      <c r="F26" s="47" t="n"/>
      <c r="G26" s="63">
        <f>IF(OR(D26="",E26=""),"",IF(D26&lt;E26,"要補充","適正"))</f>
      </c>
      <c r="H26" s="48" t="n"/>
      <c r="I26" s="49" t="n"/>
    </row>
    <row r="27" ht="22" customHeight="true">
      <c r="B27" s="45" t="n"/>
      <c r="C27" s="46" t="n"/>
      <c r="D27" s="56" t="n"/>
      <c r="E27" s="56" t="n"/>
      <c r="F27" s="47" t="n"/>
      <c r="G27" s="63">
        <f>IF(OR(D27="",E27=""),"",IF(D27&lt;E27,"要補充","適正"))</f>
      </c>
      <c r="H27" s="48" t="n"/>
      <c r="I27" s="49" t="n"/>
    </row>
    <row r="28" ht="22" customHeight="true">
      <c r="B28" s="45" t="n"/>
      <c r="C28" s="46" t="n"/>
      <c r="D28" s="56" t="n"/>
      <c r="E28" s="56" t="n"/>
      <c r="F28" s="47" t="n"/>
      <c r="G28" s="63">
        <f>IF(OR(D28="",E28=""),"",IF(D28&lt;E28,"要補充","適正"))</f>
      </c>
      <c r="H28" s="48" t="n"/>
      <c r="I28" s="49" t="n"/>
    </row>
    <row r="29" ht="22" customHeight="true">
      <c r="B29" s="45" t="n"/>
      <c r="C29" s="46" t="n"/>
      <c r="D29" s="56" t="n"/>
      <c r="E29" s="56" t="n"/>
      <c r="F29" s="47" t="n"/>
      <c r="G29" s="63">
        <f>IF(OR(D29="",E29=""),"",IF(D29&lt;E29,"要補充","適正"))</f>
      </c>
      <c r="H29" s="48" t="n"/>
      <c r="I29" s="49" t="n"/>
    </row>
    <row r="30" ht="22" customHeight="true">
      <c r="B30" s="45" t="n"/>
      <c r="C30" s="46" t="n"/>
      <c r="D30" s="56" t="n"/>
      <c r="E30" s="56" t="n"/>
      <c r="F30" s="47" t="n"/>
      <c r="G30" s="63">
        <f>IF(OR(D30="",E30=""),"",IF(D30&lt;E30,"要補充","適正"))</f>
      </c>
      <c r="H30" s="48" t="n"/>
      <c r="I30" s="49" t="n"/>
    </row>
    <row r="31" ht="22" customHeight="true">
      <c r="B31" s="45" t="n"/>
      <c r="C31" s="46" t="n"/>
      <c r="D31" s="56" t="n"/>
      <c r="E31" s="56" t="n"/>
      <c r="F31" s="47" t="n"/>
      <c r="G31" s="63">
        <f>IF(OR(D31="",E31=""),"",IF(D31&lt;E31,"要補充","適正"))</f>
      </c>
      <c r="H31" s="48" t="n"/>
      <c r="I31" s="49" t="n"/>
    </row>
    <row r="32" ht="22" customHeight="true">
      <c r="B32" s="45" t="n"/>
      <c r="C32" s="46" t="n"/>
      <c r="D32" s="56" t="n"/>
      <c r="E32" s="56" t="n"/>
      <c r="F32" s="47" t="n"/>
      <c r="G32" s="63">
        <f>IF(OR(D32="",E32=""),"",IF(D32&lt;E32,"要補充","適正"))</f>
      </c>
      <c r="H32" s="48" t="n"/>
      <c r="I32" s="49" t="n"/>
    </row>
    <row r="33" ht="22" customHeight="true">
      <c r="B33" s="45" t="n"/>
      <c r="C33" s="46" t="n"/>
      <c r="D33" s="56" t="n"/>
      <c r="E33" s="56" t="n"/>
      <c r="F33" s="47" t="n"/>
      <c r="G33" s="63">
        <f>IF(OR(D33="",E33=""),"",IF(D33&lt;E33,"要補充","適正"))</f>
      </c>
      <c r="H33" s="48" t="n"/>
      <c r="I33" s="49" t="n"/>
    </row>
    <row r="34" ht="22" customHeight="true">
      <c r="B34" s="45" t="n"/>
      <c r="C34" s="46" t="n"/>
      <c r="D34" s="56" t="n"/>
      <c r="E34" s="56" t="n"/>
      <c r="F34" s="47" t="n"/>
      <c r="G34" s="63">
        <f>IF(OR(D34="",E34=""),"",IF(D34&lt;E34,"要補充","適正"))</f>
      </c>
      <c r="H34" s="48" t="n"/>
      <c r="I34" s="49" t="n"/>
    </row>
    <row r="35" ht="22" customHeight="true">
      <c r="B35" s="45" t="n"/>
      <c r="C35" s="46" t="n"/>
      <c r="D35" s="56" t="n"/>
      <c r="E35" s="56" t="n"/>
      <c r="F35" s="47" t="n"/>
      <c r="G35" s="63">
        <f>IF(OR(D35="",E35=""),"",IF(D35&lt;E35,"要補充","適正"))</f>
      </c>
      <c r="H35" s="48" t="n"/>
      <c r="I35" s="49" t="n"/>
    </row>
    <row r="36" ht="22" customHeight="true">
      <c r="B36" s="45" t="n"/>
      <c r="C36" s="46" t="n"/>
      <c r="D36" s="56" t="n"/>
      <c r="E36" s="56" t="n"/>
      <c r="F36" s="47" t="n"/>
      <c r="G36" s="63">
        <f>IF(OR(D36="",E36=""),"",IF(D36&lt;E36,"要補充","適正"))</f>
      </c>
      <c r="H36" s="48" t="n"/>
      <c r="I36" s="49" t="n"/>
    </row>
    <row r="37" ht="22" customHeight="true">
      <c r="B37" s="45" t="n"/>
      <c r="C37" s="46" t="n"/>
      <c r="D37" s="56" t="n"/>
      <c r="E37" s="56" t="n"/>
      <c r="F37" s="47" t="n"/>
      <c r="G37" s="63">
        <f>IF(OR(D37="",E37=""),"",IF(D37&lt;E37,"要補充","適正"))</f>
      </c>
      <c r="H37" s="48" t="n"/>
      <c r="I37" s="49" t="n"/>
    </row>
    <row r="38" ht="22" customHeight="true">
      <c r="B38" s="45" t="n"/>
      <c r="C38" s="46" t="n"/>
      <c r="D38" s="56" t="n"/>
      <c r="E38" s="56" t="n"/>
      <c r="F38" s="47" t="n"/>
      <c r="G38" s="63">
        <f>IF(OR(D38="",E38=""),"",IF(D38&lt;E38,"要補充","適正"))</f>
      </c>
      <c r="H38" s="48" t="n"/>
      <c r="I38" s="49" t="n"/>
    </row>
    <row r="39" ht="22" customHeight="true">
      <c r="B39" s="45" t="n"/>
      <c r="C39" s="46" t="n"/>
      <c r="D39" s="56" t="n"/>
      <c r="E39" s="56" t="n"/>
      <c r="F39" s="47" t="n"/>
      <c r="G39" s="63">
        <f>IF(OR(D39="",E39=""),"",IF(D39&lt;E39,"要補充","適正"))</f>
      </c>
      <c r="H39" s="48" t="n"/>
      <c r="I39" s="49" t="n"/>
    </row>
    <row r="40" ht="22" customHeight="true">
      <c r="B40" s="45" t="n"/>
      <c r="C40" s="46" t="n"/>
      <c r="D40" s="56" t="n"/>
      <c r="E40" s="56" t="n"/>
      <c r="F40" s="47" t="n"/>
      <c r="G40" s="63">
        <f>IF(OR(D40="",E40=""),"",IF(D40&lt;E40,"要補充","適正"))</f>
      </c>
      <c r="H40" s="48" t="n"/>
      <c r="I40" s="49" t="n"/>
    </row>
    <row r="41" ht="22" customHeight="true">
      <c r="B41" s="45" t="n"/>
      <c r="C41" s="46" t="n"/>
      <c r="D41" s="56" t="n"/>
      <c r="E41" s="56" t="n"/>
      <c r="F41" s="47" t="n"/>
      <c r="G41" s="63">
        <f>IF(OR(D41="",E41=""),"",IF(D41&lt;E41,"要補充","適正"))</f>
      </c>
      <c r="H41" s="48" t="n"/>
      <c r="I41" s="49" t="n"/>
    </row>
    <row r="42" ht="22" customHeight="true">
      <c r="B42" s="45" t="n"/>
      <c r="C42" s="46" t="n"/>
      <c r="D42" s="56" t="n"/>
      <c r="E42" s="56" t="n"/>
      <c r="F42" s="47" t="n"/>
      <c r="G42" s="63">
        <f>IF(OR(D42="",E42=""),"",IF(D42&lt;E42,"要補充","適正"))</f>
      </c>
      <c r="H42" s="48" t="n"/>
      <c r="I42" s="49" t="n"/>
    </row>
    <row r="43" ht="22" customHeight="true">
      <c r="B43" s="45" t="n"/>
      <c r="C43" s="46" t="n"/>
      <c r="D43" s="56" t="n"/>
      <c r="E43" s="56" t="n"/>
      <c r="F43" s="47" t="n"/>
      <c r="G43" s="63">
        <f>IF(OR(D43="",E43=""),"",IF(D43&lt;E43,"要補充","適正"))</f>
      </c>
      <c r="H43" s="48" t="n"/>
      <c r="I43" s="49" t="n"/>
    </row>
    <row r="44" ht="22" customHeight="true">
      <c r="B44" s="45" t="n"/>
      <c r="C44" s="46" t="n"/>
      <c r="D44" s="56" t="n"/>
      <c r="E44" s="56" t="n"/>
      <c r="F44" s="47" t="n"/>
      <c r="G44" s="63">
        <f>IF(OR(D44="",E44=""),"",IF(D44&lt;E44,"要補充","適正"))</f>
      </c>
      <c r="H44" s="48" t="n"/>
      <c r="I44" s="49" t="n"/>
    </row>
    <row r="45" ht="22" customHeight="true">
      <c r="B45" s="45" t="n"/>
      <c r="C45" s="46" t="n"/>
      <c r="D45" s="56" t="n"/>
      <c r="E45" s="56" t="n"/>
      <c r="F45" s="47" t="n"/>
      <c r="G45" s="63">
        <f>IF(OR(D45="",E45=""),"",IF(D45&lt;E45,"要補充","適正"))</f>
      </c>
      <c r="H45" s="48" t="n"/>
      <c r="I45" s="49" t="n"/>
    </row>
    <row r="46" ht="22" customHeight="true">
      <c r="B46" s="45" t="n"/>
      <c r="C46" s="46" t="n"/>
      <c r="D46" s="56" t="n"/>
      <c r="E46" s="56" t="n"/>
      <c r="F46" s="47" t="n"/>
      <c r="G46" s="63">
        <f>IF(OR(D46="",E46=""),"",IF(D46&lt;E46,"要補充","適正"))</f>
      </c>
      <c r="H46" s="48" t="n"/>
      <c r="I46" s="49" t="n"/>
    </row>
    <row r="47" ht="22" customHeight="true">
      <c r="B47" s="45" t="n"/>
      <c r="C47" s="46" t="n"/>
      <c r="D47" s="56" t="n"/>
      <c r="E47" s="56" t="n"/>
      <c r="F47" s="47" t="n"/>
      <c r="G47" s="63">
        <f>IF(OR(D47="",E47=""),"",IF(D47&lt;E47,"要補充","適正"))</f>
      </c>
      <c r="H47" s="48" t="n"/>
      <c r="I47" s="49" t="n"/>
    </row>
    <row r="48" ht="22" customHeight="true">
      <c r="B48" s="45" t="n"/>
      <c r="C48" s="46" t="n"/>
      <c r="D48" s="56" t="n"/>
      <c r="E48" s="56" t="n"/>
      <c r="F48" s="47" t="n"/>
      <c r="G48" s="63">
        <f>IF(OR(D48="",E48=""),"",IF(D48&lt;E48,"要補充","適正"))</f>
      </c>
      <c r="H48" s="48" t="n"/>
      <c r="I48" s="49" t="n"/>
    </row>
    <row r="49" ht="22" customHeight="true">
      <c r="B49" s="45" t="n"/>
      <c r="C49" s="46" t="n"/>
      <c r="D49" s="56" t="n"/>
      <c r="E49" s="56" t="n"/>
      <c r="F49" s="47" t="n"/>
      <c r="G49" s="63">
        <f>IF(OR(D49="",E49=""),"",IF(D49&lt;E49,"要補充","適正"))</f>
      </c>
      <c r="H49" s="48" t="n"/>
      <c r="I49" s="49" t="n"/>
    </row>
    <row r="50" ht="22" customHeight="true">
      <c r="B50" s="45" t="n"/>
      <c r="C50" s="46" t="n"/>
      <c r="D50" s="56" t="n"/>
      <c r="E50" s="56" t="n"/>
      <c r="F50" s="47" t="n"/>
      <c r="G50" s="63">
        <f>IF(OR(D50="",E50=""),"",IF(D50&lt;E50,"要補充","適正"))</f>
      </c>
      <c r="H50" s="48" t="n"/>
      <c r="I50" s="49" t="n"/>
    </row>
    <row r="51" ht="22" customHeight="true">
      <c r="B51" s="45" t="n"/>
      <c r="C51" s="46" t="n"/>
      <c r="D51" s="56" t="n"/>
      <c r="E51" s="56" t="n"/>
      <c r="F51" s="47" t="n"/>
      <c r="G51" s="63">
        <f>IF(OR(D51="",E51=""),"",IF(D51&lt;E51,"要補充","適正"))</f>
      </c>
      <c r="H51" s="48" t="n"/>
      <c r="I51" s="49" t="n"/>
    </row>
    <row r="52" ht="22" customHeight="true">
      <c r="B52" s="45" t="n"/>
      <c r="C52" s="46" t="n"/>
      <c r="D52" s="56" t="n"/>
      <c r="E52" s="56" t="n"/>
      <c r="F52" s="47" t="n"/>
      <c r="G52" s="63">
        <f>IF(OR(D52="",E52=""),"",IF(D52&lt;E52,"要補充","適正"))</f>
      </c>
      <c r="H52" s="48" t="n"/>
      <c r="I52" s="49" t="n"/>
    </row>
    <row r="53" ht="22" customHeight="true">
      <c r="B53" s="45" t="n"/>
      <c r="C53" s="46" t="n"/>
      <c r="D53" s="56" t="n"/>
      <c r="E53" s="56" t="n"/>
      <c r="F53" s="47" t="n"/>
      <c r="G53" s="63">
        <f>IF(OR(D53="",E53=""),"",IF(D53&lt;E53,"要補充","適正"))</f>
      </c>
      <c r="H53" s="48" t="n"/>
      <c r="I53" s="49" t="n"/>
    </row>
    <row r="54" ht="22" customHeight="true">
      <c r="B54" s="45" t="n"/>
      <c r="C54" s="46" t="n"/>
      <c r="D54" s="56" t="n"/>
      <c r="E54" s="56" t="n"/>
      <c r="F54" s="47" t="n"/>
      <c r="G54" s="63">
        <f>IF(OR(D54="",E54=""),"",IF(D54&lt;E54,"要補充","適正"))</f>
      </c>
      <c r="H54" s="48" t="n"/>
      <c r="I54" s="49" t="n"/>
    </row>
    <row r="55" ht="22" customHeight="true">
      <c r="B55" s="45" t="n"/>
      <c r="C55" s="46" t="n"/>
      <c r="D55" s="56" t="n"/>
      <c r="E55" s="56" t="n"/>
      <c r="F55" s="47" t="n"/>
      <c r="G55" s="63">
        <f>IF(OR(D55="",E55=""),"",IF(D55&lt;E55,"要補充","適正"))</f>
      </c>
      <c r="H55" s="48" t="n"/>
      <c r="I55" s="49" t="n"/>
    </row>
    <row r="56" ht="22" customHeight="true">
      <c r="B56" s="45" t="n"/>
      <c r="C56" s="46" t="n"/>
      <c r="D56" s="56" t="n"/>
      <c r="E56" s="56" t="n"/>
      <c r="F56" s="47" t="n"/>
      <c r="G56" s="63">
        <f>IF(OR(D56="",E56=""),"",IF(D56&lt;E56,"要補充","適正"))</f>
      </c>
      <c r="H56" s="48" t="n"/>
      <c r="I56" s="49" t="n"/>
    </row>
    <row r="57" ht="22" customHeight="true">
      <c r="B57" s="45" t="n"/>
      <c r="C57" s="46" t="n"/>
      <c r="D57" s="56" t="n"/>
      <c r="E57" s="56" t="n"/>
      <c r="F57" s="47" t="n"/>
      <c r="G57" s="63">
        <f>IF(OR(D57="",E57=""),"",IF(D57&lt;E57,"要補充","適正"))</f>
      </c>
      <c r="H57" s="48" t="n"/>
      <c r="I57" s="49" t="n"/>
    </row>
    <row r="58" ht="22" customHeight="true">
      <c r="B58" s="45" t="n"/>
      <c r="C58" s="46" t="n"/>
      <c r="D58" s="56" t="n"/>
      <c r="E58" s="56" t="n"/>
      <c r="F58" s="47" t="n"/>
      <c r="G58" s="63">
        <f>IF(OR(D58="",E58=""),"",IF(D58&lt;E58,"要補充","適正"))</f>
      </c>
      <c r="H58" s="48" t="n"/>
      <c r="I58" s="49" t="n"/>
    </row>
    <row r="59" ht="22" customHeight="true">
      <c r="B59" s="45" t="n"/>
      <c r="C59" s="46" t="n"/>
      <c r="D59" s="56" t="n"/>
      <c r="E59" s="56" t="n"/>
      <c r="F59" s="47" t="n"/>
      <c r="G59" s="63">
        <f>IF(OR(D59="",E59=""),"",IF(D59&lt;E59,"要補充","適正"))</f>
      </c>
      <c r="H59" s="48" t="n"/>
      <c r="I59" s="49" t="n"/>
    </row>
    <row r="60" ht="22" customHeight="true">
      <c r="B60" s="45" t="n"/>
      <c r="C60" s="46" t="n"/>
      <c r="D60" s="56" t="n"/>
      <c r="E60" s="56" t="n"/>
      <c r="F60" s="47" t="n"/>
      <c r="G60" s="63">
        <f>IF(OR(D60="",E60=""),"",IF(D60&lt;E60,"要補充","適正"))</f>
      </c>
      <c r="H60" s="48" t="n"/>
      <c r="I60" s="49" t="n"/>
    </row>
    <row r="61" ht="22" customHeight="true">
      <c r="B61" s="45" t="n"/>
      <c r="C61" s="46" t="n"/>
      <c r="D61" s="56" t="n"/>
      <c r="E61" s="56" t="n"/>
      <c r="F61" s="47" t="n"/>
      <c r="G61" s="63">
        <f>IF(OR(D61="",E61=""),"",IF(D61&lt;E61,"要補充","適正"))</f>
      </c>
      <c r="H61" s="48" t="n"/>
      <c r="I61" s="49" t="n"/>
    </row>
    <row r="62" ht="22" customHeight="true">
      <c r="B62" s="45" t="n"/>
      <c r="C62" s="46" t="n"/>
      <c r="D62" s="56" t="n"/>
      <c r="E62" s="56" t="n"/>
      <c r="F62" s="47" t="n"/>
      <c r="G62" s="63">
        <f>IF(OR(D62="",E62=""),"",IF(D62&lt;E62,"要補充","適正"))</f>
      </c>
      <c r="H62" s="48" t="n"/>
      <c r="I62" s="49" t="n"/>
    </row>
    <row r="63" ht="22" customHeight="true">
      <c r="B63" s="45" t="n"/>
      <c r="C63" s="46" t="n"/>
      <c r="D63" s="56" t="n"/>
      <c r="E63" s="56" t="n"/>
      <c r="F63" s="47" t="n"/>
      <c r="G63" s="63">
        <f>IF(OR(D63="",E63=""),"",IF(D63&lt;E63,"要補充","適正"))</f>
      </c>
      <c r="H63" s="48" t="n"/>
      <c r="I63" s="49" t="n"/>
    </row>
    <row r="64" ht="22" customHeight="true">
      <c r="B64" s="45" t="n"/>
      <c r="C64" s="46" t="n"/>
      <c r="D64" s="56" t="n"/>
      <c r="E64" s="56" t="n"/>
      <c r="F64" s="47" t="n"/>
      <c r="G64" s="63">
        <f>IF(OR(D64="",E64=""),"",IF(D64&lt;E64,"要補充","適正"))</f>
      </c>
      <c r="H64" s="48" t="n"/>
      <c r="I64" s="49" t="n"/>
    </row>
    <row r="65" ht="22" customHeight="true">
      <c r="B65" s="45" t="n"/>
      <c r="C65" s="46" t="n"/>
      <c r="D65" s="56" t="n"/>
      <c r="E65" s="56" t="n"/>
      <c r="F65" s="47" t="n"/>
      <c r="G65" s="63">
        <f>IF(OR(D65="",E65=""),"",IF(D65&lt;E65,"要補充","適正"))</f>
      </c>
      <c r="H65" s="48" t="n"/>
      <c r="I65" s="49" t="n"/>
    </row>
    <row r="66" ht="22" customHeight="true">
      <c r="B66" s="45" t="n"/>
      <c r="C66" s="46" t="n"/>
      <c r="D66" s="56" t="n"/>
      <c r="E66" s="56" t="n"/>
      <c r="F66" s="47" t="n"/>
      <c r="G66" s="63">
        <f>IF(OR(D66="",E66=""),"",IF(D66&lt;E66,"要補充","適正"))</f>
      </c>
      <c r="H66" s="48" t="n"/>
      <c r="I66" s="49" t="n"/>
    </row>
    <row r="67" ht="22" customHeight="true">
      <c r="B67" s="45" t="n"/>
      <c r="C67" s="46" t="n"/>
      <c r="D67" s="56" t="n"/>
      <c r="E67" s="56" t="n"/>
      <c r="F67" s="47" t="n"/>
      <c r="G67" s="63">
        <f>IF(OR(D67="",E67=""),"",IF(D67&lt;E67,"要補充","適正"))</f>
      </c>
      <c r="H67" s="48" t="n"/>
      <c r="I67" s="49" t="n"/>
    </row>
    <row r="68" ht="22" customHeight="true">
      <c r="B68" s="45" t="n"/>
      <c r="C68" s="46" t="n"/>
      <c r="D68" s="56" t="n"/>
      <c r="E68" s="56" t="n"/>
      <c r="F68" s="47" t="n"/>
      <c r="G68" s="63">
        <f>IF(OR(D68="",E68=""),"",IF(D68&lt;E68,"要補充","適正"))</f>
      </c>
      <c r="H68" s="48" t="n"/>
      <c r="I68" s="49" t="n"/>
    </row>
    <row r="69" ht="22" customHeight="true">
      <c r="B69" s="45" t="n"/>
      <c r="C69" s="46" t="n"/>
      <c r="D69" s="56" t="n"/>
      <c r="E69" s="56" t="n"/>
      <c r="F69" s="47" t="n"/>
      <c r="G69" s="63">
        <f>IF(OR(D69="",E69=""),"",IF(D69&lt;E69,"要補充","適正"))</f>
      </c>
      <c r="H69" s="48" t="n"/>
      <c r="I69" s="49" t="n"/>
    </row>
    <row r="70" ht="22" customHeight="true">
      <c r="B70" s="45" t="n"/>
      <c r="C70" s="46" t="n"/>
      <c r="D70" s="56" t="n"/>
      <c r="E70" s="56" t="n"/>
      <c r="F70" s="47" t="n"/>
      <c r="G70" s="63">
        <f>IF(OR(D70="",E70=""),"",IF(D70&lt;E70,"要補充","適正"))</f>
      </c>
      <c r="H70" s="48" t="n"/>
      <c r="I70" s="49" t="n"/>
    </row>
    <row r="71" ht="22" customHeight="true">
      <c r="B71" s="45" t="n"/>
      <c r="C71" s="46" t="n"/>
      <c r="D71" s="56" t="n"/>
      <c r="E71" s="56" t="n"/>
      <c r="F71" s="47" t="n"/>
      <c r="G71" s="63">
        <f>IF(OR(D71="",E71=""),"",IF(D71&lt;E71,"要補充","適正"))</f>
      </c>
      <c r="H71" s="48" t="n"/>
      <c r="I71" s="49" t="n"/>
    </row>
    <row r="72" ht="22" customHeight="true">
      <c r="B72" s="45" t="n"/>
      <c r="C72" s="46" t="n"/>
      <c r="D72" s="56" t="n"/>
      <c r="E72" s="56" t="n"/>
      <c r="F72" s="47" t="n"/>
      <c r="G72" s="63">
        <f>IF(OR(D72="",E72=""),"",IF(D72&lt;E72,"要補充","適正"))</f>
      </c>
      <c r="H72" s="48" t="n"/>
      <c r="I72" s="49" t="n"/>
    </row>
    <row r="73" ht="22" customHeight="true">
      <c r="B73" s="45" t="n"/>
      <c r="C73" s="46" t="n"/>
      <c r="D73" s="56" t="n"/>
      <c r="E73" s="56" t="n"/>
      <c r="F73" s="47" t="n"/>
      <c r="G73" s="63">
        <f>IF(OR(D73="",E73=""),"",IF(D73&lt;E73,"要補充","適正"))</f>
      </c>
      <c r="H73" s="48" t="n"/>
      <c r="I73" s="49" t="n"/>
    </row>
    <row r="74" ht="22" customHeight="true">
      <c r="B74" s="45" t="n"/>
      <c r="C74" s="46" t="n"/>
      <c r="D74" s="56" t="n"/>
      <c r="E74" s="56" t="n"/>
      <c r="F74" s="47" t="n"/>
      <c r="G74" s="63">
        <f>IF(OR(D74="",E74=""),"",IF(D74&lt;E74,"要補充","適正"))</f>
      </c>
      <c r="H74" s="48" t="n"/>
      <c r="I74" s="49" t="n"/>
    </row>
    <row r="75" ht="22" customHeight="true">
      <c r="B75" s="45" t="n"/>
      <c r="C75" s="46" t="n"/>
      <c r="D75" s="56" t="n"/>
      <c r="E75" s="56" t="n"/>
      <c r="F75" s="47" t="n"/>
      <c r="G75" s="63">
        <f>IF(OR(D75="",E75=""),"",IF(D75&lt;E75,"要補充","適正"))</f>
      </c>
      <c r="H75" s="48" t="n"/>
      <c r="I75" s="49" t="n"/>
    </row>
    <row r="76" ht="22" customHeight="true">
      <c r="B76" s="45" t="n"/>
      <c r="C76" s="46" t="n"/>
      <c r="D76" s="56" t="n"/>
      <c r="E76" s="56" t="n"/>
      <c r="F76" s="47" t="n"/>
      <c r="G76" s="63">
        <f>IF(OR(D76="",E76=""),"",IF(D76&lt;E76,"要補充","適正"))</f>
      </c>
      <c r="H76" s="48" t="n"/>
      <c r="I76" s="49" t="n"/>
    </row>
    <row r="77" ht="22" customHeight="true">
      <c r="B77" s="45" t="n"/>
      <c r="C77" s="46" t="n"/>
      <c r="D77" s="56" t="n"/>
      <c r="E77" s="56" t="n"/>
      <c r="F77" s="47" t="n"/>
      <c r="G77" s="63">
        <f>IF(OR(D77="",E77=""),"",IF(D77&lt;E77,"要補充","適正"))</f>
      </c>
      <c r="H77" s="48" t="n"/>
      <c r="I77" s="49" t="n"/>
    </row>
    <row r="78" ht="22" customHeight="true">
      <c r="B78" s="45" t="n"/>
      <c r="C78" s="46" t="n"/>
      <c r="D78" s="56" t="n"/>
      <c r="E78" s="56" t="n"/>
      <c r="F78" s="47" t="n"/>
      <c r="G78" s="63">
        <f>IF(OR(D78="",E78=""),"",IF(D78&lt;E78,"要補充","適正"))</f>
      </c>
      <c r="H78" s="48" t="n"/>
      <c r="I78" s="49" t="n"/>
    </row>
    <row r="79" ht="22" customHeight="true">
      <c r="B79" s="45" t="n"/>
      <c r="C79" s="46" t="n"/>
      <c r="D79" s="56" t="n"/>
      <c r="E79" s="56" t="n"/>
      <c r="F79" s="47" t="n"/>
      <c r="G79" s="63">
        <f>IF(OR(D79="",E79=""),"",IF(D79&lt;E79,"要補充","適正"))</f>
      </c>
      <c r="H79" s="48" t="n"/>
      <c r="I79" s="49" t="n"/>
    </row>
    <row r="80" ht="22" customHeight="true">
      <c r="B80" s="45" t="n"/>
      <c r="C80" s="46" t="n"/>
      <c r="D80" s="56" t="n"/>
      <c r="E80" s="56" t="n"/>
      <c r="F80" s="47" t="n"/>
      <c r="G80" s="63">
        <f>IF(OR(D80="",E80=""),"",IF(D80&lt;E80,"要補充","適正"))</f>
      </c>
      <c r="H80" s="48" t="n"/>
      <c r="I80" s="49" t="n"/>
    </row>
    <row r="81" ht="22" customHeight="true">
      <c r="B81" s="45" t="n"/>
      <c r="C81" s="46" t="n"/>
      <c r="D81" s="56" t="n"/>
      <c r="E81" s="56" t="n"/>
      <c r="F81" s="47" t="n"/>
      <c r="G81" s="63">
        <f>IF(OR(D81="",E81=""),"",IF(D81&lt;E81,"要補充","適正"))</f>
      </c>
      <c r="H81" s="48" t="n"/>
      <c r="I81" s="49" t="n"/>
    </row>
    <row r="82" ht="22" customHeight="true">
      <c r="B82" s="45" t="n"/>
      <c r="C82" s="46" t="n"/>
      <c r="D82" s="56" t="n"/>
      <c r="E82" s="56" t="n"/>
      <c r="F82" s="47" t="n"/>
      <c r="G82" s="63">
        <f>IF(OR(D82="",E82=""),"",IF(D82&lt;E82,"要補充","適正"))</f>
      </c>
      <c r="H82" s="48" t="n"/>
      <c r="I82" s="49" t="n"/>
    </row>
    <row r="83" ht="22" customHeight="true">
      <c r="B83" s="45" t="n"/>
      <c r="C83" s="46" t="n"/>
      <c r="D83" s="56" t="n"/>
      <c r="E83" s="56" t="n"/>
      <c r="F83" s="47" t="n"/>
      <c r="G83" s="63">
        <f>IF(OR(D83="",E83=""),"",IF(D83&lt;E83,"要補充","適正"))</f>
      </c>
      <c r="H83" s="48" t="n"/>
      <c r="I83" s="49" t="n"/>
    </row>
    <row r="84" ht="22" customHeight="true">
      <c r="B84" s="45" t="n"/>
      <c r="C84" s="46" t="n"/>
      <c r="D84" s="56" t="n"/>
      <c r="E84" s="56" t="n"/>
      <c r="F84" s="47" t="n"/>
      <c r="G84" s="63">
        <f>IF(OR(D84="",E84=""),"",IF(D84&lt;E84,"要補充","適正"))</f>
      </c>
      <c r="H84" s="48" t="n"/>
      <c r="I84" s="49" t="n"/>
    </row>
    <row r="85" ht="22" customHeight="true">
      <c r="B85" s="45" t="n"/>
      <c r="C85" s="46" t="n"/>
      <c r="D85" s="56" t="n"/>
      <c r="E85" s="56" t="n"/>
      <c r="F85" s="47" t="n"/>
      <c r="G85" s="63">
        <f>IF(OR(D85="",E85=""),"",IF(D85&lt;E85,"要補充","適正"))</f>
      </c>
      <c r="H85" s="48" t="n"/>
      <c r="I85" s="49" t="n"/>
    </row>
    <row r="86" ht="22" customHeight="true">
      <c r="B86" s="45" t="n"/>
      <c r="C86" s="46" t="n"/>
      <c r="D86" s="56" t="n"/>
      <c r="E86" s="56" t="n"/>
      <c r="F86" s="47" t="n"/>
      <c r="G86" s="63">
        <f>IF(OR(D86="",E86=""),"",IF(D86&lt;E86,"要補充","適正"))</f>
      </c>
      <c r="H86" s="48" t="n"/>
      <c r="I86" s="49" t="n"/>
    </row>
    <row r="87" ht="22" customHeight="true">
      <c r="B87" s="45" t="n"/>
      <c r="C87" s="46" t="n"/>
      <c r="D87" s="56" t="n"/>
      <c r="E87" s="56" t="n"/>
      <c r="F87" s="47" t="n"/>
      <c r="G87" s="63">
        <f>IF(OR(D87="",E87=""),"",IF(D87&lt;E87,"要補充","適正"))</f>
      </c>
      <c r="H87" s="48" t="n"/>
      <c r="I87" s="49" t="n"/>
    </row>
    <row r="88" ht="22" customHeight="true">
      <c r="B88" s="45" t="n"/>
      <c r="C88" s="46" t="n"/>
      <c r="D88" s="56" t="n"/>
      <c r="E88" s="56" t="n"/>
      <c r="F88" s="47" t="n"/>
      <c r="G88" s="63">
        <f>IF(OR(D88="",E88=""),"",IF(D88&lt;E88,"要補充","適正"))</f>
      </c>
      <c r="H88" s="48" t="n"/>
      <c r="I88" s="49" t="n"/>
    </row>
    <row r="89" ht="22" customHeight="true">
      <c r="B89" s="45" t="n"/>
      <c r="C89" s="46" t="n"/>
      <c r="D89" s="56" t="n"/>
      <c r="E89" s="56" t="n"/>
      <c r="F89" s="47" t="n"/>
      <c r="G89" s="63">
        <f>IF(OR(D89="",E89=""),"",IF(D89&lt;E89,"要補充","適正"))</f>
      </c>
      <c r="H89" s="48" t="n"/>
      <c r="I89" s="49" t="n"/>
    </row>
    <row r="90" ht="22" customHeight="true">
      <c r="B90" s="45" t="n"/>
      <c r="C90" s="46" t="n"/>
      <c r="D90" s="56" t="n"/>
      <c r="E90" s="56" t="n"/>
      <c r="F90" s="47" t="n"/>
      <c r="G90" s="63">
        <f>IF(OR(D90="",E90=""),"",IF(D90&lt;E90,"要補充","適正"))</f>
      </c>
      <c r="H90" s="48" t="n"/>
      <c r="I90" s="49" t="n"/>
    </row>
    <row r="91" ht="22" customHeight="true">
      <c r="B91" s="45" t="n"/>
      <c r="C91" s="46" t="n"/>
      <c r="D91" s="56" t="n"/>
      <c r="E91" s="56" t="n"/>
      <c r="F91" s="47" t="n"/>
      <c r="G91" s="63">
        <f>IF(OR(D91="",E91=""),"",IF(D91&lt;E91,"要補充","適正"))</f>
      </c>
      <c r="H91" s="48" t="n"/>
      <c r="I91" s="49" t="n"/>
    </row>
    <row r="92" ht="22" customHeight="true">
      <c r="B92" s="45" t="n"/>
      <c r="C92" s="46" t="n"/>
      <c r="D92" s="56" t="n"/>
      <c r="E92" s="56" t="n"/>
      <c r="F92" s="47" t="n"/>
      <c r="G92" s="63">
        <f>IF(OR(D92="",E92=""),"",IF(D92&lt;E92,"要補充","適正"))</f>
      </c>
      <c r="H92" s="48" t="n"/>
      <c r="I92" s="49" t="n"/>
    </row>
    <row r="93" ht="22" customHeight="true">
      <c r="B93" s="45" t="n"/>
      <c r="C93" s="46" t="n"/>
      <c r="D93" s="56" t="n"/>
      <c r="E93" s="56" t="n"/>
      <c r="F93" s="47" t="n"/>
      <c r="G93" s="63">
        <f>IF(OR(D93="",E93=""),"",IF(D93&lt;E93,"要補充","適正"))</f>
      </c>
      <c r="H93" s="48" t="n"/>
      <c r="I93" s="49" t="n"/>
    </row>
    <row r="94" ht="22" customHeight="true">
      <c r="B94" s="45" t="n"/>
      <c r="C94" s="46" t="n"/>
      <c r="D94" s="56" t="n"/>
      <c r="E94" s="56" t="n"/>
      <c r="F94" s="47" t="n"/>
      <c r="G94" s="63">
        <f>IF(OR(D94="",E94=""),"",IF(D94&lt;E94,"要補充","適正"))</f>
      </c>
      <c r="H94" s="48" t="n"/>
      <c r="I94" s="49" t="n"/>
    </row>
    <row r="95" ht="22" customHeight="true">
      <c r="B95" s="45" t="n"/>
      <c r="C95" s="46" t="n"/>
      <c r="D95" s="56" t="n"/>
      <c r="E95" s="56" t="n"/>
      <c r="F95" s="47" t="n"/>
      <c r="G95" s="63">
        <f>IF(OR(D95="",E95=""),"",IF(D95&lt;E95,"要補充","適正"))</f>
      </c>
      <c r="H95" s="48" t="n"/>
      <c r="I95" s="49" t="n"/>
    </row>
    <row r="96" ht="22" customHeight="true">
      <c r="B96" s="45" t="n"/>
      <c r="C96" s="46" t="n"/>
      <c r="D96" s="56" t="n"/>
      <c r="E96" s="56" t="n"/>
      <c r="F96" s="47" t="n"/>
      <c r="G96" s="63">
        <f>IF(OR(D96="",E96=""),"",IF(D96&lt;E96,"要補充","適正"))</f>
      </c>
      <c r="H96" s="48" t="n"/>
      <c r="I96" s="49" t="n"/>
    </row>
    <row r="97" ht="22" customHeight="true">
      <c r="B97" s="45" t="n"/>
      <c r="C97" s="46" t="n"/>
      <c r="D97" s="56" t="n"/>
      <c r="E97" s="56" t="n"/>
      <c r="F97" s="47" t="n"/>
      <c r="G97" s="63">
        <f>IF(OR(D97="",E97=""),"",IF(D97&lt;E97,"要補充","適正"))</f>
      </c>
      <c r="H97" s="48" t="n"/>
      <c r="I97" s="49" t="n"/>
    </row>
    <row r="98" ht="22" customHeight="true">
      <c r="B98" s="45" t="n"/>
      <c r="C98" s="46" t="n"/>
      <c r="D98" s="56" t="n"/>
      <c r="E98" s="56" t="n"/>
      <c r="F98" s="47" t="n"/>
      <c r="G98" s="63">
        <f>IF(OR(D98="",E98=""),"",IF(D98&lt;E98,"要補充","適正"))</f>
      </c>
      <c r="H98" s="48" t="n"/>
      <c r="I98" s="49" t="n"/>
    </row>
    <row r="99" ht="22" customHeight="true">
      <c r="B99" s="45" t="n"/>
      <c r="C99" s="46" t="n"/>
      <c r="D99" s="56" t="n"/>
      <c r="E99" s="56" t="n"/>
      <c r="F99" s="47" t="n"/>
      <c r="G99" s="63">
        <f>IF(OR(D99="",E99=""),"",IF(D99&lt;E99,"要補充","適正"))</f>
      </c>
      <c r="H99" s="48" t="n"/>
      <c r="I99" s="49" t="n"/>
    </row>
    <row r="100" ht="22" customHeight="true">
      <c r="B100" s="45" t="n"/>
      <c r="C100" s="46" t="n"/>
      <c r="D100" s="56" t="n"/>
      <c r="E100" s="56" t="n"/>
      <c r="F100" s="47" t="n"/>
      <c r="G100" s="63">
        <f>IF(OR(D100="",E100=""),"",IF(D100&lt;E100,"要補充","適正"))</f>
      </c>
      <c r="H100" s="48" t="n"/>
      <c r="I100" s="49" t="n"/>
    </row>
    <row r="101" ht="22" customHeight="true">
      <c r="B101" s="45" t="n"/>
      <c r="C101" s="46" t="n"/>
      <c r="D101" s="56" t="n"/>
      <c r="E101" s="56" t="n"/>
      <c r="F101" s="47" t="n"/>
      <c r="G101" s="63">
        <f>IF(OR(D101="",E101=""),"",IF(D101&lt;E101,"要補充","適正"))</f>
      </c>
      <c r="H101" s="48" t="n"/>
      <c r="I101" s="49" t="n"/>
    </row>
    <row r="102" ht="22" customHeight="true">
      <c r="B102" s="45" t="n"/>
      <c r="C102" s="46" t="n"/>
      <c r="D102" s="56" t="n"/>
      <c r="E102" s="56" t="n"/>
      <c r="F102" s="47" t="n"/>
      <c r="G102" s="63">
        <f>IF(OR(D102="",E102=""),"",IF(D102&lt;E102,"要補充","適正"))</f>
      </c>
      <c r="H102" s="48" t="n"/>
      <c r="I102" s="49" t="n"/>
    </row>
    <row r="103" ht="22" customHeight="true">
      <c r="B103" s="45" t="n"/>
      <c r="C103" s="46" t="n"/>
      <c r="D103" s="56" t="n"/>
      <c r="E103" s="56" t="n"/>
      <c r="F103" s="47" t="n"/>
      <c r="G103" s="63">
        <f>IF(OR(D103="",E103=""),"",IF(D103&lt;E103,"要補充","適正"))</f>
      </c>
      <c r="H103" s="48" t="n"/>
      <c r="I103" s="49" t="n"/>
    </row>
    <row r="104" ht="22" customHeight="true">
      <c r="B104" s="50" t="n"/>
      <c r="C104" s="51" t="n"/>
      <c r="D104" s="58" t="n"/>
      <c r="E104" s="58" t="n"/>
      <c r="F104" s="52" t="n"/>
      <c r="G104" s="64">
        <f>IF(OR(D104="",E104=""),"",IF(D104&lt;E104,"要補充","適正"))</f>
      </c>
      <c r="H104" s="53" t="n"/>
      <c r="I104" s="54" t="n"/>
    </row>
  </sheetData>
  <sheetProtection password="F372" sheet="tru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true"/>
  <mergeCells count="2">
    <mergeCell ref="B3:I3"/>
    <mergeCell ref="B2:I2"/>
  </mergeCells>
  <conditionalFormatting sqref="B5:I104">
    <cfRule type="expression" dxfId="0" priority="1">
      <formula>$G5="要補充"</formula>
    </cfRule>
    <cfRule type="expression" dxfId="5" priority="2">
      <formula>$G5="適正"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リスト内の値を選択してください。" errorTitle="入力エラー" prompt="選擇肢から選んでください。" promptTitle="入力候補" sqref="F5:F104" type="list">
      <formula1>'選擇肢'!$I$5:$I$10</formula1>
    </dataValidation>
  </dataValidations>
  <pageMargins left="0.35" right="0.35" top="0.5" bottom="0.5" header="0.2" footer="0.2"/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6B7280"/>
    <outlinePr summaryBelow="true" summaryRight="true"/>
    <pageSetUpPr fitToPage="true"/>
  </sheetPr>
  <dimension ref="A1:I104"/>
  <sheetViews>
    <sheetView showGridLines="true" zoomScale="85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4"/>
    <col customWidth="true" max="3" min="3" width="28"/>
    <col customWidth="true" max="5" min="4" width="11"/>
    <col customWidth="true" max="6" min="6" width="30"/>
    <col customWidth="true" max="7" min="7" width="12"/>
    <col customWidth="true" max="8" min="8" width="34"/>
    <col customWidth="true" max="9" min="9" width="28"/>
  </cols>
  <sheetData>
    <row r="1"/>
    <row r="2" ht="28" customHeight="true">
      <c r="B2" s="1" t="s">
        <v>7</v>
      </c>
    </row>
    <row r="3" ht="22" customHeight="true">
      <c r="B3" s="14" t="s">
        <v>102</v>
      </c>
    </row>
    <row r="4" ht="26" customHeight="true">
      <c r="B4" s="42" t="s">
        <v>103</v>
      </c>
      <c r="C4" s="43" t="s">
        <v>104</v>
      </c>
      <c r="D4" s="43" t="s">
        <v>105</v>
      </c>
      <c r="E4" s="43" t="s">
        <v>106</v>
      </c>
      <c r="F4" s="43" t="s">
        <v>107</v>
      </c>
      <c r="G4" s="43" t="s">
        <v>108</v>
      </c>
      <c r="H4" s="43" t="s">
        <v>109</v>
      </c>
      <c r="I4" s="44" t="s">
        <v>72</v>
      </c>
    </row>
    <row r="5" ht="22" customHeight="true">
      <c r="B5" s="45" t="n"/>
      <c r="C5" s="46" t="n"/>
      <c r="D5" s="46" t="n"/>
      <c r="E5" s="46" t="n"/>
      <c r="F5" s="46" t="n"/>
      <c r="G5" s="47" t="n"/>
      <c r="H5" s="46" t="n"/>
      <c r="I5" s="49" t="n"/>
    </row>
    <row r="6" ht="22" customHeight="true">
      <c r="B6" s="45" t="n"/>
      <c r="C6" s="46" t="n"/>
      <c r="D6" s="46" t="n"/>
      <c r="E6" s="46" t="n"/>
      <c r="F6" s="46" t="n"/>
      <c r="G6" s="47" t="n"/>
      <c r="H6" s="46" t="n"/>
      <c r="I6" s="49" t="n"/>
    </row>
    <row r="7" ht="22" customHeight="true">
      <c r="B7" s="45" t="n"/>
      <c r="C7" s="46" t="n"/>
      <c r="D7" s="46" t="n"/>
      <c r="E7" s="46" t="n"/>
      <c r="F7" s="46" t="n"/>
      <c r="G7" s="47" t="n"/>
      <c r="H7" s="46" t="n"/>
      <c r="I7" s="49" t="n"/>
    </row>
    <row r="8" ht="22" customHeight="true">
      <c r="B8" s="45" t="n"/>
      <c r="C8" s="46" t="n"/>
      <c r="D8" s="46" t="n"/>
      <c r="E8" s="46" t="n"/>
      <c r="F8" s="46" t="n"/>
      <c r="G8" s="47" t="n"/>
      <c r="H8" s="46" t="n"/>
      <c r="I8" s="49" t="n"/>
    </row>
    <row r="9" ht="22" customHeight="true">
      <c r="B9" s="45" t="n"/>
      <c r="C9" s="46" t="n"/>
      <c r="D9" s="46" t="n"/>
      <c r="E9" s="46" t="n"/>
      <c r="F9" s="46" t="n"/>
      <c r="G9" s="47" t="n"/>
      <c r="H9" s="46" t="n"/>
      <c r="I9" s="49" t="n"/>
    </row>
    <row r="10" ht="22" customHeight="true">
      <c r="B10" s="45" t="n"/>
      <c r="C10" s="46" t="n"/>
      <c r="D10" s="46" t="n"/>
      <c r="E10" s="46" t="n"/>
      <c r="F10" s="46" t="n"/>
      <c r="G10" s="47" t="n"/>
      <c r="H10" s="46" t="n"/>
      <c r="I10" s="49" t="n"/>
    </row>
    <row r="11" ht="22" customHeight="true">
      <c r="B11" s="45" t="n"/>
      <c r="C11" s="46" t="n"/>
      <c r="D11" s="46" t="n"/>
      <c r="E11" s="46" t="n"/>
      <c r="F11" s="46" t="n"/>
      <c r="G11" s="47" t="n"/>
      <c r="H11" s="46" t="n"/>
      <c r="I11" s="49" t="n"/>
    </row>
    <row r="12" ht="22" customHeight="true">
      <c r="B12" s="45" t="n"/>
      <c r="C12" s="46" t="n"/>
      <c r="D12" s="46" t="n"/>
      <c r="E12" s="46" t="n"/>
      <c r="F12" s="46" t="n"/>
      <c r="G12" s="47" t="n"/>
      <c r="H12" s="46" t="n"/>
      <c r="I12" s="49" t="n"/>
    </row>
    <row r="13" ht="22" customHeight="true">
      <c r="B13" s="45" t="n"/>
      <c r="C13" s="46" t="n"/>
      <c r="D13" s="46" t="n"/>
      <c r="E13" s="46" t="n"/>
      <c r="F13" s="46" t="n"/>
      <c r="G13" s="47" t="n"/>
      <c r="H13" s="46" t="n"/>
      <c r="I13" s="49" t="n"/>
    </row>
    <row r="14" ht="22" customHeight="true">
      <c r="B14" s="45" t="n"/>
      <c r="C14" s="46" t="n"/>
      <c r="D14" s="46" t="n"/>
      <c r="E14" s="46" t="n"/>
      <c r="F14" s="46" t="n"/>
      <c r="G14" s="47" t="n"/>
      <c r="H14" s="46" t="n"/>
      <c r="I14" s="49" t="n"/>
    </row>
    <row r="15" ht="22" customHeight="true">
      <c r="B15" s="45" t="n"/>
      <c r="C15" s="46" t="n"/>
      <c r="D15" s="46" t="n"/>
      <c r="E15" s="46" t="n"/>
      <c r="F15" s="46" t="n"/>
      <c r="G15" s="47" t="n"/>
      <c r="H15" s="46" t="n"/>
      <c r="I15" s="49" t="n"/>
    </row>
    <row r="16" ht="22" customHeight="true">
      <c r="B16" s="45" t="n"/>
      <c r="C16" s="46" t="n"/>
      <c r="D16" s="46" t="n"/>
      <c r="E16" s="46" t="n"/>
      <c r="F16" s="46" t="n"/>
      <c r="G16" s="47" t="n"/>
      <c r="H16" s="46" t="n"/>
      <c r="I16" s="49" t="n"/>
    </row>
    <row r="17" ht="22" customHeight="true">
      <c r="B17" s="45" t="n"/>
      <c r="C17" s="46" t="n"/>
      <c r="D17" s="46" t="n"/>
      <c r="E17" s="46" t="n"/>
      <c r="F17" s="46" t="n"/>
      <c r="G17" s="47" t="n"/>
      <c r="H17" s="46" t="n"/>
      <c r="I17" s="49" t="n"/>
    </row>
    <row r="18" ht="22" customHeight="true">
      <c r="B18" s="45" t="n"/>
      <c r="C18" s="46" t="n"/>
      <c r="D18" s="46" t="n"/>
      <c r="E18" s="46" t="n"/>
      <c r="F18" s="46" t="n"/>
      <c r="G18" s="47" t="n"/>
      <c r="H18" s="46" t="n"/>
      <c r="I18" s="49" t="n"/>
    </row>
    <row r="19" ht="22" customHeight="true">
      <c r="B19" s="45" t="n"/>
      <c r="C19" s="46" t="n"/>
      <c r="D19" s="46" t="n"/>
      <c r="E19" s="46" t="n"/>
      <c r="F19" s="46" t="n"/>
      <c r="G19" s="47" t="n"/>
      <c r="H19" s="46" t="n"/>
      <c r="I19" s="49" t="n"/>
    </row>
    <row r="20" ht="22" customHeight="true">
      <c r="B20" s="45" t="n"/>
      <c r="C20" s="46" t="n"/>
      <c r="D20" s="46" t="n"/>
      <c r="E20" s="46" t="n"/>
      <c r="F20" s="46" t="n"/>
      <c r="G20" s="47" t="n"/>
      <c r="H20" s="46" t="n"/>
      <c r="I20" s="49" t="n"/>
    </row>
    <row r="21" ht="22" customHeight="true">
      <c r="B21" s="45" t="n"/>
      <c r="C21" s="46" t="n"/>
      <c r="D21" s="46" t="n"/>
      <c r="E21" s="46" t="n"/>
      <c r="F21" s="46" t="n"/>
      <c r="G21" s="47" t="n"/>
      <c r="H21" s="46" t="n"/>
      <c r="I21" s="49" t="n"/>
    </row>
    <row r="22" ht="22" customHeight="true">
      <c r="B22" s="45" t="n"/>
      <c r="C22" s="46" t="n"/>
      <c r="D22" s="46" t="n"/>
      <c r="E22" s="46" t="n"/>
      <c r="F22" s="46" t="n"/>
      <c r="G22" s="47" t="n"/>
      <c r="H22" s="46" t="n"/>
      <c r="I22" s="49" t="n"/>
    </row>
    <row r="23" ht="22" customHeight="true">
      <c r="B23" s="45" t="n"/>
      <c r="C23" s="46" t="n"/>
      <c r="D23" s="46" t="n"/>
      <c r="E23" s="46" t="n"/>
      <c r="F23" s="46" t="n"/>
      <c r="G23" s="47" t="n"/>
      <c r="H23" s="46" t="n"/>
      <c r="I23" s="49" t="n"/>
    </row>
    <row r="24" ht="22" customHeight="true">
      <c r="B24" s="45" t="n"/>
      <c r="C24" s="46" t="n"/>
      <c r="D24" s="46" t="n"/>
      <c r="E24" s="46" t="n"/>
      <c r="F24" s="46" t="n"/>
      <c r="G24" s="47" t="n"/>
      <c r="H24" s="46" t="n"/>
      <c r="I24" s="49" t="n"/>
    </row>
    <row r="25" ht="22" customHeight="true">
      <c r="B25" s="45" t="n"/>
      <c r="C25" s="46" t="n"/>
      <c r="D25" s="46" t="n"/>
      <c r="E25" s="46" t="n"/>
      <c r="F25" s="46" t="n"/>
      <c r="G25" s="47" t="n"/>
      <c r="H25" s="46" t="n"/>
      <c r="I25" s="49" t="n"/>
    </row>
    <row r="26" ht="22" customHeight="true">
      <c r="B26" s="45" t="n"/>
      <c r="C26" s="46" t="n"/>
      <c r="D26" s="46" t="n"/>
      <c r="E26" s="46" t="n"/>
      <c r="F26" s="46" t="n"/>
      <c r="G26" s="47" t="n"/>
      <c r="H26" s="46" t="n"/>
      <c r="I26" s="49" t="n"/>
    </row>
    <row r="27" ht="22" customHeight="true">
      <c r="B27" s="45" t="n"/>
      <c r="C27" s="46" t="n"/>
      <c r="D27" s="46" t="n"/>
      <c r="E27" s="46" t="n"/>
      <c r="F27" s="46" t="n"/>
      <c r="G27" s="47" t="n"/>
      <c r="H27" s="46" t="n"/>
      <c r="I27" s="49" t="n"/>
    </row>
    <row r="28" ht="22" customHeight="true">
      <c r="B28" s="45" t="n"/>
      <c r="C28" s="46" t="n"/>
      <c r="D28" s="46" t="n"/>
      <c r="E28" s="46" t="n"/>
      <c r="F28" s="46" t="n"/>
      <c r="G28" s="47" t="n"/>
      <c r="H28" s="46" t="n"/>
      <c r="I28" s="49" t="n"/>
    </row>
    <row r="29" ht="22" customHeight="true">
      <c r="B29" s="45" t="n"/>
      <c r="C29" s="46" t="n"/>
      <c r="D29" s="46" t="n"/>
      <c r="E29" s="46" t="n"/>
      <c r="F29" s="46" t="n"/>
      <c r="G29" s="47" t="n"/>
      <c r="H29" s="46" t="n"/>
      <c r="I29" s="49" t="n"/>
    </row>
    <row r="30" ht="22" customHeight="true">
      <c r="B30" s="45" t="n"/>
      <c r="C30" s="46" t="n"/>
      <c r="D30" s="46" t="n"/>
      <c r="E30" s="46" t="n"/>
      <c r="F30" s="46" t="n"/>
      <c r="G30" s="47" t="n"/>
      <c r="H30" s="46" t="n"/>
      <c r="I30" s="49" t="n"/>
    </row>
    <row r="31" ht="22" customHeight="true">
      <c r="B31" s="45" t="n"/>
      <c r="C31" s="46" t="n"/>
      <c r="D31" s="46" t="n"/>
      <c r="E31" s="46" t="n"/>
      <c r="F31" s="46" t="n"/>
      <c r="G31" s="47" t="n"/>
      <c r="H31" s="46" t="n"/>
      <c r="I31" s="49" t="n"/>
    </row>
    <row r="32" ht="22" customHeight="true">
      <c r="B32" s="45" t="n"/>
      <c r="C32" s="46" t="n"/>
      <c r="D32" s="46" t="n"/>
      <c r="E32" s="46" t="n"/>
      <c r="F32" s="46" t="n"/>
      <c r="G32" s="47" t="n"/>
      <c r="H32" s="46" t="n"/>
      <c r="I32" s="49" t="n"/>
    </row>
    <row r="33" ht="22" customHeight="true">
      <c r="B33" s="45" t="n"/>
      <c r="C33" s="46" t="n"/>
      <c r="D33" s="46" t="n"/>
      <c r="E33" s="46" t="n"/>
      <c r="F33" s="46" t="n"/>
      <c r="G33" s="47" t="n"/>
      <c r="H33" s="46" t="n"/>
      <c r="I33" s="49" t="n"/>
    </row>
    <row r="34" ht="22" customHeight="true">
      <c r="B34" s="45" t="n"/>
      <c r="C34" s="46" t="n"/>
      <c r="D34" s="46" t="n"/>
      <c r="E34" s="46" t="n"/>
      <c r="F34" s="46" t="n"/>
      <c r="G34" s="47" t="n"/>
      <c r="H34" s="46" t="n"/>
      <c r="I34" s="49" t="n"/>
    </row>
    <row r="35" ht="22" customHeight="true">
      <c r="B35" s="45" t="n"/>
      <c r="C35" s="46" t="n"/>
      <c r="D35" s="46" t="n"/>
      <c r="E35" s="46" t="n"/>
      <c r="F35" s="46" t="n"/>
      <c r="G35" s="47" t="n"/>
      <c r="H35" s="46" t="n"/>
      <c r="I35" s="49" t="n"/>
    </row>
    <row r="36" ht="22" customHeight="true">
      <c r="B36" s="45" t="n"/>
      <c r="C36" s="46" t="n"/>
      <c r="D36" s="46" t="n"/>
      <c r="E36" s="46" t="n"/>
      <c r="F36" s="46" t="n"/>
      <c r="G36" s="47" t="n"/>
      <c r="H36" s="46" t="n"/>
      <c r="I36" s="49" t="n"/>
    </row>
    <row r="37" ht="22" customHeight="true">
      <c r="B37" s="45" t="n"/>
      <c r="C37" s="46" t="n"/>
      <c r="D37" s="46" t="n"/>
      <c r="E37" s="46" t="n"/>
      <c r="F37" s="46" t="n"/>
      <c r="G37" s="47" t="n"/>
      <c r="H37" s="46" t="n"/>
      <c r="I37" s="49" t="n"/>
    </row>
    <row r="38" ht="22" customHeight="true">
      <c r="B38" s="45" t="n"/>
      <c r="C38" s="46" t="n"/>
      <c r="D38" s="46" t="n"/>
      <c r="E38" s="46" t="n"/>
      <c r="F38" s="46" t="n"/>
      <c r="G38" s="47" t="n"/>
      <c r="H38" s="46" t="n"/>
      <c r="I38" s="49" t="n"/>
    </row>
    <row r="39" ht="22" customHeight="true">
      <c r="B39" s="45" t="n"/>
      <c r="C39" s="46" t="n"/>
      <c r="D39" s="46" t="n"/>
      <c r="E39" s="46" t="n"/>
      <c r="F39" s="46" t="n"/>
      <c r="G39" s="47" t="n"/>
      <c r="H39" s="46" t="n"/>
      <c r="I39" s="49" t="n"/>
    </row>
    <row r="40" ht="22" customHeight="true">
      <c r="B40" s="45" t="n"/>
      <c r="C40" s="46" t="n"/>
      <c r="D40" s="46" t="n"/>
      <c r="E40" s="46" t="n"/>
      <c r="F40" s="46" t="n"/>
      <c r="G40" s="47" t="n"/>
      <c r="H40" s="46" t="n"/>
      <c r="I40" s="49" t="n"/>
    </row>
    <row r="41" ht="22" customHeight="true">
      <c r="B41" s="45" t="n"/>
      <c r="C41" s="46" t="n"/>
      <c r="D41" s="46" t="n"/>
      <c r="E41" s="46" t="n"/>
      <c r="F41" s="46" t="n"/>
      <c r="G41" s="47" t="n"/>
      <c r="H41" s="46" t="n"/>
      <c r="I41" s="49" t="n"/>
    </row>
    <row r="42" ht="22" customHeight="true">
      <c r="B42" s="45" t="n"/>
      <c r="C42" s="46" t="n"/>
      <c r="D42" s="46" t="n"/>
      <c r="E42" s="46" t="n"/>
      <c r="F42" s="46" t="n"/>
      <c r="G42" s="47" t="n"/>
      <c r="H42" s="46" t="n"/>
      <c r="I42" s="49" t="n"/>
    </row>
    <row r="43" ht="22" customHeight="true">
      <c r="B43" s="45" t="n"/>
      <c r="C43" s="46" t="n"/>
      <c r="D43" s="46" t="n"/>
      <c r="E43" s="46" t="n"/>
      <c r="F43" s="46" t="n"/>
      <c r="G43" s="47" t="n"/>
      <c r="H43" s="46" t="n"/>
      <c r="I43" s="49" t="n"/>
    </row>
    <row r="44" ht="22" customHeight="true">
      <c r="B44" s="45" t="n"/>
      <c r="C44" s="46" t="n"/>
      <c r="D44" s="46" t="n"/>
      <c r="E44" s="46" t="n"/>
      <c r="F44" s="46" t="n"/>
      <c r="G44" s="47" t="n"/>
      <c r="H44" s="46" t="n"/>
      <c r="I44" s="49" t="n"/>
    </row>
    <row r="45" ht="22" customHeight="true">
      <c r="B45" s="45" t="n"/>
      <c r="C45" s="46" t="n"/>
      <c r="D45" s="46" t="n"/>
      <c r="E45" s="46" t="n"/>
      <c r="F45" s="46" t="n"/>
      <c r="G45" s="47" t="n"/>
      <c r="H45" s="46" t="n"/>
      <c r="I45" s="49" t="n"/>
    </row>
    <row r="46" ht="22" customHeight="true">
      <c r="B46" s="45" t="n"/>
      <c r="C46" s="46" t="n"/>
      <c r="D46" s="46" t="n"/>
      <c r="E46" s="46" t="n"/>
      <c r="F46" s="46" t="n"/>
      <c r="G46" s="47" t="n"/>
      <c r="H46" s="46" t="n"/>
      <c r="I46" s="49" t="n"/>
    </row>
    <row r="47" ht="22" customHeight="true">
      <c r="B47" s="45" t="n"/>
      <c r="C47" s="46" t="n"/>
      <c r="D47" s="46" t="n"/>
      <c r="E47" s="46" t="n"/>
      <c r="F47" s="46" t="n"/>
      <c r="G47" s="47" t="n"/>
      <c r="H47" s="46" t="n"/>
      <c r="I47" s="49" t="n"/>
    </row>
    <row r="48" ht="22" customHeight="true">
      <c r="B48" s="45" t="n"/>
      <c r="C48" s="46" t="n"/>
      <c r="D48" s="46" t="n"/>
      <c r="E48" s="46" t="n"/>
      <c r="F48" s="46" t="n"/>
      <c r="G48" s="47" t="n"/>
      <c r="H48" s="46" t="n"/>
      <c r="I48" s="49" t="n"/>
    </row>
    <row r="49" ht="22" customHeight="true">
      <c r="B49" s="45" t="n"/>
      <c r="C49" s="46" t="n"/>
      <c r="D49" s="46" t="n"/>
      <c r="E49" s="46" t="n"/>
      <c r="F49" s="46" t="n"/>
      <c r="G49" s="47" t="n"/>
      <c r="H49" s="46" t="n"/>
      <c r="I49" s="49" t="n"/>
    </row>
    <row r="50" ht="22" customHeight="true">
      <c r="B50" s="45" t="n"/>
      <c r="C50" s="46" t="n"/>
      <c r="D50" s="46" t="n"/>
      <c r="E50" s="46" t="n"/>
      <c r="F50" s="46" t="n"/>
      <c r="G50" s="47" t="n"/>
      <c r="H50" s="46" t="n"/>
      <c r="I50" s="49" t="n"/>
    </row>
    <row r="51" ht="22" customHeight="true">
      <c r="B51" s="45" t="n"/>
      <c r="C51" s="46" t="n"/>
      <c r="D51" s="46" t="n"/>
      <c r="E51" s="46" t="n"/>
      <c r="F51" s="46" t="n"/>
      <c r="G51" s="47" t="n"/>
      <c r="H51" s="46" t="n"/>
      <c r="I51" s="49" t="n"/>
    </row>
    <row r="52" ht="22" customHeight="true">
      <c r="B52" s="45" t="n"/>
      <c r="C52" s="46" t="n"/>
      <c r="D52" s="46" t="n"/>
      <c r="E52" s="46" t="n"/>
      <c r="F52" s="46" t="n"/>
      <c r="G52" s="47" t="n"/>
      <c r="H52" s="46" t="n"/>
      <c r="I52" s="49" t="n"/>
    </row>
    <row r="53" ht="22" customHeight="true">
      <c r="B53" s="45" t="n"/>
      <c r="C53" s="46" t="n"/>
      <c r="D53" s="46" t="n"/>
      <c r="E53" s="46" t="n"/>
      <c r="F53" s="46" t="n"/>
      <c r="G53" s="47" t="n"/>
      <c r="H53" s="46" t="n"/>
      <c r="I53" s="49" t="n"/>
    </row>
    <row r="54" ht="22" customHeight="true">
      <c r="B54" s="45" t="n"/>
      <c r="C54" s="46" t="n"/>
      <c r="D54" s="46" t="n"/>
      <c r="E54" s="46" t="n"/>
      <c r="F54" s="46" t="n"/>
      <c r="G54" s="47" t="n"/>
      <c r="H54" s="46" t="n"/>
      <c r="I54" s="49" t="n"/>
    </row>
    <row r="55" ht="22" customHeight="true">
      <c r="B55" s="45" t="n"/>
      <c r="C55" s="46" t="n"/>
      <c r="D55" s="46" t="n"/>
      <c r="E55" s="46" t="n"/>
      <c r="F55" s="46" t="n"/>
      <c r="G55" s="47" t="n"/>
      <c r="H55" s="46" t="n"/>
      <c r="I55" s="49" t="n"/>
    </row>
    <row r="56" ht="22" customHeight="true">
      <c r="B56" s="45" t="n"/>
      <c r="C56" s="46" t="n"/>
      <c r="D56" s="46" t="n"/>
      <c r="E56" s="46" t="n"/>
      <c r="F56" s="46" t="n"/>
      <c r="G56" s="47" t="n"/>
      <c r="H56" s="46" t="n"/>
      <c r="I56" s="49" t="n"/>
    </row>
    <row r="57" ht="22" customHeight="true">
      <c r="B57" s="45" t="n"/>
      <c r="C57" s="46" t="n"/>
      <c r="D57" s="46" t="n"/>
      <c r="E57" s="46" t="n"/>
      <c r="F57" s="46" t="n"/>
      <c r="G57" s="47" t="n"/>
      <c r="H57" s="46" t="n"/>
      <c r="I57" s="49" t="n"/>
    </row>
    <row r="58" ht="22" customHeight="true">
      <c r="B58" s="45" t="n"/>
      <c r="C58" s="46" t="n"/>
      <c r="D58" s="46" t="n"/>
      <c r="E58" s="46" t="n"/>
      <c r="F58" s="46" t="n"/>
      <c r="G58" s="47" t="n"/>
      <c r="H58" s="46" t="n"/>
      <c r="I58" s="49" t="n"/>
    </row>
    <row r="59" ht="22" customHeight="true">
      <c r="B59" s="45" t="n"/>
      <c r="C59" s="46" t="n"/>
      <c r="D59" s="46" t="n"/>
      <c r="E59" s="46" t="n"/>
      <c r="F59" s="46" t="n"/>
      <c r="G59" s="47" t="n"/>
      <c r="H59" s="46" t="n"/>
      <c r="I59" s="49" t="n"/>
    </row>
    <row r="60" ht="22" customHeight="true">
      <c r="B60" s="45" t="n"/>
      <c r="C60" s="46" t="n"/>
      <c r="D60" s="46" t="n"/>
      <c r="E60" s="46" t="n"/>
      <c r="F60" s="46" t="n"/>
      <c r="G60" s="47" t="n"/>
      <c r="H60" s="46" t="n"/>
      <c r="I60" s="49" t="n"/>
    </row>
    <row r="61" ht="22" customHeight="true">
      <c r="B61" s="45" t="n"/>
      <c r="C61" s="46" t="n"/>
      <c r="D61" s="46" t="n"/>
      <c r="E61" s="46" t="n"/>
      <c r="F61" s="46" t="n"/>
      <c r="G61" s="47" t="n"/>
      <c r="H61" s="46" t="n"/>
      <c r="I61" s="49" t="n"/>
    </row>
    <row r="62" ht="22" customHeight="true">
      <c r="B62" s="45" t="n"/>
      <c r="C62" s="46" t="n"/>
      <c r="D62" s="46" t="n"/>
      <c r="E62" s="46" t="n"/>
      <c r="F62" s="46" t="n"/>
      <c r="G62" s="47" t="n"/>
      <c r="H62" s="46" t="n"/>
      <c r="I62" s="49" t="n"/>
    </row>
    <row r="63" ht="22" customHeight="true">
      <c r="B63" s="45" t="n"/>
      <c r="C63" s="46" t="n"/>
      <c r="D63" s="46" t="n"/>
      <c r="E63" s="46" t="n"/>
      <c r="F63" s="46" t="n"/>
      <c r="G63" s="47" t="n"/>
      <c r="H63" s="46" t="n"/>
      <c r="I63" s="49" t="n"/>
    </row>
    <row r="64" ht="22" customHeight="true">
      <c r="B64" s="45" t="n"/>
      <c r="C64" s="46" t="n"/>
      <c r="D64" s="46" t="n"/>
      <c r="E64" s="46" t="n"/>
      <c r="F64" s="46" t="n"/>
      <c r="G64" s="47" t="n"/>
      <c r="H64" s="46" t="n"/>
      <c r="I64" s="49" t="n"/>
    </row>
    <row r="65" ht="22" customHeight="true">
      <c r="B65" s="45" t="n"/>
      <c r="C65" s="46" t="n"/>
      <c r="D65" s="46" t="n"/>
      <c r="E65" s="46" t="n"/>
      <c r="F65" s="46" t="n"/>
      <c r="G65" s="47" t="n"/>
      <c r="H65" s="46" t="n"/>
      <c r="I65" s="49" t="n"/>
    </row>
    <row r="66" ht="22" customHeight="true">
      <c r="B66" s="45" t="n"/>
      <c r="C66" s="46" t="n"/>
      <c r="D66" s="46" t="n"/>
      <c r="E66" s="46" t="n"/>
      <c r="F66" s="46" t="n"/>
      <c r="G66" s="47" t="n"/>
      <c r="H66" s="46" t="n"/>
      <c r="I66" s="49" t="n"/>
    </row>
    <row r="67" ht="22" customHeight="true">
      <c r="B67" s="45" t="n"/>
      <c r="C67" s="46" t="n"/>
      <c r="D67" s="46" t="n"/>
      <c r="E67" s="46" t="n"/>
      <c r="F67" s="46" t="n"/>
      <c r="G67" s="47" t="n"/>
      <c r="H67" s="46" t="n"/>
      <c r="I67" s="49" t="n"/>
    </row>
    <row r="68" ht="22" customHeight="true">
      <c r="B68" s="45" t="n"/>
      <c r="C68" s="46" t="n"/>
      <c r="D68" s="46" t="n"/>
      <c r="E68" s="46" t="n"/>
      <c r="F68" s="46" t="n"/>
      <c r="G68" s="47" t="n"/>
      <c r="H68" s="46" t="n"/>
      <c r="I68" s="49" t="n"/>
    </row>
    <row r="69" ht="22" customHeight="true">
      <c r="B69" s="45" t="n"/>
      <c r="C69" s="46" t="n"/>
      <c r="D69" s="46" t="n"/>
      <c r="E69" s="46" t="n"/>
      <c r="F69" s="46" t="n"/>
      <c r="G69" s="47" t="n"/>
      <c r="H69" s="46" t="n"/>
      <c r="I69" s="49" t="n"/>
    </row>
    <row r="70" ht="22" customHeight="true">
      <c r="B70" s="45" t="n"/>
      <c r="C70" s="46" t="n"/>
      <c r="D70" s="46" t="n"/>
      <c r="E70" s="46" t="n"/>
      <c r="F70" s="46" t="n"/>
      <c r="G70" s="47" t="n"/>
      <c r="H70" s="46" t="n"/>
      <c r="I70" s="49" t="n"/>
    </row>
    <row r="71" ht="22" customHeight="true">
      <c r="B71" s="45" t="n"/>
      <c r="C71" s="46" t="n"/>
      <c r="D71" s="46" t="n"/>
      <c r="E71" s="46" t="n"/>
      <c r="F71" s="46" t="n"/>
      <c r="G71" s="47" t="n"/>
      <c r="H71" s="46" t="n"/>
      <c r="I71" s="49" t="n"/>
    </row>
    <row r="72" ht="22" customHeight="true">
      <c r="B72" s="45" t="n"/>
      <c r="C72" s="46" t="n"/>
      <c r="D72" s="46" t="n"/>
      <c r="E72" s="46" t="n"/>
      <c r="F72" s="46" t="n"/>
      <c r="G72" s="47" t="n"/>
      <c r="H72" s="46" t="n"/>
      <c r="I72" s="49" t="n"/>
    </row>
    <row r="73" ht="22" customHeight="true">
      <c r="B73" s="45" t="n"/>
      <c r="C73" s="46" t="n"/>
      <c r="D73" s="46" t="n"/>
      <c r="E73" s="46" t="n"/>
      <c r="F73" s="46" t="n"/>
      <c r="G73" s="47" t="n"/>
      <c r="H73" s="46" t="n"/>
      <c r="I73" s="49" t="n"/>
    </row>
    <row r="74" ht="22" customHeight="true">
      <c r="B74" s="45" t="n"/>
      <c r="C74" s="46" t="n"/>
      <c r="D74" s="46" t="n"/>
      <c r="E74" s="46" t="n"/>
      <c r="F74" s="46" t="n"/>
      <c r="G74" s="47" t="n"/>
      <c r="H74" s="46" t="n"/>
      <c r="I74" s="49" t="n"/>
    </row>
    <row r="75" ht="22" customHeight="true">
      <c r="B75" s="45" t="n"/>
      <c r="C75" s="46" t="n"/>
      <c r="D75" s="46" t="n"/>
      <c r="E75" s="46" t="n"/>
      <c r="F75" s="46" t="n"/>
      <c r="G75" s="47" t="n"/>
      <c r="H75" s="46" t="n"/>
      <c r="I75" s="49" t="n"/>
    </row>
    <row r="76" ht="22" customHeight="true">
      <c r="B76" s="45" t="n"/>
      <c r="C76" s="46" t="n"/>
      <c r="D76" s="46" t="n"/>
      <c r="E76" s="46" t="n"/>
      <c r="F76" s="46" t="n"/>
      <c r="G76" s="47" t="n"/>
      <c r="H76" s="46" t="n"/>
      <c r="I76" s="49" t="n"/>
    </row>
    <row r="77" ht="22" customHeight="true">
      <c r="B77" s="45" t="n"/>
      <c r="C77" s="46" t="n"/>
      <c r="D77" s="46" t="n"/>
      <c r="E77" s="46" t="n"/>
      <c r="F77" s="46" t="n"/>
      <c r="G77" s="47" t="n"/>
      <c r="H77" s="46" t="n"/>
      <c r="I77" s="49" t="n"/>
    </row>
    <row r="78" ht="22" customHeight="true">
      <c r="B78" s="45" t="n"/>
      <c r="C78" s="46" t="n"/>
      <c r="D78" s="46" t="n"/>
      <c r="E78" s="46" t="n"/>
      <c r="F78" s="46" t="n"/>
      <c r="G78" s="47" t="n"/>
      <c r="H78" s="46" t="n"/>
      <c r="I78" s="49" t="n"/>
    </row>
    <row r="79" ht="22" customHeight="true">
      <c r="B79" s="45" t="n"/>
      <c r="C79" s="46" t="n"/>
      <c r="D79" s="46" t="n"/>
      <c r="E79" s="46" t="n"/>
      <c r="F79" s="46" t="n"/>
      <c r="G79" s="47" t="n"/>
      <c r="H79" s="46" t="n"/>
      <c r="I79" s="49" t="n"/>
    </row>
    <row r="80" ht="22" customHeight="true">
      <c r="B80" s="45" t="n"/>
      <c r="C80" s="46" t="n"/>
      <c r="D80" s="46" t="n"/>
      <c r="E80" s="46" t="n"/>
      <c r="F80" s="46" t="n"/>
      <c r="G80" s="47" t="n"/>
      <c r="H80" s="46" t="n"/>
      <c r="I80" s="49" t="n"/>
    </row>
    <row r="81" ht="22" customHeight="true">
      <c r="B81" s="45" t="n"/>
      <c r="C81" s="46" t="n"/>
      <c r="D81" s="46" t="n"/>
      <c r="E81" s="46" t="n"/>
      <c r="F81" s="46" t="n"/>
      <c r="G81" s="47" t="n"/>
      <c r="H81" s="46" t="n"/>
      <c r="I81" s="49" t="n"/>
    </row>
    <row r="82" ht="22" customHeight="true">
      <c r="B82" s="45" t="n"/>
      <c r="C82" s="46" t="n"/>
      <c r="D82" s="46" t="n"/>
      <c r="E82" s="46" t="n"/>
      <c r="F82" s="46" t="n"/>
      <c r="G82" s="47" t="n"/>
      <c r="H82" s="46" t="n"/>
      <c r="I82" s="49" t="n"/>
    </row>
    <row r="83" ht="22" customHeight="true">
      <c r="B83" s="45" t="n"/>
      <c r="C83" s="46" t="n"/>
      <c r="D83" s="46" t="n"/>
      <c r="E83" s="46" t="n"/>
      <c r="F83" s="46" t="n"/>
      <c r="G83" s="47" t="n"/>
      <c r="H83" s="46" t="n"/>
      <c r="I83" s="49" t="n"/>
    </row>
    <row r="84" ht="22" customHeight="true">
      <c r="B84" s="45" t="n"/>
      <c r="C84" s="46" t="n"/>
      <c r="D84" s="46" t="n"/>
      <c r="E84" s="46" t="n"/>
      <c r="F84" s="46" t="n"/>
      <c r="G84" s="47" t="n"/>
      <c r="H84" s="46" t="n"/>
      <c r="I84" s="49" t="n"/>
    </row>
    <row r="85" ht="22" customHeight="true">
      <c r="B85" s="45" t="n"/>
      <c r="C85" s="46" t="n"/>
      <c r="D85" s="46" t="n"/>
      <c r="E85" s="46" t="n"/>
      <c r="F85" s="46" t="n"/>
      <c r="G85" s="47" t="n"/>
      <c r="H85" s="46" t="n"/>
      <c r="I85" s="49" t="n"/>
    </row>
    <row r="86" ht="22" customHeight="true">
      <c r="B86" s="45" t="n"/>
      <c r="C86" s="46" t="n"/>
      <c r="D86" s="46" t="n"/>
      <c r="E86" s="46" t="n"/>
      <c r="F86" s="46" t="n"/>
      <c r="G86" s="47" t="n"/>
      <c r="H86" s="46" t="n"/>
      <c r="I86" s="49" t="n"/>
    </row>
    <row r="87" ht="22" customHeight="true">
      <c r="B87" s="45" t="n"/>
      <c r="C87" s="46" t="n"/>
      <c r="D87" s="46" t="n"/>
      <c r="E87" s="46" t="n"/>
      <c r="F87" s="46" t="n"/>
      <c r="G87" s="47" t="n"/>
      <c r="H87" s="46" t="n"/>
      <c r="I87" s="49" t="n"/>
    </row>
    <row r="88" ht="22" customHeight="true">
      <c r="B88" s="45" t="n"/>
      <c r="C88" s="46" t="n"/>
      <c r="D88" s="46" t="n"/>
      <c r="E88" s="46" t="n"/>
      <c r="F88" s="46" t="n"/>
      <c r="G88" s="47" t="n"/>
      <c r="H88" s="46" t="n"/>
      <c r="I88" s="49" t="n"/>
    </row>
    <row r="89" ht="22" customHeight="true">
      <c r="B89" s="45" t="n"/>
      <c r="C89" s="46" t="n"/>
      <c r="D89" s="46" t="n"/>
      <c r="E89" s="46" t="n"/>
      <c r="F89" s="46" t="n"/>
      <c r="G89" s="47" t="n"/>
      <c r="H89" s="46" t="n"/>
      <c r="I89" s="49" t="n"/>
    </row>
    <row r="90" ht="22" customHeight="true">
      <c r="B90" s="45" t="n"/>
      <c r="C90" s="46" t="n"/>
      <c r="D90" s="46" t="n"/>
      <c r="E90" s="46" t="n"/>
      <c r="F90" s="46" t="n"/>
      <c r="G90" s="47" t="n"/>
      <c r="H90" s="46" t="n"/>
      <c r="I90" s="49" t="n"/>
    </row>
    <row r="91" ht="22" customHeight="true">
      <c r="B91" s="45" t="n"/>
      <c r="C91" s="46" t="n"/>
      <c r="D91" s="46" t="n"/>
      <c r="E91" s="46" t="n"/>
      <c r="F91" s="46" t="n"/>
      <c r="G91" s="47" t="n"/>
      <c r="H91" s="46" t="n"/>
      <c r="I91" s="49" t="n"/>
    </row>
    <row r="92" ht="22" customHeight="true">
      <c r="B92" s="45" t="n"/>
      <c r="C92" s="46" t="n"/>
      <c r="D92" s="46" t="n"/>
      <c r="E92" s="46" t="n"/>
      <c r="F92" s="46" t="n"/>
      <c r="G92" s="47" t="n"/>
      <c r="H92" s="46" t="n"/>
      <c r="I92" s="49" t="n"/>
    </row>
    <row r="93" ht="22" customHeight="true">
      <c r="B93" s="45" t="n"/>
      <c r="C93" s="46" t="n"/>
      <c r="D93" s="46" t="n"/>
      <c r="E93" s="46" t="n"/>
      <c r="F93" s="46" t="n"/>
      <c r="G93" s="47" t="n"/>
      <c r="H93" s="46" t="n"/>
      <c r="I93" s="49" t="n"/>
    </row>
    <row r="94" ht="22" customHeight="true">
      <c r="B94" s="45" t="n"/>
      <c r="C94" s="46" t="n"/>
      <c r="D94" s="46" t="n"/>
      <c r="E94" s="46" t="n"/>
      <c r="F94" s="46" t="n"/>
      <c r="G94" s="47" t="n"/>
      <c r="H94" s="46" t="n"/>
      <c r="I94" s="49" t="n"/>
    </row>
    <row r="95" ht="22" customHeight="true">
      <c r="B95" s="45" t="n"/>
      <c r="C95" s="46" t="n"/>
      <c r="D95" s="46" t="n"/>
      <c r="E95" s="46" t="n"/>
      <c r="F95" s="46" t="n"/>
      <c r="G95" s="47" t="n"/>
      <c r="H95" s="46" t="n"/>
      <c r="I95" s="49" t="n"/>
    </row>
    <row r="96" ht="22" customHeight="true">
      <c r="B96" s="45" t="n"/>
      <c r="C96" s="46" t="n"/>
      <c r="D96" s="46" t="n"/>
      <c r="E96" s="46" t="n"/>
      <c r="F96" s="46" t="n"/>
      <c r="G96" s="47" t="n"/>
      <c r="H96" s="46" t="n"/>
      <c r="I96" s="49" t="n"/>
    </row>
    <row r="97" ht="22" customHeight="true">
      <c r="B97" s="45" t="n"/>
      <c r="C97" s="46" t="n"/>
      <c r="D97" s="46" t="n"/>
      <c r="E97" s="46" t="n"/>
      <c r="F97" s="46" t="n"/>
      <c r="G97" s="47" t="n"/>
      <c r="H97" s="46" t="n"/>
      <c r="I97" s="49" t="n"/>
    </row>
    <row r="98" ht="22" customHeight="true">
      <c r="B98" s="45" t="n"/>
      <c r="C98" s="46" t="n"/>
      <c r="D98" s="46" t="n"/>
      <c r="E98" s="46" t="n"/>
      <c r="F98" s="46" t="n"/>
      <c r="G98" s="47" t="n"/>
      <c r="H98" s="46" t="n"/>
      <c r="I98" s="49" t="n"/>
    </row>
    <row r="99" ht="22" customHeight="true">
      <c r="B99" s="45" t="n"/>
      <c r="C99" s="46" t="n"/>
      <c r="D99" s="46" t="n"/>
      <c r="E99" s="46" t="n"/>
      <c r="F99" s="46" t="n"/>
      <c r="G99" s="47" t="n"/>
      <c r="H99" s="46" t="n"/>
      <c r="I99" s="49" t="n"/>
    </row>
    <row r="100" ht="22" customHeight="true">
      <c r="B100" s="45" t="n"/>
      <c r="C100" s="46" t="n"/>
      <c r="D100" s="46" t="n"/>
      <c r="E100" s="46" t="n"/>
      <c r="F100" s="46" t="n"/>
      <c r="G100" s="47" t="n"/>
      <c r="H100" s="46" t="n"/>
      <c r="I100" s="49" t="n"/>
    </row>
    <row r="101" ht="22" customHeight="true">
      <c r="B101" s="45" t="n"/>
      <c r="C101" s="46" t="n"/>
      <c r="D101" s="46" t="n"/>
      <c r="E101" s="46" t="n"/>
      <c r="F101" s="46" t="n"/>
      <c r="G101" s="47" t="n"/>
      <c r="H101" s="46" t="n"/>
      <c r="I101" s="49" t="n"/>
    </row>
    <row r="102" ht="22" customHeight="true">
      <c r="B102" s="45" t="n"/>
      <c r="C102" s="46" t="n"/>
      <c r="D102" s="46" t="n"/>
      <c r="E102" s="46" t="n"/>
      <c r="F102" s="46" t="n"/>
      <c r="G102" s="47" t="n"/>
      <c r="H102" s="46" t="n"/>
      <c r="I102" s="49" t="n"/>
    </row>
    <row r="103" ht="22" customHeight="true">
      <c r="B103" s="45" t="n"/>
      <c r="C103" s="46" t="n"/>
      <c r="D103" s="46" t="n"/>
      <c r="E103" s="46" t="n"/>
      <c r="F103" s="46" t="n"/>
      <c r="G103" s="47" t="n"/>
      <c r="H103" s="46" t="n"/>
      <c r="I103" s="49" t="n"/>
    </row>
    <row r="104" ht="22" customHeight="true">
      <c r="B104" s="50" t="n"/>
      <c r="C104" s="51" t="n"/>
      <c r="D104" s="51" t="n"/>
      <c r="E104" s="51" t="n"/>
      <c r="F104" s="51" t="n"/>
      <c r="G104" s="52" t="n"/>
      <c r="H104" s="51" t="n"/>
      <c r="I104" s="54" t="n"/>
    </row>
  </sheetData>
  <sheetProtection password="F372" sheet="tru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true"/>
  <mergeCells count="2">
    <mergeCell ref="B3:I3"/>
    <mergeCell ref="B2:I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リスト内の値を選択してください。" errorTitle="入力エラー" prompt="選擇肢から選んでください。" promptTitle="入力候補" sqref="G5:G104" type="list">
      <formula1>'選擇肢'!$J$5:$J$9</formula1>
    </dataValidation>
  </dataValidations>
  <pageMargins left="0.35" right="0.35" top="0.5" bottom="0.5" header="0.2" footer="0.2"/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6"/>
  <sheetViews>
    <sheetView showGridLines="true" zoomScale="85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7" min="2" width="16"/>
    <col customWidth="true" max="8" min="8" width="18"/>
    <col customWidth="true" max="11" min="9" width="16"/>
  </cols>
  <sheetData>
    <row r="1"/>
    <row r="2" ht="28" customHeight="true">
      <c r="B2" s="1" t="s">
        <v>8</v>
      </c>
    </row>
    <row r="3" ht="22" customHeight="true">
      <c r="B3" s="14" t="s">
        <v>110</v>
      </c>
      <c r="J3" s="65" t="s">
        <v>111</v>
      </c>
      <c r="K3" s="66">
        <f>YEAR(TODAY())</f>
      </c>
    </row>
    <row r="4" ht="26" customHeight="true">
      <c r="B4" s="42" t="s">
        <v>112</v>
      </c>
      <c r="C4" s="43" t="s">
        <v>113</v>
      </c>
      <c r="D4" s="43" t="s">
        <v>114</v>
      </c>
      <c r="E4" s="43" t="s">
        <v>115</v>
      </c>
      <c r="F4" s="43" t="s">
        <v>116</v>
      </c>
      <c r="G4" s="43" t="s">
        <v>117</v>
      </c>
      <c r="H4" s="44" t="s">
        <v>118</v>
      </c>
    </row>
    <row r="5" ht="22" customHeight="true">
      <c r="B5" s="67">
        <f>DATE($K$3,1,1)</f>
      </c>
      <c r="C5" s="68">
        <f>COUNTIFS('保全計劃'!$C$5:$C$104,"&gt;="&amp;$B5,'保全計劃'!$C$5:$C$104,"&lt;"&amp;EDATE($B5,1))</f>
      </c>
      <c r="D5" s="68">
        <f>COUNTIFS('保全計劃'!$C$5:$C$104,"&gt;="&amp;$B5,'保全計劃'!$C$5:$C$104,"&lt;"&amp;EDATE($B5,1),'保全計劃'!$J$5:$J$104,"完了")</f>
      </c>
      <c r="E5" s="69">
        <f>IFERROR(D5/C5,0)</f>
      </c>
      <c r="F5" s="68">
        <f>COUNTIFS('修理歷史'!$C$5:$C$104,"&gt;="&amp;$B5,'修理歷史'!$C$5:$C$104,"&lt;"&amp;EDATE($B5,1))</f>
      </c>
      <c r="G5" s="70">
        <f>SUMIFS('修理歷史'!$H$5:$H$104,'修理歷史'!$C$5:$C$104,"&gt;="&amp;$B5,'修理歷史'!$C$5:$C$104,"&lt;"&amp;EDATE($B5,1))</f>
      </c>
      <c r="H5" s="71" t="n"/>
    </row>
    <row r="6" ht="22" customHeight="true">
      <c r="B6" s="67">
        <f>DATE($K$3,2,1)</f>
      </c>
      <c r="C6" s="68">
        <f>COUNTIFS('保全計劃'!$C$5:$C$104,"&gt;="&amp;$B6,'保全計劃'!$C$5:$C$104,"&lt;"&amp;EDATE($B6,1))</f>
      </c>
      <c r="D6" s="68">
        <f>COUNTIFS('保全計劃'!$C$5:$C$104,"&gt;="&amp;$B6,'保全計劃'!$C$5:$C$104,"&lt;"&amp;EDATE($B6,1),'保全計劃'!$J$5:$J$104,"完了")</f>
      </c>
      <c r="E6" s="69">
        <f>IFERROR(D6/C6,0)</f>
      </c>
      <c r="F6" s="68">
        <f>COUNTIFS('修理歷史'!$C$5:$C$104,"&gt;="&amp;$B6,'修理歷史'!$C$5:$C$104,"&lt;"&amp;EDATE($B6,1))</f>
      </c>
      <c r="G6" s="70">
        <f>SUMIFS('修理歷史'!$H$5:$H$104,'修理歷史'!$C$5:$C$104,"&gt;="&amp;$B6,'修理歷史'!$C$5:$C$104,"&lt;"&amp;EDATE($B6,1))</f>
      </c>
      <c r="H6" s="71" t="n"/>
    </row>
    <row r="7" ht="22" customHeight="true">
      <c r="B7" s="67">
        <f>DATE($K$3,3,1)</f>
      </c>
      <c r="C7" s="68">
        <f>COUNTIFS('保全計劃'!$C$5:$C$104,"&gt;="&amp;$B7,'保全計劃'!$C$5:$C$104,"&lt;"&amp;EDATE($B7,1))</f>
      </c>
      <c r="D7" s="68">
        <f>COUNTIFS('保全計劃'!$C$5:$C$104,"&gt;="&amp;$B7,'保全計劃'!$C$5:$C$104,"&lt;"&amp;EDATE($B7,1),'保全計劃'!$J$5:$J$104,"完了")</f>
      </c>
      <c r="E7" s="69">
        <f>IFERROR(D7/C7,0)</f>
      </c>
      <c r="F7" s="68">
        <f>COUNTIFS('修理歷史'!$C$5:$C$104,"&gt;="&amp;$B7,'修理歷史'!$C$5:$C$104,"&lt;"&amp;EDATE($B7,1))</f>
      </c>
      <c r="G7" s="70">
        <f>SUMIFS('修理歷史'!$H$5:$H$104,'修理歷史'!$C$5:$C$104,"&gt;="&amp;$B7,'修理歷史'!$C$5:$C$104,"&lt;"&amp;EDATE($B7,1))</f>
      </c>
      <c r="H7" s="71" t="n"/>
    </row>
    <row r="8" ht="22" customHeight="true">
      <c r="B8" s="67">
        <f>DATE($K$3,4,1)</f>
      </c>
      <c r="C8" s="68">
        <f>COUNTIFS('保全計劃'!$C$5:$C$104,"&gt;="&amp;$B8,'保全計劃'!$C$5:$C$104,"&lt;"&amp;EDATE($B8,1))</f>
      </c>
      <c r="D8" s="68">
        <f>COUNTIFS('保全計劃'!$C$5:$C$104,"&gt;="&amp;$B8,'保全計劃'!$C$5:$C$104,"&lt;"&amp;EDATE($B8,1),'保全計劃'!$J$5:$J$104,"完了")</f>
      </c>
      <c r="E8" s="69">
        <f>IFERROR(D8/C8,0)</f>
      </c>
      <c r="F8" s="68">
        <f>COUNTIFS('修理歷史'!$C$5:$C$104,"&gt;="&amp;$B8,'修理歷史'!$C$5:$C$104,"&lt;"&amp;EDATE($B8,1))</f>
      </c>
      <c r="G8" s="70">
        <f>SUMIFS('修理歷史'!$H$5:$H$104,'修理歷史'!$C$5:$C$104,"&gt;="&amp;$B8,'修理歷史'!$C$5:$C$104,"&lt;"&amp;EDATE($B8,1))</f>
      </c>
      <c r="H8" s="71" t="n"/>
    </row>
    <row r="9" ht="22" customHeight="true">
      <c r="B9" s="67">
        <f>DATE($K$3,5,1)</f>
      </c>
      <c r="C9" s="68">
        <f>COUNTIFS('保全計劃'!$C$5:$C$104,"&gt;="&amp;$B9,'保全計劃'!$C$5:$C$104,"&lt;"&amp;EDATE($B9,1))</f>
      </c>
      <c r="D9" s="68">
        <f>COUNTIFS('保全計劃'!$C$5:$C$104,"&gt;="&amp;$B9,'保全計劃'!$C$5:$C$104,"&lt;"&amp;EDATE($B9,1),'保全計劃'!$J$5:$J$104,"完了")</f>
      </c>
      <c r="E9" s="69">
        <f>IFERROR(D9/C9,0)</f>
      </c>
      <c r="F9" s="68">
        <f>COUNTIFS('修理歷史'!$C$5:$C$104,"&gt;="&amp;$B9,'修理歷史'!$C$5:$C$104,"&lt;"&amp;EDATE($B9,1))</f>
      </c>
      <c r="G9" s="70">
        <f>SUMIFS('修理歷史'!$H$5:$H$104,'修理歷史'!$C$5:$C$104,"&gt;="&amp;$B9,'修理歷史'!$C$5:$C$104,"&lt;"&amp;EDATE($B9,1))</f>
      </c>
      <c r="H9" s="71" t="n"/>
    </row>
    <row r="10" ht="22" customHeight="true">
      <c r="B10" s="67">
        <f>DATE($K$3,6,1)</f>
      </c>
      <c r="C10" s="68">
        <f>COUNTIFS('保全計劃'!$C$5:$C$104,"&gt;="&amp;$B10,'保全計劃'!$C$5:$C$104,"&lt;"&amp;EDATE($B10,1))</f>
      </c>
      <c r="D10" s="68">
        <f>COUNTIFS('保全計劃'!$C$5:$C$104,"&gt;="&amp;$B10,'保全計劃'!$C$5:$C$104,"&lt;"&amp;EDATE($B10,1),'保全計劃'!$J$5:$J$104,"完了")</f>
      </c>
      <c r="E10" s="69">
        <f>IFERROR(D10/C10,0)</f>
      </c>
      <c r="F10" s="68">
        <f>COUNTIFS('修理歷史'!$C$5:$C$104,"&gt;="&amp;$B10,'修理歷史'!$C$5:$C$104,"&lt;"&amp;EDATE($B10,1))</f>
      </c>
      <c r="G10" s="70">
        <f>SUMIFS('修理歷史'!$H$5:$H$104,'修理歷史'!$C$5:$C$104,"&gt;="&amp;$B10,'修理歷史'!$C$5:$C$104,"&lt;"&amp;EDATE($B10,1))</f>
      </c>
      <c r="H10" s="71" t="n"/>
    </row>
    <row r="11" ht="22" customHeight="true">
      <c r="B11" s="67">
        <f>DATE($K$3,7,1)</f>
      </c>
      <c r="C11" s="68">
        <f>COUNTIFS('保全計劃'!$C$5:$C$104,"&gt;="&amp;$B11,'保全計劃'!$C$5:$C$104,"&lt;"&amp;EDATE($B11,1))</f>
      </c>
      <c r="D11" s="68">
        <f>COUNTIFS('保全計劃'!$C$5:$C$104,"&gt;="&amp;$B11,'保全計劃'!$C$5:$C$104,"&lt;"&amp;EDATE($B11,1),'保全計劃'!$J$5:$J$104,"完了")</f>
      </c>
      <c r="E11" s="69">
        <f>IFERROR(D11/C11,0)</f>
      </c>
      <c r="F11" s="68">
        <f>COUNTIFS('修理歷史'!$C$5:$C$104,"&gt;="&amp;$B11,'修理歷史'!$C$5:$C$104,"&lt;"&amp;EDATE($B11,1))</f>
      </c>
      <c r="G11" s="70">
        <f>SUMIFS('修理歷史'!$H$5:$H$104,'修理歷史'!$C$5:$C$104,"&gt;="&amp;$B11,'修理歷史'!$C$5:$C$104,"&lt;"&amp;EDATE($B11,1))</f>
      </c>
      <c r="H11" s="71" t="n"/>
    </row>
    <row r="12" ht="22" customHeight="true">
      <c r="B12" s="67">
        <f>DATE($K$3,8,1)</f>
      </c>
      <c r="C12" s="68">
        <f>COUNTIFS('保全計劃'!$C$5:$C$104,"&gt;="&amp;$B12,'保全計劃'!$C$5:$C$104,"&lt;"&amp;EDATE($B12,1))</f>
      </c>
      <c r="D12" s="68">
        <f>COUNTIFS('保全計劃'!$C$5:$C$104,"&gt;="&amp;$B12,'保全計劃'!$C$5:$C$104,"&lt;"&amp;EDATE($B12,1),'保全計劃'!$J$5:$J$104,"完了")</f>
      </c>
      <c r="E12" s="69">
        <f>IFERROR(D12/C12,0)</f>
      </c>
      <c r="F12" s="68">
        <f>COUNTIFS('修理歷史'!$C$5:$C$104,"&gt;="&amp;$B12,'修理歷史'!$C$5:$C$104,"&lt;"&amp;EDATE($B12,1))</f>
      </c>
      <c r="G12" s="70">
        <f>SUMIFS('修理歷史'!$H$5:$H$104,'修理歷史'!$C$5:$C$104,"&gt;="&amp;$B12,'修理歷史'!$C$5:$C$104,"&lt;"&amp;EDATE($B12,1))</f>
      </c>
      <c r="H12" s="71" t="n"/>
    </row>
    <row r="13" ht="22" customHeight="true">
      <c r="B13" s="67">
        <f>DATE($K$3,9,1)</f>
      </c>
      <c r="C13" s="68">
        <f>COUNTIFS('保全計劃'!$C$5:$C$104,"&gt;="&amp;$B13,'保全計劃'!$C$5:$C$104,"&lt;"&amp;EDATE($B13,1))</f>
      </c>
      <c r="D13" s="68">
        <f>COUNTIFS('保全計劃'!$C$5:$C$104,"&gt;="&amp;$B13,'保全計劃'!$C$5:$C$104,"&lt;"&amp;EDATE($B13,1),'保全計劃'!$J$5:$J$104,"完了")</f>
      </c>
      <c r="E13" s="69">
        <f>IFERROR(D13/C13,0)</f>
      </c>
      <c r="F13" s="68">
        <f>COUNTIFS('修理歷史'!$C$5:$C$104,"&gt;="&amp;$B13,'修理歷史'!$C$5:$C$104,"&lt;"&amp;EDATE($B13,1))</f>
      </c>
      <c r="G13" s="70">
        <f>SUMIFS('修理歷史'!$H$5:$H$104,'修理歷史'!$C$5:$C$104,"&gt;="&amp;$B13,'修理歷史'!$C$5:$C$104,"&lt;"&amp;EDATE($B13,1))</f>
      </c>
      <c r="H13" s="71" t="n"/>
    </row>
    <row r="14" ht="22" customHeight="true">
      <c r="B14" s="67">
        <f>DATE($K$3,10,1)</f>
      </c>
      <c r="C14" s="68">
        <f>COUNTIFS('保全計劃'!$C$5:$C$104,"&gt;="&amp;$B14,'保全計劃'!$C$5:$C$104,"&lt;"&amp;EDATE($B14,1))</f>
      </c>
      <c r="D14" s="68">
        <f>COUNTIFS('保全計劃'!$C$5:$C$104,"&gt;="&amp;$B14,'保全計劃'!$C$5:$C$104,"&lt;"&amp;EDATE($B14,1),'保全計劃'!$J$5:$J$104,"完了")</f>
      </c>
      <c r="E14" s="69">
        <f>IFERROR(D14/C14,0)</f>
      </c>
      <c r="F14" s="68">
        <f>COUNTIFS('修理歷史'!$C$5:$C$104,"&gt;="&amp;$B14,'修理歷史'!$C$5:$C$104,"&lt;"&amp;EDATE($B14,1))</f>
      </c>
      <c r="G14" s="70">
        <f>SUMIFS('修理歷史'!$H$5:$H$104,'修理歷史'!$C$5:$C$104,"&gt;="&amp;$B14,'修理歷史'!$C$5:$C$104,"&lt;"&amp;EDATE($B14,1))</f>
      </c>
      <c r="H14" s="71" t="n"/>
    </row>
    <row r="15" ht="22" customHeight="true">
      <c r="B15" s="67">
        <f>DATE($K$3,11,1)</f>
      </c>
      <c r="C15" s="68">
        <f>COUNTIFS('保全計劃'!$C$5:$C$104,"&gt;="&amp;$B15,'保全計劃'!$C$5:$C$104,"&lt;"&amp;EDATE($B15,1))</f>
      </c>
      <c r="D15" s="68">
        <f>COUNTIFS('保全計劃'!$C$5:$C$104,"&gt;="&amp;$B15,'保全計劃'!$C$5:$C$104,"&lt;"&amp;EDATE($B15,1),'保全計劃'!$J$5:$J$104,"完了")</f>
      </c>
      <c r="E15" s="69">
        <f>IFERROR(D15/C15,0)</f>
      </c>
      <c r="F15" s="68">
        <f>COUNTIFS('修理歷史'!$C$5:$C$104,"&gt;="&amp;$B15,'修理歷史'!$C$5:$C$104,"&lt;"&amp;EDATE($B15,1))</f>
      </c>
      <c r="G15" s="70">
        <f>SUMIFS('修理歷史'!$H$5:$H$104,'修理歷史'!$C$5:$C$104,"&gt;="&amp;$B15,'修理歷史'!$C$5:$C$104,"&lt;"&amp;EDATE($B15,1))</f>
      </c>
      <c r="H15" s="71" t="n"/>
    </row>
    <row r="16" ht="22" customHeight="true">
      <c r="B16" s="72">
        <f>DATE($K$3,12,1)</f>
      </c>
      <c r="C16" s="73">
        <f>COUNTIFS('保全計劃'!$C$5:$C$104,"&gt;="&amp;$B16,'保全計劃'!$C$5:$C$104,"&lt;"&amp;EDATE($B16,1))</f>
      </c>
      <c r="D16" s="73">
        <f>COUNTIFS('保全計劃'!$C$5:$C$104,"&gt;="&amp;$B16,'保全計劃'!$C$5:$C$104,"&lt;"&amp;EDATE($B16,1),'保全計劃'!$J$5:$J$104,"完了")</f>
      </c>
      <c r="E16" s="74">
        <f>IFERROR(D16/C16,0)</f>
      </c>
      <c r="F16" s="73">
        <f>COUNTIFS('修理歷史'!$C$5:$C$104,"&gt;="&amp;$B16,'修理歷史'!$C$5:$C$104,"&lt;"&amp;EDATE($B16,1))</f>
      </c>
      <c r="G16" s="75">
        <f>SUMIFS('修理歷史'!$H$5:$H$104,'修理歷史'!$C$5:$C$104,"&gt;="&amp;$B16,'修理歷史'!$C$5:$C$104,"&lt;"&amp;EDATE($B16,1))</f>
      </c>
      <c r="H16" s="76" t="n"/>
    </row>
  </sheetData>
  <sheetProtection password="F372" sheet="tru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true"/>
  <mergeCells count="2">
    <mergeCell ref="B3:H3"/>
    <mergeCell ref="B2:H2"/>
  </mergeCells>
  <conditionalFormatting sqref="E5:E16">
    <cfRule type="expression" dxfId="1" priority="1">
      <formula>E5&gt;=0.95</formula>
    </cfRule>
    <cfRule type="expression" dxfId="0" priority="2">
      <formula>AND(E5&gt;0,E5&lt;0.8)</formula>
    </cfRule>
    <cfRule type="expression" dxfId="3" priority="3">
      <formula>AND(E5&gt;=0.8,E5&lt;0.95)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" bottom="0.5" header="0.2" footer="0.2"/>
  <pageSetup fitToHeight="0" fitToWidth="1" orientation="landscape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資產保全計劃與修理歷史範本</dc:title>
  <dc:creator>Finite Field</dc:creator>
  <dc:description>用於管理資產保全計劃與修理歷史的Excel範本。</dc:description>
  <lastModifiedBy/>
  <dcterms:created xsi:type="dcterms:W3CDTF">2026-06-15T06:24:28Z</dcterms:created>
  <dcterms:modified xsi:type="dcterms:W3CDTF">2026-06-15T06:24:30Z</dcterms:modified>
  <category>Asset Operations</category>
</coreProperties>
</file>